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\OneDrive\Documentos\"/>
    </mc:Choice>
  </mc:AlternateContent>
  <xr:revisionPtr revIDLastSave="0" documentId="13_ncr:1_{54B4E95A-958A-4779-BF05-136F89AB574A}" xr6:coauthVersionLast="47" xr6:coauthVersionMax="47" xr10:uidLastSave="{00000000-0000-0000-0000-000000000000}"/>
  <bookViews>
    <workbookView xWindow="-120" yWindow="-120" windowWidth="20730" windowHeight="11040" firstSheet="116" activeTab="120" xr2:uid="{1D6580E0-499C-4863-9293-F853AE7ECA56}"/>
  </bookViews>
  <sheets>
    <sheet name="SEDE 02.01" sheetId="68" r:id="rId1"/>
    <sheet name="TRINDADE 02.01" sheetId="56" r:id="rId2"/>
    <sheet name="SEDE_04.01" sheetId="72" r:id="rId3"/>
    <sheet name="ESPLANADA_04.01" sheetId="73" r:id="rId4"/>
    <sheet name="SEDE 05.01" sheetId="69" r:id="rId5"/>
    <sheet name="ESPLANADA 05.01" sheetId="70" r:id="rId6"/>
    <sheet name="TRINDADE 05.01" sheetId="71" r:id="rId7"/>
    <sheet name="SEDE_08.01" sheetId="76" r:id="rId8"/>
    <sheet name="TRINDADE 08.01" sheetId="74" r:id="rId9"/>
    <sheet name="SEDE 10.01" sheetId="77" r:id="rId10"/>
    <sheet name="ESPLANADA 10.01" sheetId="79" r:id="rId11"/>
    <sheet name="TRINDADE 10.01" sheetId="78" r:id="rId12"/>
    <sheet name="SEDE 12.01" sheetId="83" r:id="rId13"/>
    <sheet name="SEDE 15.01" sheetId="80" r:id="rId14"/>
    <sheet name="ESPLANADA 15.01" sheetId="82" r:id="rId15"/>
    <sheet name="TRINDADE 15.01" sheetId="81" r:id="rId16"/>
    <sheet name="SEDE_19.01" sheetId="84" r:id="rId17"/>
    <sheet name="ESPLANADA_19.01" sheetId="85" r:id="rId18"/>
    <sheet name="TRINDADE_19.01" sheetId="86" r:id="rId19"/>
    <sheet name="SEDE_25.01" sheetId="96" r:id="rId20"/>
    <sheet name="SEDE_26.01" sheetId="88" r:id="rId21"/>
    <sheet name="ESPLANADA_ 26.01" sheetId="87" r:id="rId22"/>
    <sheet name="TRINDADE_26.01" sheetId="89" r:id="rId23"/>
    <sheet name="SEDE_30.01" sheetId="90" r:id="rId24"/>
    <sheet name="ESPLANADA_30.01" sheetId="91" r:id="rId25"/>
    <sheet name="TRINDADE_30.01" sheetId="92" r:id="rId26"/>
    <sheet name="SEDE_31.01" sheetId="101" r:id="rId27"/>
    <sheet name="TRINDADE_31.01" sheetId="97" r:id="rId28"/>
    <sheet name="SEDE_05.02" sheetId="93" r:id="rId29"/>
    <sheet name="ESPLANADA_05.02" sheetId="94" r:id="rId30"/>
    <sheet name="TRINDADE_05.02" sheetId="95" r:id="rId31"/>
    <sheet name="SEDE_06.02" sheetId="102" r:id="rId32"/>
    <sheet name="ESPLANADA_06.02" sheetId="103" r:id="rId33"/>
    <sheet name="TRINDADE_06.02" sheetId="104" r:id="rId34"/>
    <sheet name="SEDE_09.02" sheetId="98" r:id="rId35"/>
    <sheet name="ESPLANADA_09.02" sheetId="99" r:id="rId36"/>
    <sheet name="TRINDADE_09.02" sheetId="100" r:id="rId37"/>
    <sheet name="ESPLANADA 14_02" sheetId="111" r:id="rId38"/>
    <sheet name="SEDE_15.02" sheetId="105" r:id="rId39"/>
    <sheet name="ESPLANADA_15.02" sheetId="106" r:id="rId40"/>
    <sheet name="TRINDADE_15.02" sheetId="107" r:id="rId41"/>
    <sheet name="SEDE _16.02" sheetId="112" r:id="rId42"/>
    <sheet name="TRINDADE_16.02" sheetId="113" r:id="rId43"/>
    <sheet name="SEDE_20.02" sheetId="108" r:id="rId44"/>
    <sheet name="ESPLANADA_20.02" sheetId="109" r:id="rId45"/>
    <sheet name="TRINDADE_20.02" sheetId="110" r:id="rId46"/>
    <sheet name="SEDE_21.02" sheetId="114" r:id="rId47"/>
    <sheet name="ESPLANADA_21.02" sheetId="119" r:id="rId48"/>
    <sheet name="TRINDADE_21.02" sheetId="116" r:id="rId49"/>
    <sheet name="TRINDADE_22.02" sheetId="118" r:id="rId50"/>
    <sheet name="SEDE_26.02" sheetId="117" r:id="rId51"/>
    <sheet name="SEDE_27.02" sheetId="123" r:id="rId52"/>
    <sheet name="TRINDADE_27.02" sheetId="125" r:id="rId53"/>
    <sheet name="SEDE_28.02" sheetId="127" r:id="rId54"/>
    <sheet name="ESPLANADA_28.02" sheetId="124" r:id="rId55"/>
    <sheet name="TRINDADE_28.02" sheetId="130" r:id="rId56"/>
    <sheet name="SEDE_29.02" sheetId="128" r:id="rId57"/>
    <sheet name="ESPLANADA_29.02" sheetId="132" r:id="rId58"/>
    <sheet name="TRINDADE_29.02" sheetId="131" r:id="rId59"/>
    <sheet name="SEDE.01.03" sheetId="129" r:id="rId60"/>
    <sheet name="ESPLANADA_01.03" sheetId="121" r:id="rId61"/>
    <sheet name="TRINDADE_01.03" sheetId="122" r:id="rId62"/>
    <sheet name="SEDE_04.03" sheetId="136" r:id="rId63"/>
    <sheet name="SEDE_05.03" sheetId="133" r:id="rId64"/>
    <sheet name="ESPLANADA_05.03" sheetId="134" r:id="rId65"/>
    <sheet name="TRINDADE_05.03" sheetId="135" r:id="rId66"/>
    <sheet name="SEDE_06.03" sheetId="140" r:id="rId67"/>
    <sheet name="ESPLANADA_06.03" sheetId="142" r:id="rId68"/>
    <sheet name="TRINDADE_06.03" sheetId="137" r:id="rId69"/>
    <sheet name="SEDE 07.03" sheetId="143" r:id="rId70"/>
    <sheet name="trindade 07.03" sheetId="144" r:id="rId71"/>
    <sheet name="SEDE 11.03" sheetId="156" r:id="rId72"/>
    <sheet name="TRINDADE_11.03" sheetId="146" r:id="rId73"/>
    <sheet name="SEDE_12.03" sheetId="148" r:id="rId74"/>
    <sheet name="ESPLANADA_12.03" sheetId="147" r:id="rId75"/>
    <sheet name="TRINDADE_12.03" sheetId="150" r:id="rId76"/>
    <sheet name="SEDE_13.03" sheetId="154" r:id="rId77"/>
    <sheet name="TRINDADE_13.03" sheetId="155" r:id="rId78"/>
    <sheet name="SEDE_15.03" sheetId="151" r:id="rId79"/>
    <sheet name="ESPLANADA_15.03" sheetId="152" r:id="rId80"/>
    <sheet name="TRINDADE_15.03" sheetId="153" r:id="rId81"/>
    <sheet name="SEDE_18.03" sheetId="173" r:id="rId82"/>
    <sheet name="SEDE_19.03" sheetId="169" r:id="rId83"/>
    <sheet name="SEDE_20.03" sheetId="157" r:id="rId84"/>
    <sheet name="ESPLANADA_20.03" sheetId="158" r:id="rId85"/>
    <sheet name="TRINDADE_20.03" sheetId="159" r:id="rId86"/>
    <sheet name="SEDE_21.03" sheetId="172" r:id="rId87"/>
    <sheet name="ESPLANADA_22.03" sheetId="177" r:id="rId88"/>
    <sheet name="SEDE_25.03" sheetId="161" r:id="rId89"/>
    <sheet name="ESPLANADA_25.03" sheetId="170" r:id="rId90"/>
    <sheet name="TRINDADE_25.03" sheetId="171" r:id="rId91"/>
    <sheet name="SEDE_26.03" sheetId="178" r:id="rId92"/>
    <sheet name="ESPLANADA_27.08" sheetId="180" r:id="rId93"/>
    <sheet name="SEDE_28.03" sheetId="181" r:id="rId94"/>
    <sheet name="TRINDADE_28.03" sheetId="179" r:id="rId95"/>
    <sheet name="SEDE_01.04" sheetId="176" r:id="rId96"/>
    <sheet name="ESPLANADA_01.04" sheetId="175" r:id="rId97"/>
    <sheet name="TRINDADE_01.04" sheetId="174" r:id="rId98"/>
    <sheet name="SEDE_02.04" sheetId="186" r:id="rId99"/>
    <sheet name="TRINDADE_02.04" sheetId="187" r:id="rId100"/>
    <sheet name="SEDE_03.04" sheetId="182" r:id="rId101"/>
    <sheet name="ESPLANADA_03.04" sheetId="185" r:id="rId102"/>
    <sheet name="TRINDADE_03.04" sheetId="188" r:id="rId103"/>
    <sheet name="SEDE_04.04" sheetId="192" r:id="rId104"/>
    <sheet name="TRINDADE_04.04" sheetId="184" r:id="rId105"/>
    <sheet name=" SEDE_05.04" sheetId="189" r:id="rId106"/>
    <sheet name="ESPLANADA_05.04" sheetId="190" r:id="rId107"/>
    <sheet name="TRINDADE_05.04" sheetId="191" r:id="rId108"/>
    <sheet name="SEDE10_04" sheetId="193" r:id="rId109"/>
    <sheet name="ESPLANADA_10.04" sheetId="194" r:id="rId110"/>
    <sheet name="TRINDADE_10.04" sheetId="195" r:id="rId111"/>
    <sheet name="SEDE_12.04" sheetId="203" r:id="rId112"/>
    <sheet name="TRINDADE_12.04" sheetId="204" r:id="rId113"/>
    <sheet name="SEDE_15.04" sheetId="197" r:id="rId114"/>
    <sheet name="ESPLANDA_15.04" sheetId="198" r:id="rId115"/>
    <sheet name="TRINDADE_15.04" sheetId="199" r:id="rId116"/>
    <sheet name="SEDE_16.04" sheetId="210" r:id="rId117"/>
    <sheet name="SEDE_17.04" sheetId="211" r:id="rId118"/>
    <sheet name="SEDE_18.04" sheetId="217" r:id="rId119"/>
    <sheet name="SEDE_19.04" sheetId="205" r:id="rId120"/>
    <sheet name="ESPLANADA_19.04" sheetId="206" r:id="rId121"/>
    <sheet name="TRINDADE_19.04" sheetId="207" r:id="rId1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17" l="1"/>
  <c r="G12" i="210" l="1"/>
  <c r="G56" i="205" l="1"/>
  <c r="G11" i="211"/>
  <c r="G23" i="206"/>
  <c r="G27" i="207"/>
  <c r="G35" i="199"/>
  <c r="G11" i="204"/>
  <c r="G19" i="198"/>
  <c r="G35" i="193"/>
  <c r="G11" i="203"/>
  <c r="G20" i="197"/>
  <c r="G35" i="195"/>
  <c r="G18" i="194"/>
  <c r="G12" i="192" l="1"/>
  <c r="G13" i="184"/>
  <c r="G20" i="189"/>
  <c r="G12" i="188"/>
  <c r="G25" i="191"/>
  <c r="G31" i="190"/>
  <c r="G18" i="176" l="1"/>
  <c r="G13" i="187"/>
  <c r="G11" i="186"/>
  <c r="G16" i="182"/>
  <c r="G12" i="185" l="1"/>
  <c r="G27" i="161"/>
  <c r="G13" i="181"/>
  <c r="G14" i="174"/>
  <c r="G13" i="175"/>
  <c r="G17" i="56"/>
  <c r="G11" i="180"/>
  <c r="G11" i="179"/>
  <c r="G11" i="178"/>
  <c r="G11" i="177"/>
  <c r="G24" i="171"/>
  <c r="G19" i="170"/>
  <c r="G17" i="172"/>
  <c r="G11" i="173"/>
  <c r="G37" i="157"/>
  <c r="G31" i="158"/>
  <c r="G11" i="169"/>
  <c r="G31" i="159"/>
  <c r="G22" i="152"/>
  <c r="G15" i="151"/>
  <c r="G26" i="153"/>
  <c r="G17" i="146"/>
  <c r="G17" i="147"/>
  <c r="G14" i="150"/>
  <c r="G15" i="154"/>
  <c r="G14" i="156"/>
  <c r="G11" i="155"/>
  <c r="G12" i="147"/>
  <c r="G11" i="147"/>
  <c r="G10" i="147"/>
  <c r="G15" i="148"/>
  <c r="G23" i="148" s="1"/>
  <c r="G14" i="148"/>
  <c r="G13" i="148"/>
  <c r="G22" i="140"/>
  <c r="G11" i="144"/>
  <c r="G14" i="143"/>
  <c r="G13" i="133"/>
  <c r="G17" i="137"/>
  <c r="G16" i="142"/>
  <c r="G17" i="135"/>
  <c r="G11" i="136"/>
  <c r="G21" i="134"/>
  <c r="G12" i="121"/>
  <c r="G12" i="132"/>
  <c r="G16" i="128"/>
  <c r="G19" i="131"/>
  <c r="G16" i="127"/>
  <c r="G14" i="122"/>
  <c r="G13" i="123"/>
  <c r="G12" i="125"/>
  <c r="G13" i="129"/>
  <c r="G14" i="130"/>
  <c r="G11" i="124"/>
  <c r="G11" i="117"/>
  <c r="G12" i="116"/>
  <c r="G51" i="108"/>
  <c r="G14" i="114"/>
  <c r="G11" i="119"/>
  <c r="G11" i="118"/>
  <c r="G37" i="109"/>
  <c r="G27" i="110"/>
  <c r="G21" i="105" l="1"/>
  <c r="G20" i="106"/>
  <c r="G12" i="112"/>
  <c r="G11" i="113"/>
  <c r="G11" i="111"/>
  <c r="G28" i="98"/>
  <c r="G28" i="100"/>
  <c r="G17" i="102"/>
  <c r="G22" i="93"/>
  <c r="G22" i="107"/>
  <c r="G15" i="103"/>
  <c r="G20" i="94"/>
  <c r="G24" i="94" s="1"/>
  <c r="G13" i="104"/>
  <c r="G21" i="95"/>
  <c r="G12" i="101"/>
  <c r="G13" i="97"/>
  <c r="G25" i="90"/>
  <c r="G19" i="99"/>
  <c r="G17" i="92"/>
  <c r="G22" i="91"/>
  <c r="G14" i="88"/>
  <c r="G14" i="87"/>
  <c r="G27" i="89"/>
  <c r="G13" i="96"/>
  <c r="G25" i="85"/>
  <c r="G37" i="84"/>
  <c r="G25" i="86" l="1"/>
  <c r="G22" i="80"/>
  <c r="G44" i="81"/>
  <c r="G33" i="82"/>
  <c r="G12" i="83"/>
  <c r="G16" i="69"/>
  <c r="G14" i="68"/>
  <c r="G27" i="68"/>
  <c r="G15" i="77"/>
  <c r="G13" i="74"/>
  <c r="G15" i="78"/>
  <c r="G18" i="79"/>
  <c r="G11" i="76"/>
  <c r="G16" i="70"/>
  <c r="G12" i="73"/>
  <c r="G13" i="72"/>
  <c r="G15" i="71"/>
</calcChain>
</file>

<file path=xl/sharedStrings.xml><?xml version="1.0" encoding="utf-8"?>
<sst xmlns="http://schemas.openxmlformats.org/spreadsheetml/2006/main" count="6151" uniqueCount="2277">
  <si>
    <t>VALOR</t>
  </si>
  <si>
    <t>EMPRESA</t>
  </si>
  <si>
    <t>PROCESSO</t>
  </si>
  <si>
    <t>DESCRIÇÃO</t>
  </si>
  <si>
    <t>DATA</t>
  </si>
  <si>
    <t>SANTANDER</t>
  </si>
  <si>
    <t>ITAÚ</t>
  </si>
  <si>
    <t>.</t>
  </si>
  <si>
    <t>CONTAS A PAGAR ESPLANADA - 02.01.2024</t>
  </si>
  <si>
    <t>CONTAS A PAGAR TRINDADE - 02.01.2024</t>
  </si>
  <si>
    <t>CONTAS A PAGAR SEDE - 02.01.2024</t>
  </si>
  <si>
    <t>PLASBIG</t>
  </si>
  <si>
    <t xml:space="preserve">Compras de utensílios (lixeira,saboneteira,porta copos parcela 2/2)_Aparecida  de Goiânia </t>
  </si>
  <si>
    <t>326_2023</t>
  </si>
  <si>
    <t>02.01.2024</t>
  </si>
  <si>
    <t>389_2023</t>
  </si>
  <si>
    <t>TECIDOS E ARMARINHOS</t>
  </si>
  <si>
    <t>500_2023</t>
  </si>
  <si>
    <t xml:space="preserve">Materiais para a manutenção elétrica e material de escritório_ Aparecida  de Goiânia </t>
  </si>
  <si>
    <t>ODAILTON FRANCISCO</t>
  </si>
  <si>
    <t>CONTAS A PAGAR SEDE - 05.01.2024</t>
  </si>
  <si>
    <t>CONTAS A PAGAR ESPLANADA - 05.01.2024</t>
  </si>
  <si>
    <t>CONTAS A PAGAR TRINDADE - 05.01.2024</t>
  </si>
  <si>
    <t xml:space="preserve">ASSOCIAÇÃO </t>
  </si>
  <si>
    <t xml:space="preserve">Serviços de Vigilância_ Aparecida  de Goiânia (período de 22.12.2023 a 03.01.2024) </t>
  </si>
  <si>
    <t xml:space="preserve">LEMI RODRIGUES </t>
  </si>
  <si>
    <t>05.01.2024</t>
  </si>
  <si>
    <t>489_2023</t>
  </si>
  <si>
    <t>518_2023</t>
  </si>
  <si>
    <t>JOSE NILTON</t>
  </si>
  <si>
    <t>539_2023</t>
  </si>
  <si>
    <t>POLO UNIFORMES</t>
  </si>
  <si>
    <t>401_2023</t>
  </si>
  <si>
    <t>Fardamentos</t>
  </si>
  <si>
    <t>462_2023</t>
  </si>
  <si>
    <t>CRISTINA</t>
  </si>
  <si>
    <t>Aluguel sede_Trindade</t>
  </si>
  <si>
    <t>05.01.2025</t>
  </si>
  <si>
    <t>516_2023</t>
  </si>
  <si>
    <t>SANEAMENTO GOIÁS</t>
  </si>
  <si>
    <t>519_2024</t>
  </si>
  <si>
    <t>SAMUEL MARIM</t>
  </si>
  <si>
    <t>540_2024</t>
  </si>
  <si>
    <t>FRANCISCO</t>
  </si>
  <si>
    <t>541_2024</t>
  </si>
  <si>
    <t>MAXFROTA</t>
  </si>
  <si>
    <t>TECNOPAV</t>
  </si>
  <si>
    <t>501_2024</t>
  </si>
  <si>
    <t>CELSO ARAUJO</t>
  </si>
  <si>
    <t>542_2023</t>
  </si>
  <si>
    <t>Varredeira (3ª medição períodio de 01.11 a 30.11.2023)</t>
  </si>
  <si>
    <t>Varredeira (2ª medição períodio de 01.11 a 30.11.2023)</t>
  </si>
  <si>
    <t>02.01.2023</t>
  </si>
  <si>
    <t>499_2023</t>
  </si>
  <si>
    <t>544_2023</t>
  </si>
  <si>
    <t>BEEVALLE</t>
  </si>
  <si>
    <r>
      <t>Recarga de cartão_ sede Joabe</t>
    </r>
    <r>
      <rPr>
        <b/>
        <sz val="11"/>
        <color rgb="FFFF0000"/>
        <rFont val="Calibri"/>
        <family val="2"/>
        <scheme val="minor"/>
      </rPr>
      <t>( Alessandra gerar o pix)</t>
    </r>
  </si>
  <si>
    <t>CONTAS A PAGAR SEDE - 04.01.2024</t>
  </si>
  <si>
    <t>CONTAS A PAGAR ESPLANADA - 04.01.2024</t>
  </si>
  <si>
    <t>04.01.2024</t>
  </si>
  <si>
    <t>IFLAT SERVICE</t>
  </si>
  <si>
    <t>LOCALIZA</t>
  </si>
  <si>
    <t>14_2024</t>
  </si>
  <si>
    <t>Mensalidade  ref. associação no polo empresarial_Aparecida  de Goiânia</t>
  </si>
  <si>
    <t>Prestação de serviço (11.12.2023) _limpeza Aparecida de Goiânia</t>
  </si>
  <si>
    <t>FGTS</t>
  </si>
  <si>
    <t>08_2024</t>
  </si>
  <si>
    <t>FGTS mensal_ Dezembro</t>
  </si>
  <si>
    <t>FOLHA</t>
  </si>
  <si>
    <t>Folha de pagamento_Dezembro</t>
  </si>
  <si>
    <t>533_2024</t>
  </si>
  <si>
    <t>03_2024</t>
  </si>
  <si>
    <t>RESCISÃO</t>
  </si>
  <si>
    <t>Multa_Joabe</t>
  </si>
  <si>
    <t>Serviços Gerais (varrição, capinagem e limpeza externa)_escritório</t>
  </si>
  <si>
    <t>CREUZA</t>
  </si>
  <si>
    <t>545_2023</t>
  </si>
  <si>
    <t>Aluguel Baixio</t>
  </si>
  <si>
    <t>555_2023</t>
  </si>
  <si>
    <t>GEISA</t>
  </si>
  <si>
    <t>02_2024</t>
  </si>
  <si>
    <t>Compra de 68 cestas básicas/ funcionários</t>
  </si>
  <si>
    <t>Rescisão  Mauricio de Jesus</t>
  </si>
  <si>
    <t>12_2024</t>
  </si>
  <si>
    <t>07_2024</t>
  </si>
  <si>
    <t>DAILTON LIVINEI</t>
  </si>
  <si>
    <t>ANTONIO DOMINGOS</t>
  </si>
  <si>
    <t>06_2024</t>
  </si>
  <si>
    <t>547_2023</t>
  </si>
  <si>
    <t>RAILDO DOS SANTOS</t>
  </si>
  <si>
    <t>Serviço de Vigilância - feriados e fins de semana (11 dias )</t>
  </si>
  <si>
    <t>Água_sede Trindade</t>
  </si>
  <si>
    <t>554_2023</t>
  </si>
  <si>
    <t>10_2024</t>
  </si>
  <si>
    <t>11_2024</t>
  </si>
  <si>
    <t>13_2024</t>
  </si>
  <si>
    <t>22_2024</t>
  </si>
  <si>
    <t>Hospedagem de Joabe</t>
  </si>
  <si>
    <t xml:space="preserve">Calibragem e restauração de pneus ( retroescavadeiras)  </t>
  </si>
  <si>
    <t xml:space="preserve">FGTS mensal_ Dezembro </t>
  </si>
  <si>
    <t xml:space="preserve">Folha de pagamento_Dezembro  </t>
  </si>
  <si>
    <r>
      <t>Hospedagem de Francisco</t>
    </r>
    <r>
      <rPr>
        <b/>
        <sz val="11"/>
        <rFont val="Calibri"/>
        <family val="2"/>
        <scheme val="minor"/>
      </rPr>
      <t xml:space="preserve">  </t>
    </r>
  </si>
  <si>
    <t xml:space="preserve">Hospedagem de Felipe </t>
  </si>
  <si>
    <t xml:space="preserve">Instalação e monitoramento das câmeras (parcela 2/3) </t>
  </si>
  <si>
    <t>CONTAS A PAGAR SEDE - 08.01.2024</t>
  </si>
  <si>
    <t>CONTAS A PAGAR ESPLANADA - 10.01.2024</t>
  </si>
  <si>
    <t>CONTAS A PAGAR TRINDADE - 10.01.2024</t>
  </si>
  <si>
    <t>CONTAS A PAGAR SEDE - 10.01.2024</t>
  </si>
  <si>
    <t>446_2024</t>
  </si>
  <si>
    <t>08.01.2024</t>
  </si>
  <si>
    <t>JOÃO P DA SILVA</t>
  </si>
  <si>
    <t>Móveis para escritório_ Aperecida de Goiânia</t>
  </si>
  <si>
    <t xml:space="preserve">Prestação de serviços - Engenheiro </t>
  </si>
  <si>
    <t>DIEGO FELIPE</t>
  </si>
  <si>
    <t>GUILHERME LACERDA</t>
  </si>
  <si>
    <t>Prestação de serviços - Engenheira</t>
  </si>
  <si>
    <t>JANE INACIO</t>
  </si>
  <si>
    <t>MPL INDUSTRIA</t>
  </si>
  <si>
    <t>GRV CONECTIVIDADE</t>
  </si>
  <si>
    <t>525_2023</t>
  </si>
  <si>
    <t>Internet da sede</t>
  </si>
  <si>
    <t>DIESEL HIDRÁULICA</t>
  </si>
  <si>
    <t>Manutenção da Compactador_ placa RCN4J45,</t>
  </si>
  <si>
    <t>530_2023</t>
  </si>
  <si>
    <t>10.01.2024</t>
  </si>
  <si>
    <t xml:space="preserve">Lubrificantes para  as roçadeiras </t>
  </si>
  <si>
    <t>IZIDORIO</t>
  </si>
  <si>
    <t>25_2024</t>
  </si>
  <si>
    <t>Materias para limpeza das ruas e reconstrução do muro lateral_escritório</t>
  </si>
  <si>
    <t>ESPLANADA COMERCIAL</t>
  </si>
  <si>
    <t>26_2024</t>
  </si>
  <si>
    <t>27_2024</t>
  </si>
  <si>
    <t>Café do natal</t>
  </si>
  <si>
    <t>28_2024</t>
  </si>
  <si>
    <t>Esplanada combustivel (2ª quinzena/ dezembro 2023)</t>
  </si>
  <si>
    <t>Café matinal diário dos funcionários ( mês de dezembro 2023)</t>
  </si>
  <si>
    <t>PLANILHA FECHADA</t>
  </si>
  <si>
    <t>CONTAS A PAGAR TRINDADE - 08.01.2024</t>
  </si>
  <si>
    <t>19_2024</t>
  </si>
  <si>
    <r>
      <t xml:space="preserve">Recarga complementar  do cartão_ Trindade Francisco </t>
    </r>
    <r>
      <rPr>
        <b/>
        <sz val="11"/>
        <color rgb="FFFF0000"/>
        <rFont val="Calibri"/>
        <family val="2"/>
        <scheme val="minor"/>
      </rPr>
      <t>( Alessandra gerar o pix)</t>
    </r>
  </si>
  <si>
    <t>PACTUS INDUSTRIA</t>
  </si>
  <si>
    <t>Saco de lixo para coleta</t>
  </si>
  <si>
    <t>433_2023</t>
  </si>
  <si>
    <t>461_2023</t>
  </si>
  <si>
    <t>10.01.2023</t>
  </si>
  <si>
    <t>Internet_escritório</t>
  </si>
  <si>
    <t>REAL TELECON</t>
  </si>
  <si>
    <t>JG TRANSPORTE</t>
  </si>
  <si>
    <t>01_2024</t>
  </si>
  <si>
    <t>Aluguel de 2 ônibus para_ região central e leste</t>
  </si>
  <si>
    <t>FERRAGISTA</t>
  </si>
  <si>
    <t>04_2024</t>
  </si>
  <si>
    <t>Tela sinalizadora para roçagem</t>
  </si>
  <si>
    <t>05_2024</t>
  </si>
  <si>
    <t>Abastecimento ônibus _ região central</t>
  </si>
  <si>
    <t>36_2024</t>
  </si>
  <si>
    <t>34_2024</t>
  </si>
  <si>
    <t>33_2024</t>
  </si>
  <si>
    <t>32_2024</t>
  </si>
  <si>
    <t>Aluguel do Galpão_Aparecida de Goiânia</t>
  </si>
  <si>
    <t>37_2024</t>
  </si>
  <si>
    <t>DAJE</t>
  </si>
  <si>
    <t>Emissão de certidão negativa</t>
  </si>
  <si>
    <t>THALLES REZENDE</t>
  </si>
  <si>
    <t xml:space="preserve">Cards para redes sociais </t>
  </si>
  <si>
    <t>73_2024</t>
  </si>
  <si>
    <t>COMPETÊNCIA</t>
  </si>
  <si>
    <t>15_2024</t>
  </si>
  <si>
    <t>12/2024</t>
  </si>
  <si>
    <t>01/2024</t>
  </si>
  <si>
    <t>11/2023</t>
  </si>
  <si>
    <t>12/2023</t>
  </si>
  <si>
    <t>PROCESSO PAGO PELA CONTA DA SEDE_SANTANDER ( JUSTIFICATIVA ANEXO)</t>
  </si>
  <si>
    <r>
      <rPr>
        <sz val="11"/>
        <rFont val="Calibri"/>
        <family val="2"/>
        <scheme val="minor"/>
      </rPr>
      <t>Combustível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</si>
  <si>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Abastecimento de água do caminhão da varrição </t>
  </si>
  <si>
    <r>
      <t>Recarga de cartão_ sede Trindade</t>
    </r>
    <r>
      <rPr>
        <b/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</si>
  <si>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Pão para o café da manhã dos funcionários (2ª quinzena/ dezembro 2023)</t>
    </r>
    <r>
      <rPr>
        <sz val="11"/>
        <color rgb="FFFF0000"/>
        <rFont val="Calibri"/>
        <family val="2"/>
        <scheme val="minor"/>
      </rPr>
      <t xml:space="preserve"> </t>
    </r>
  </si>
  <si>
    <t>Itens para café da manhã dos funcionários (2ª quinzena/ dezembro 2023)</t>
  </si>
  <si>
    <t>10/2023</t>
  </si>
  <si>
    <r>
      <t xml:space="preserve">Boleto </t>
    </r>
    <r>
      <rPr>
        <b/>
        <sz val="11"/>
        <color rgb="FFFF0000"/>
        <rFont val="Calibri"/>
        <family val="2"/>
        <scheme val="minor"/>
      </rPr>
      <t>PROCESSO NÃO ESTÁ NO SIP</t>
    </r>
  </si>
  <si>
    <t>ROCKEFELLER</t>
  </si>
  <si>
    <t>CONTAS A PAGAR SEDE - 15.01.2024</t>
  </si>
  <si>
    <t>CONTAS A PAGAR TRINDADE - 15.01.2024</t>
  </si>
  <si>
    <t>CONTAS A PAGAR ESPLANADA - 15.01.2024</t>
  </si>
  <si>
    <t>Aluguel de moto Bross 150 cc para fiscalização da região central-Trindade</t>
  </si>
  <si>
    <t>DAVID CASSIMIRO</t>
  </si>
  <si>
    <t>Aluguel de moto FAN 125 cc para fiscalização da região leste-Trindade 2.</t>
  </si>
  <si>
    <t>15.01.2024</t>
  </si>
  <si>
    <t>463_2023</t>
  </si>
  <si>
    <t>464_2023</t>
  </si>
  <si>
    <t>PROTEÇÃO COMERCIO</t>
  </si>
  <si>
    <t>470_2023</t>
  </si>
  <si>
    <t>Compra de EPI"s ( luvas tric tratex)</t>
  </si>
  <si>
    <t>MUNDIAL DISTRIBUIÇÃO</t>
  </si>
  <si>
    <t>Materias de limpeza</t>
  </si>
  <si>
    <t>521_2023</t>
  </si>
  <si>
    <t>POLO UNIFORME</t>
  </si>
  <si>
    <t>514_2023</t>
  </si>
  <si>
    <t>Uniformes_ parcela 01/02</t>
  </si>
  <si>
    <t>SINDICATO</t>
  </si>
  <si>
    <t>20_2024</t>
  </si>
  <si>
    <t>Taxa de Contribuição Sindical</t>
  </si>
  <si>
    <t>C L SANTOS</t>
  </si>
  <si>
    <t>23_2024</t>
  </si>
  <si>
    <t>Peças para manutenção das caçambas placa: RBV3A63 e RBV3B03</t>
  </si>
  <si>
    <t>24_2024</t>
  </si>
  <si>
    <t>Materias para varrição ( rodo, vassoura e saco de lixo)</t>
  </si>
  <si>
    <t>START SHOP</t>
  </si>
  <si>
    <t>ADELAIDE MACHADO</t>
  </si>
  <si>
    <t>29_2024</t>
  </si>
  <si>
    <t>Aluguel sede_Esplanada</t>
  </si>
  <si>
    <t>JARISIEL CIRQUEIRA</t>
  </si>
  <si>
    <t>30_2024</t>
  </si>
  <si>
    <t>Serviço Elétrico _  basculante da caçamba Placa: RBV3A63</t>
  </si>
  <si>
    <t>DIANA SANTOS</t>
  </si>
  <si>
    <t>31_2024</t>
  </si>
  <si>
    <t>Fornecimento do café matinal dos funcionários_Baixio (período 16/12 a 31/12/2023)</t>
  </si>
  <si>
    <t>COELBA</t>
  </si>
  <si>
    <t>Energia sede_Esplanada</t>
  </si>
  <si>
    <t>66_2024</t>
  </si>
  <si>
    <t>67_2024</t>
  </si>
  <si>
    <t>ISAIAS</t>
  </si>
  <si>
    <t>68_2024</t>
  </si>
  <si>
    <t>JOSE CARLOS</t>
  </si>
  <si>
    <t>Manutenção do telhado e construção do muro da  lateral_sede Esplanada</t>
  </si>
  <si>
    <t>Areia para construção e reboco do muro_sede Esplanada</t>
  </si>
  <si>
    <t>69_2024</t>
  </si>
  <si>
    <t>FLAVIO SANTOS</t>
  </si>
  <si>
    <t>Peça e mão de obra do compactador placa:SBW0B49 (pino de sustentação do fecho de mola traseiro)</t>
  </si>
  <si>
    <t>109_2024</t>
  </si>
  <si>
    <t>Mão de obra nos festejos de Baixio (16 diárias ref. Limpeza urbana)</t>
  </si>
  <si>
    <t>MARTIN DIAS</t>
  </si>
  <si>
    <t>110_2024</t>
  </si>
  <si>
    <t>111_2024</t>
  </si>
  <si>
    <t>ANDERSON DOS SANTOS</t>
  </si>
  <si>
    <t>112_2024</t>
  </si>
  <si>
    <t>JOSE MARCOS</t>
  </si>
  <si>
    <t>113_2024</t>
  </si>
  <si>
    <t>ANA BATISTA</t>
  </si>
  <si>
    <t>CELIO SILVA</t>
  </si>
  <si>
    <t>114_2024</t>
  </si>
  <si>
    <t>115_2024</t>
  </si>
  <si>
    <t>JOSE NUNES</t>
  </si>
  <si>
    <t>ALIRIO ANDRADE</t>
  </si>
  <si>
    <t>116_2024</t>
  </si>
  <si>
    <t>ISS</t>
  </si>
  <si>
    <t>119_2024</t>
  </si>
  <si>
    <t>117_2024</t>
  </si>
  <si>
    <t>118_2024</t>
  </si>
  <si>
    <t>PORTO SEGURO</t>
  </si>
  <si>
    <t>476_2023</t>
  </si>
  <si>
    <t>confecção de adesivos e cartões para cesta natalina</t>
  </si>
  <si>
    <t>EDIENE NATALIA</t>
  </si>
  <si>
    <t>VINICOLA SERRA</t>
  </si>
  <si>
    <t>481_2023</t>
  </si>
  <si>
    <t>Suco de uva tinto integral cx 6x1.000 ml_cesta natalina</t>
  </si>
  <si>
    <t>17_2024</t>
  </si>
  <si>
    <t>BLUE BRASIL</t>
  </si>
  <si>
    <t>Combustivel_ funcionarios sede</t>
  </si>
  <si>
    <t>38_2024</t>
  </si>
  <si>
    <t>Aluguel de carro equipe técnica_Joabe</t>
  </si>
  <si>
    <t>71_2024</t>
  </si>
  <si>
    <t>Assessoramento técnico financeiro</t>
  </si>
  <si>
    <t>KLX  HOLDING</t>
  </si>
  <si>
    <t>104_2024</t>
  </si>
  <si>
    <t>TAXA</t>
  </si>
  <si>
    <t xml:space="preserve">TESD_ Vistoria SESC Meio Ambiente </t>
  </si>
  <si>
    <t>105_2024</t>
  </si>
  <si>
    <t>TESD_ Viabiliddae</t>
  </si>
  <si>
    <t>TESD_Cadastro</t>
  </si>
  <si>
    <t>106_2024</t>
  </si>
  <si>
    <t>107_2024</t>
  </si>
  <si>
    <t>TL _ Localização</t>
  </si>
  <si>
    <t>CONTAS A PAGAR SEDE - 12.01.2024</t>
  </si>
  <si>
    <t>12.01.2024</t>
  </si>
  <si>
    <t>97_2024</t>
  </si>
  <si>
    <t>Recarga de cartão beevalle_ Henrique, Romualdo e Gilson</t>
  </si>
  <si>
    <t>JOHNATHAN CASSIMIRO</t>
  </si>
  <si>
    <t>70_2024</t>
  </si>
  <si>
    <t>SAMUEL MARINS</t>
  </si>
  <si>
    <t>Itens para café da manhã dos funcionários (1ª quinzena/ Janeiro 2024)</t>
  </si>
  <si>
    <t>NETO TRANSPORTE</t>
  </si>
  <si>
    <t>102_2024</t>
  </si>
  <si>
    <t xml:space="preserve">Caminhão Pipa ( período de 16.12 á 15.01.2024)  </t>
  </si>
  <si>
    <t>78_2024</t>
  </si>
  <si>
    <t>Multa de FGTS</t>
  </si>
  <si>
    <t>CAMILA BORGES</t>
  </si>
  <si>
    <t>Despesa/rateio veicular de uma saveiro placa QQY1D95</t>
  </si>
  <si>
    <t>103_2024</t>
  </si>
  <si>
    <t>79_2024</t>
  </si>
  <si>
    <t>Verbas Rescisórias</t>
  </si>
  <si>
    <t>FRANCINEIDE MARTINS</t>
  </si>
  <si>
    <t>80_2024</t>
  </si>
  <si>
    <t>GABRIELA CRISTINA</t>
  </si>
  <si>
    <t>81_2024</t>
  </si>
  <si>
    <t>82_2024</t>
  </si>
  <si>
    <t>INÊS DE JESUS</t>
  </si>
  <si>
    <t>83_2024</t>
  </si>
  <si>
    <t>84_2024</t>
  </si>
  <si>
    <t>LUIZA STHEFANY</t>
  </si>
  <si>
    <t>85_2024</t>
  </si>
  <si>
    <t>86_2024</t>
  </si>
  <si>
    <t>87_2024</t>
  </si>
  <si>
    <t>MANOELA ANTUNES</t>
  </si>
  <si>
    <t>88_2024</t>
  </si>
  <si>
    <t>MARCIO DE ARAÚJO</t>
  </si>
  <si>
    <t>90_2024</t>
  </si>
  <si>
    <t>89_2024</t>
  </si>
  <si>
    <t>91_2024</t>
  </si>
  <si>
    <t>MARIA GORETE</t>
  </si>
  <si>
    <t>92_2024</t>
  </si>
  <si>
    <t>RAHABY CARDOSO</t>
  </si>
  <si>
    <t>93_2024</t>
  </si>
  <si>
    <t>94_2024</t>
  </si>
  <si>
    <t>95_2024</t>
  </si>
  <si>
    <t>96_2024</t>
  </si>
  <si>
    <t>SARAH BEATRIZ</t>
  </si>
  <si>
    <t>TATIANA MARTINS</t>
  </si>
  <si>
    <t>98_2024</t>
  </si>
  <si>
    <t>99_2024</t>
  </si>
  <si>
    <t>100_2024</t>
  </si>
  <si>
    <t>101_2024</t>
  </si>
  <si>
    <t>TAYNARA DOS SANTOS</t>
  </si>
  <si>
    <t>77_2024</t>
  </si>
  <si>
    <t>FABIANE DOS SANTOS</t>
  </si>
  <si>
    <t>Empréstimo</t>
  </si>
  <si>
    <t>122_2024</t>
  </si>
  <si>
    <t>125_2024</t>
  </si>
  <si>
    <t>124_2024</t>
  </si>
  <si>
    <t>PRYME</t>
  </si>
  <si>
    <t>THIAGO CASAES</t>
  </si>
  <si>
    <t>126_2024</t>
  </si>
  <si>
    <t>128_2024</t>
  </si>
  <si>
    <t>Seguro de vida dos funcionários (pendente omie)</t>
  </si>
  <si>
    <t>Prestação de apoio operacional (pendente omie)</t>
  </si>
  <si>
    <t>ITÁU</t>
  </si>
  <si>
    <t>15.01.2023</t>
  </si>
  <si>
    <t>KARINA</t>
  </si>
  <si>
    <t>Transferência entre contas  ( sede x trindade) cobertura de limite</t>
  </si>
  <si>
    <t>Transferência entre contas  ( sede x esplanada) cobertura de limite</t>
  </si>
  <si>
    <t>Transferência para Karina para a retenção de ISS 10/2023 _ NF 4617 Tecnpav</t>
  </si>
  <si>
    <t>Transferência para Karina para a retenção de ISS 11/2024 _ NF 4648 Tecnpav</t>
  </si>
  <si>
    <t>Transferência para Karina para a retenção de ISS12/2024 _ NF 4683 Tecnpav</t>
  </si>
  <si>
    <t>CONTAS A PAGAR SEDE - 19.01.2024</t>
  </si>
  <si>
    <t>CONTAS A PAGAR ESPLANADA - 19.01.2024</t>
  </si>
  <si>
    <t>CONTAS A PAGAR TRINDADE - 19.01.2024</t>
  </si>
  <si>
    <t>511_2023</t>
  </si>
  <si>
    <t>Móveis para escritório_ Aparecida de Goiânia (parcela 1/2)</t>
  </si>
  <si>
    <t>546_2023</t>
  </si>
  <si>
    <t>MELISSA JUSSARA</t>
  </si>
  <si>
    <t>Manutenção em janelas e pintura_ Aparecida de Goiânia</t>
  </si>
  <si>
    <t>21_2024</t>
  </si>
  <si>
    <t>19.01.2024</t>
  </si>
  <si>
    <t>FRANCISCO OTAVIO</t>
  </si>
  <si>
    <t>Café da manhã para os funcionários, período 14/12 a 31/12/2023</t>
  </si>
  <si>
    <t>JOABE</t>
  </si>
  <si>
    <t>35_2024</t>
  </si>
  <si>
    <t>Prestação de serviços_Dezembro</t>
  </si>
  <si>
    <t>39_2024</t>
  </si>
  <si>
    <t>IMPOSTOS</t>
  </si>
  <si>
    <t>DARF/PIS_retido</t>
  </si>
  <si>
    <t>47_2024</t>
  </si>
  <si>
    <t>51_2024</t>
  </si>
  <si>
    <t>52_2024</t>
  </si>
  <si>
    <t>55_2024</t>
  </si>
  <si>
    <t>50_2024</t>
  </si>
  <si>
    <t>DARF/IRRF_retido</t>
  </si>
  <si>
    <t>DARF/CSLL_retido</t>
  </si>
  <si>
    <t>DARF/COFINS_RETIDO</t>
  </si>
  <si>
    <t>EQUATORIAL</t>
  </si>
  <si>
    <t>138_2024</t>
  </si>
  <si>
    <t>136_2024</t>
  </si>
  <si>
    <t>ENDRYL GONÇALVES</t>
  </si>
  <si>
    <t>60_2024</t>
  </si>
  <si>
    <t>61_2024</t>
  </si>
  <si>
    <t>72_2024</t>
  </si>
  <si>
    <t>Reembolso</t>
  </si>
  <si>
    <t xml:space="preserve">LEANDRO SILVEIRA </t>
  </si>
  <si>
    <t>74_2024</t>
  </si>
  <si>
    <t>Sistema SIP</t>
  </si>
  <si>
    <t>120_2024</t>
  </si>
  <si>
    <t>Taxa de Licença para Localização e Funcionamento</t>
  </si>
  <si>
    <t>121_2024</t>
  </si>
  <si>
    <t>Taxa de Licença Sanitária</t>
  </si>
  <si>
    <t>CL SANTOS</t>
  </si>
  <si>
    <t>446_2023</t>
  </si>
  <si>
    <t>59_2024</t>
  </si>
  <si>
    <t>62_2024</t>
  </si>
  <si>
    <t>Peças  para manutenção das caçambas_placas: RBV3A63 e RBV3B03,</t>
  </si>
  <si>
    <t>DARF/COFINS_retido</t>
  </si>
  <si>
    <t>64_2024</t>
  </si>
  <si>
    <t>65_2024</t>
  </si>
  <si>
    <t>108_2024</t>
  </si>
  <si>
    <t>Aluguel de carro equipe técnica_Esplanada</t>
  </si>
  <si>
    <t>SERGIO LUIZ</t>
  </si>
  <si>
    <t>Locação de andaimes referente (Meses:  11 , 12/2023 e 01/2024)</t>
  </si>
  <si>
    <t>130_2024</t>
  </si>
  <si>
    <t>Compactadora caçamba ( 30 dias)</t>
  </si>
  <si>
    <t>LOPAC</t>
  </si>
  <si>
    <t>Locação de compactadores (30 dias)</t>
  </si>
  <si>
    <t>23.01.2024</t>
  </si>
  <si>
    <t>144_2024</t>
  </si>
  <si>
    <t>146_2024</t>
  </si>
  <si>
    <t>147_2024</t>
  </si>
  <si>
    <t>149_2024</t>
  </si>
  <si>
    <t xml:space="preserve">SERGIO SILVA </t>
  </si>
  <si>
    <t>151_2024</t>
  </si>
  <si>
    <t>UILIAM DE JESUS</t>
  </si>
  <si>
    <t>537_2023</t>
  </si>
  <si>
    <t>Epi's (Botinas e Luvas)_ parcela 01/02</t>
  </si>
  <si>
    <t>41_2024</t>
  </si>
  <si>
    <t>42_2024</t>
  </si>
  <si>
    <t>43_2024</t>
  </si>
  <si>
    <t>44_2024</t>
  </si>
  <si>
    <t>63_2024</t>
  </si>
  <si>
    <t>Aluguel de carro equipe técnica_Trindade</t>
  </si>
  <si>
    <t>127_2024</t>
  </si>
  <si>
    <t>Energia__ sede Trindade</t>
  </si>
  <si>
    <t>129_2024</t>
  </si>
  <si>
    <t>ERASMOS CARLOS</t>
  </si>
  <si>
    <t>Bolo dos aniversariantes do mês de Janeiro</t>
  </si>
  <si>
    <t>137_2024</t>
  </si>
  <si>
    <t>FRANCISCO RIBEIRO</t>
  </si>
  <si>
    <t>139_2024</t>
  </si>
  <si>
    <t>CENAP</t>
  </si>
  <si>
    <t>150_2024</t>
  </si>
  <si>
    <t>148_2024</t>
  </si>
  <si>
    <t>SODEXO</t>
  </si>
  <si>
    <t>SANEAMENTO DE GOIÁS</t>
  </si>
  <si>
    <t>153_2024</t>
  </si>
  <si>
    <t>155_2024</t>
  </si>
  <si>
    <t>CARTÃO CRÉDITO</t>
  </si>
  <si>
    <t>25.01.2024</t>
  </si>
  <si>
    <t>152_2024</t>
  </si>
  <si>
    <r>
      <t xml:space="preserve">Fatura de cartão _Joabe </t>
    </r>
    <r>
      <rPr>
        <b/>
        <sz val="11"/>
        <color rgb="FFFF0000"/>
        <rFont val="Calibri"/>
        <family val="2"/>
        <scheme val="minor"/>
      </rPr>
      <t>(Processo com Joabe)</t>
    </r>
  </si>
  <si>
    <t>TRANSPORTE</t>
  </si>
  <si>
    <t>154_2024</t>
  </si>
  <si>
    <t>Instalação de 04 puxadores duplos de portas e 06 espelhos</t>
  </si>
  <si>
    <t>163_2024</t>
  </si>
  <si>
    <r>
      <t xml:space="preserve">Reembolso cartão </t>
    </r>
    <r>
      <rPr>
        <b/>
        <sz val="11"/>
        <color rgb="FFFF0000"/>
        <rFont val="Calibri"/>
        <family val="2"/>
        <scheme val="minor"/>
      </rPr>
      <t>( Ale montando processo)</t>
    </r>
  </si>
  <si>
    <t>164_2024</t>
  </si>
  <si>
    <t>166_2024</t>
  </si>
  <si>
    <t>165_2024</t>
  </si>
  <si>
    <t>RD TELECON</t>
  </si>
  <si>
    <t>Service Desk jet Corporate JCP, locação de máquinas e equipamentos e RD Jet Corporate JCP RD</t>
  </si>
  <si>
    <t xml:space="preserve">DARF INSS/ IRRF </t>
  </si>
  <si>
    <t xml:space="preserve">Energia__ Aparecida de Goiânia </t>
  </si>
  <si>
    <t xml:space="preserve">Serviço Jet Wan Conect </t>
  </si>
  <si>
    <t>Serviço RD Jet FIX</t>
  </si>
  <si>
    <t>DARF INSS/ IRRF</t>
  </si>
  <si>
    <t xml:space="preserve">Lavagem geral da compactadora_ Baixio </t>
  </si>
  <si>
    <t xml:space="preserve">Aluguel da sinuca </t>
  </si>
  <si>
    <t xml:space="preserve">Esplanada combustivel (1ª quinzena/ janeiro 2023) </t>
  </si>
  <si>
    <t xml:space="preserve">Transporte de funcionários_Janeiro  </t>
  </si>
  <si>
    <t xml:space="preserve">Alimentação de funcionários_Janeiro </t>
  </si>
  <si>
    <t xml:space="preserve">Pães para o café dos funcionários ( período 23.12 á 11.01.24) </t>
  </si>
  <si>
    <t xml:space="preserve">ASO's_ admissionais </t>
  </si>
  <si>
    <t>168_2024</t>
  </si>
  <si>
    <t xml:space="preserve">Reembolso cartão </t>
  </si>
  <si>
    <t>CONTAS A PAGAR SEDE - 26.01.2024</t>
  </si>
  <si>
    <t>CONTAS A PAGAR ESPLANADA - 26.01.2024</t>
  </si>
  <si>
    <t>CONTAS A PAGAR TRINDADE - 26.01.2024</t>
  </si>
  <si>
    <t>CONTAS A PAGAR TRINDADE - 30.01.2024</t>
  </si>
  <si>
    <t>552_2023</t>
  </si>
  <si>
    <t>30.01.2023</t>
  </si>
  <si>
    <t>MARCELINO</t>
  </si>
  <si>
    <t>Película para guarita da entrada e no veículo_sede Aparecida de Goiânia</t>
  </si>
  <si>
    <t>56_2024</t>
  </si>
  <si>
    <t>26.01.2024</t>
  </si>
  <si>
    <t>Produtos de limpeza, expediente e ferramentas (parcela 1/3)_Sede Aparecida de Goiânia</t>
  </si>
  <si>
    <t>167_2024</t>
  </si>
  <si>
    <t>30.01.2024</t>
  </si>
  <si>
    <t>ADELINO SILVERIO</t>
  </si>
  <si>
    <t>Conserto de vazamento do cano banheiro_sede Aparecida de Goiânia</t>
  </si>
  <si>
    <t>170_2024</t>
  </si>
  <si>
    <t>Café da manhã funcionários_sede Aparecida de Goiânia ( período 01 a 15.01.2024)</t>
  </si>
  <si>
    <t>CONTAS A PAGAR ESPLANADA - 30.01.2024</t>
  </si>
  <si>
    <t>OIMEXPERIENCE</t>
  </si>
  <si>
    <t>19.01.2023</t>
  </si>
  <si>
    <t>Sistema omie</t>
  </si>
  <si>
    <t>175_2024</t>
  </si>
  <si>
    <t>172_2024</t>
  </si>
  <si>
    <t>MAXWEL IMÓVEIS</t>
  </si>
  <si>
    <t>Aluguel de móvel_ Aparecida de Goiânia</t>
  </si>
  <si>
    <t>CONTAS A PAGAR SEDE - 30.01.2024</t>
  </si>
  <si>
    <t>18_2024</t>
  </si>
  <si>
    <t>DALTON LIVINEI</t>
  </si>
  <si>
    <t>Serviço de monitoramento parcela 3/3</t>
  </si>
  <si>
    <t>CRA</t>
  </si>
  <si>
    <t>123_2024</t>
  </si>
  <si>
    <t>134_2024</t>
  </si>
  <si>
    <t>ICEPAM</t>
  </si>
  <si>
    <t>Saco para coleta de lixo</t>
  </si>
  <si>
    <t>STAR SHOP</t>
  </si>
  <si>
    <t>158_2024</t>
  </si>
  <si>
    <t xml:space="preserve">ROSIANE </t>
  </si>
  <si>
    <t>161_2024</t>
  </si>
  <si>
    <t>Manutenção e troca de peças com mão de obra inclusa, Moto Broz 160_sede Esplanada</t>
  </si>
  <si>
    <t>169_2024</t>
  </si>
  <si>
    <t>02/2024</t>
  </si>
  <si>
    <t>Alimentação funcionários</t>
  </si>
  <si>
    <t>ARVORETA</t>
  </si>
  <si>
    <t>543_2023</t>
  </si>
  <si>
    <t>Peças e óleo lubrificante para roçadeiras.  </t>
  </si>
  <si>
    <t>PACTUS</t>
  </si>
  <si>
    <t>548_2023</t>
  </si>
  <si>
    <t>Saco para coleta de lixo ( Parcela 1/4)</t>
  </si>
  <si>
    <t>48_2024</t>
  </si>
  <si>
    <t>EPI'S ( capas de chuva) parcela 1/2</t>
  </si>
  <si>
    <t>53_2024</t>
  </si>
  <si>
    <t>Vassouras gari (parcela 1/2)</t>
  </si>
  <si>
    <t>171_2024</t>
  </si>
  <si>
    <t>JHONATAN LOPES</t>
  </si>
  <si>
    <t>Lavagem de carro e caminhão</t>
  </si>
  <si>
    <t>Transporte de funcionários</t>
  </si>
  <si>
    <t>ASO_demissional</t>
  </si>
  <si>
    <t>MARIA NEUMA</t>
  </si>
  <si>
    <t xml:space="preserve">COMBUSTIVEL </t>
  </si>
  <si>
    <t xml:space="preserve">Abastecimento (posto Senhora Santana/Palame _ Baixio 1ª semana/2024) </t>
  </si>
  <si>
    <t>FATURA</t>
  </si>
  <si>
    <r>
      <t xml:space="preserve">Tar Adapt 1 exed 12/23 </t>
    </r>
    <r>
      <rPr>
        <b/>
        <sz val="11"/>
        <rFont val="Calibri"/>
        <family val="2"/>
        <scheme val="minor"/>
      </rPr>
      <t>( DÉBITO EM CONTA)</t>
    </r>
  </si>
  <si>
    <t xml:space="preserve">Anuidade Conselho de administração_Rockefeller </t>
  </si>
  <si>
    <t>26.02.2024</t>
  </si>
  <si>
    <t>Mão de obra nos festejos de Baixio (05 diárias ref. Limpeza urbana)</t>
  </si>
  <si>
    <t>JOSE DOMINGOS</t>
  </si>
  <si>
    <t>178_2024</t>
  </si>
  <si>
    <t>GILBERTO DE JESUS</t>
  </si>
  <si>
    <t>182_2024</t>
  </si>
  <si>
    <t>Aplicação de herbicida  e corte de árvores (07 diárias )</t>
  </si>
  <si>
    <t>183_2024</t>
  </si>
  <si>
    <t>LORRANY</t>
  </si>
  <si>
    <t>184_2024</t>
  </si>
  <si>
    <t>Serviços Gerais (varrição, capinagem e limpeza externa)_escritório (05 diárias )</t>
  </si>
  <si>
    <t>Refeição para funcionários em Baixio ( em virtude da realização de limpeza no período festivo)</t>
  </si>
  <si>
    <t>192_2024</t>
  </si>
  <si>
    <t>190_2024</t>
  </si>
  <si>
    <t>Anuidade Conselho de administração Bahia_Thiago Casaes</t>
  </si>
  <si>
    <t>Anuidade Conselho de administração Goiás_Thiago Casaes</t>
  </si>
  <si>
    <t>193_2024</t>
  </si>
  <si>
    <t>181_2024</t>
  </si>
  <si>
    <t>189_2024</t>
  </si>
  <si>
    <t>191_2024</t>
  </si>
  <si>
    <t>Seguro de vida dos funcionários</t>
  </si>
  <si>
    <t>Seguro do carro_saveiro (Parcela 1/4)</t>
  </si>
  <si>
    <t>197_2024</t>
  </si>
  <si>
    <t>195_2024</t>
  </si>
  <si>
    <t>194_2024</t>
  </si>
  <si>
    <t>196_2024</t>
  </si>
  <si>
    <t>MARCIO GOMES</t>
  </si>
  <si>
    <t>JOSE GREGORIO</t>
  </si>
  <si>
    <t>Mão de obra para instalação de bomba no tanque)_sede em Esplanada</t>
  </si>
  <si>
    <t>Mão de obra para serviços Mecânicos  (caçamba placaRBV3B03)</t>
  </si>
  <si>
    <t>198_2024</t>
  </si>
  <si>
    <t>MC CAR AUTO PEÇAS</t>
  </si>
  <si>
    <t>200_2024</t>
  </si>
  <si>
    <t>199_2024</t>
  </si>
  <si>
    <t>201_2024</t>
  </si>
  <si>
    <t>BEEVALE</t>
  </si>
  <si>
    <r>
      <t xml:space="preserve">Recarga de cartão (abastecimento de combustivel) _motorista 008 </t>
    </r>
    <r>
      <rPr>
        <b/>
        <sz val="11"/>
        <color rgb="FFFF0000"/>
        <rFont val="Calibri"/>
        <family val="2"/>
        <scheme val="minor"/>
      </rPr>
      <t>(Ale gerar código pix)</t>
    </r>
  </si>
  <si>
    <r>
      <t xml:space="preserve">Recarga de cartão (abastecimento de combustivel) _motorista 007 </t>
    </r>
    <r>
      <rPr>
        <b/>
        <sz val="11"/>
        <color rgb="FFFF0000"/>
        <rFont val="Calibri"/>
        <family val="2"/>
        <scheme val="minor"/>
      </rPr>
      <t>(Ale gerar código pix)</t>
    </r>
  </si>
  <si>
    <t>CONTAS A PAGAR SEDE - 05.02.2024</t>
  </si>
  <si>
    <t>CONTAS A PAGAR ESPLANADA - 05.02.2024</t>
  </si>
  <si>
    <t>CONTAS A PAGAR TRINDADE - 05.02.2024</t>
  </si>
  <si>
    <t>05.02.2024</t>
  </si>
  <si>
    <t>490_2023</t>
  </si>
  <si>
    <t>40_2024</t>
  </si>
  <si>
    <t>LAR REFRIGERAÇÃO</t>
  </si>
  <si>
    <t>Refil de filtro_sede Aparecida de Goiânia</t>
  </si>
  <si>
    <t>CAIO OLIVEIRA</t>
  </si>
  <si>
    <t>131_2024</t>
  </si>
  <si>
    <t>Manutenção das persianas_sede Aparecida de Goiânia</t>
  </si>
  <si>
    <t>CASA DO CRIADOR</t>
  </si>
  <si>
    <t>173_2024</t>
  </si>
  <si>
    <t>Herbicida para limpeza pátio _sede Aparecida de Goiânia</t>
  </si>
  <si>
    <t>176_2024</t>
  </si>
  <si>
    <t>GT COMÉRCIO VAREJISTA</t>
  </si>
  <si>
    <t>Tinta e rolo para pintura_sede Aparecida de Goiânia</t>
  </si>
  <si>
    <t>186_2024</t>
  </si>
  <si>
    <t>Serviços de vigilância _sede Aparecida de Goiânia (período 19.01 a 30.01.2024)</t>
  </si>
  <si>
    <t>210_2024</t>
  </si>
  <si>
    <t>204_2024</t>
  </si>
  <si>
    <t>185_2024</t>
  </si>
  <si>
    <t>Varredeira (4ª medição períodio de 01.12 a 31.12.2023)</t>
  </si>
  <si>
    <t>209_2024</t>
  </si>
  <si>
    <t>132_2024</t>
  </si>
  <si>
    <t>Varredeira (3ª medição períodio de 01.12 a 31.12.2023)</t>
  </si>
  <si>
    <t>JR COMÉRCIO</t>
  </si>
  <si>
    <t>179_2024</t>
  </si>
  <si>
    <t>Ferramentas_para manutenções ( parcela 01/02)</t>
  </si>
  <si>
    <t>212_2024</t>
  </si>
  <si>
    <t>DAM</t>
  </si>
  <si>
    <t>Taxa de Licenciamento para funcionamento</t>
  </si>
  <si>
    <t>REEMBOLSO</t>
  </si>
  <si>
    <t>213_2024</t>
  </si>
  <si>
    <r>
      <t>Entrada de 50% para reforma do novo galpão _</t>
    </r>
    <r>
      <rPr>
        <b/>
        <sz val="11"/>
        <rFont val="Calibri"/>
        <family val="2"/>
        <scheme val="minor"/>
      </rPr>
      <t>Implatação coleta</t>
    </r>
  </si>
  <si>
    <t>CONTAS A PAGAR SEDE - 25.01.2024</t>
  </si>
  <si>
    <t>PETROFORTE</t>
  </si>
  <si>
    <t>Compra Óleo Lubrificante Lubrax_implantação da coleta Trindade</t>
  </si>
  <si>
    <r>
      <t xml:space="preserve">Farol HILUX 2012 (farol danificado durante o serviço de roçagem) </t>
    </r>
    <r>
      <rPr>
        <b/>
        <sz val="11"/>
        <color rgb="FFFF0000"/>
        <rFont val="Calibri"/>
        <family val="2"/>
        <scheme val="minor"/>
      </rPr>
      <t>(Aguardando a ocorrência</t>
    </r>
    <r>
      <rPr>
        <sz val="11"/>
        <color theme="1"/>
        <rFont val="Calibri"/>
        <family val="2"/>
        <scheme val="minor"/>
      </rPr>
      <t>)</t>
    </r>
  </si>
  <si>
    <t>Despesa comprometida</t>
  </si>
  <si>
    <r>
      <t xml:space="preserve">Recarga de cartão_sede Aparecida de Goiânia (Inês) </t>
    </r>
    <r>
      <rPr>
        <b/>
        <sz val="11"/>
        <rFont val="Calibri"/>
        <family val="2"/>
        <scheme val="minor"/>
      </rPr>
      <t>(Ale gerar código pix)</t>
    </r>
    <r>
      <rPr>
        <sz val="11"/>
        <rFont val="Calibri"/>
        <family val="2"/>
        <scheme val="minor"/>
      </rPr>
      <t>_</t>
    </r>
  </si>
  <si>
    <t>VAMOS LOCAÇÃO</t>
  </si>
  <si>
    <t>Caução referente locação aos caminhões_Coleta</t>
  </si>
  <si>
    <t>221_2024</t>
  </si>
  <si>
    <t xml:space="preserve">Cartão de crédito Rockefeller </t>
  </si>
  <si>
    <t>AMILTON MENDONÇA</t>
  </si>
  <si>
    <t>Suporte para bicicleta_sede Aparevida de Goiânia</t>
  </si>
  <si>
    <t>218_2024</t>
  </si>
  <si>
    <t>LIDER COMÉRCIO</t>
  </si>
  <si>
    <t>Ferramentas para  mecânico_Implantação Coleta</t>
  </si>
  <si>
    <r>
      <t xml:space="preserve">Recarga de cartão (abastecimento de combustivel) _motorista coleta </t>
    </r>
    <r>
      <rPr>
        <b/>
        <sz val="11"/>
        <color rgb="FFFF0000"/>
        <rFont val="Calibri"/>
        <family val="2"/>
        <scheme val="minor"/>
      </rPr>
      <t>(Ale gerar código pix)</t>
    </r>
  </si>
  <si>
    <t>222_2024</t>
  </si>
  <si>
    <t>214_2024</t>
  </si>
  <si>
    <t>223_2024</t>
  </si>
  <si>
    <t>Despesas Diretoria com viagem ( Henrique, Gilson e Romualdo)</t>
  </si>
  <si>
    <t>IOF</t>
  </si>
  <si>
    <t>Alimentação funcionários_coleta</t>
  </si>
  <si>
    <t>Transporte funcionários_coleta</t>
  </si>
  <si>
    <t>PORTÃO</t>
  </si>
  <si>
    <t>224_2024</t>
  </si>
  <si>
    <t>226_2024</t>
  </si>
  <si>
    <t>IOF_ Imposto de operações finaceiras sobre saldo devedor</t>
  </si>
  <si>
    <r>
      <t xml:space="preserve">Recarga de cartão_sede Trindade (Jhonatan) </t>
    </r>
    <r>
      <rPr>
        <b/>
        <sz val="11"/>
        <color rgb="FFFF0000"/>
        <rFont val="Calibri"/>
        <family val="2"/>
        <scheme val="minor"/>
      </rPr>
      <t>(Ale gerar código pix)</t>
    </r>
  </si>
  <si>
    <t>DARF</t>
  </si>
  <si>
    <t>Darf parcelado_PGFN SISPAR</t>
  </si>
  <si>
    <t>CONTAS A PAGAR TRINDADE - 31.01.2024</t>
  </si>
  <si>
    <t>CONTAS A PAGAR ESPLANADA - 09.02.2024</t>
  </si>
  <si>
    <t>CONTAS A PAGAR TRINDADE - 09.02.2024</t>
  </si>
  <si>
    <t>CONTAS A PAGAR SEDE - 31.01.2024</t>
  </si>
  <si>
    <t>PH  TUDO PARA CONSTRUÇÃO</t>
  </si>
  <si>
    <r>
      <t xml:space="preserve">Porta externa, areia e cimento </t>
    </r>
    <r>
      <rPr>
        <sz val="11"/>
        <color rgb="FFFF0000"/>
        <rFont val="Calibri"/>
        <family val="2"/>
        <scheme val="minor"/>
      </rPr>
      <t xml:space="preserve"> (com Joabe)</t>
    </r>
  </si>
  <si>
    <t>248_2024</t>
  </si>
  <si>
    <t>JP INSTALAÇÕES</t>
  </si>
  <si>
    <t>247_2024</t>
  </si>
  <si>
    <r>
      <t xml:space="preserve">Portas interna, fechaduras e instalação_sede trindade </t>
    </r>
    <r>
      <rPr>
        <sz val="11"/>
        <color rgb="FFFF0000"/>
        <rFont val="Calibri"/>
        <family val="2"/>
        <scheme val="minor"/>
      </rPr>
      <t>(com Joabe)</t>
    </r>
  </si>
  <si>
    <t>250_2024</t>
  </si>
  <si>
    <t>31.01.2024</t>
  </si>
  <si>
    <t>ORLEICESE</t>
  </si>
  <si>
    <t xml:space="preserve">Despesa Operacional da Diretoria </t>
  </si>
  <si>
    <t>ABRICOL MÁQUINAS</t>
  </si>
  <si>
    <t>135_2024</t>
  </si>
  <si>
    <t>09.02.2024</t>
  </si>
  <si>
    <t>REGIS GONÇALVES</t>
  </si>
  <si>
    <t>160_2024</t>
  </si>
  <si>
    <t>Plotagem da Saveiro</t>
  </si>
  <si>
    <t>162_2024</t>
  </si>
  <si>
    <t>Roçadeira_sede Aparecida de Goiânia</t>
  </si>
  <si>
    <t>215_2024</t>
  </si>
  <si>
    <t>Materias para sede_Aparecida de Goiânia ( porta sabonete,escorredor de louça, extensões, pulverizadoes)</t>
  </si>
  <si>
    <t>MARCELO AQUINO</t>
  </si>
  <si>
    <t>203_2024</t>
  </si>
  <si>
    <t>Remoção e instalação de 02 ar condicionados</t>
  </si>
  <si>
    <t>229_2024</t>
  </si>
  <si>
    <t>KLX HOLDING</t>
  </si>
  <si>
    <t>230_2024</t>
  </si>
  <si>
    <t>231_2024</t>
  </si>
  <si>
    <t>233_2024</t>
  </si>
  <si>
    <t>234_2024</t>
  </si>
  <si>
    <t>238_2024</t>
  </si>
  <si>
    <t>Serviço hospedagem de dados e locação de equipamentos</t>
  </si>
  <si>
    <t>Serviço (RD) JET FIX - JFX (GO) - (10/01/2024) até (09/02/2024)</t>
  </si>
  <si>
    <t>Serviço de processamento de dados e congêneres</t>
  </si>
  <si>
    <t>228_2024</t>
  </si>
  <si>
    <t>RUBENS CONSORTE</t>
  </si>
  <si>
    <t>237_2024</t>
  </si>
  <si>
    <t>SOS MANGEUIRA</t>
  </si>
  <si>
    <t>241_2024</t>
  </si>
  <si>
    <t>242_2024</t>
  </si>
  <si>
    <t>Serviço de Vigilância - feriados e fins de semana (09 dias )</t>
  </si>
  <si>
    <t>243_2024</t>
  </si>
  <si>
    <t>D.REIS</t>
  </si>
  <si>
    <t>244_2024</t>
  </si>
  <si>
    <t>Café matinal diário dos funcionários ( mês de janeiro 2024)</t>
  </si>
  <si>
    <t>251_2024</t>
  </si>
  <si>
    <t>Lubrificantes para  as roçadeiras</t>
  </si>
  <si>
    <t>Materiais de EPI's (botas e luvas)</t>
  </si>
  <si>
    <t>Calibragem e restauração de pneus das retroescavadeiras</t>
  </si>
  <si>
    <t>245_2024</t>
  </si>
  <si>
    <t>Almoço para funcionários (mutirão de limpeza_Esplanada)</t>
  </si>
  <si>
    <t>ELIOMAR DA SILVA</t>
  </si>
  <si>
    <t>246_2024</t>
  </si>
  <si>
    <t>Manutenção das tesouras_Equipe de poda</t>
  </si>
  <si>
    <t>549_2023</t>
  </si>
  <si>
    <t>Saco para coleta de lixo (parcela 2/4)</t>
  </si>
  <si>
    <t>Resfriador de água 50 litros_coleta</t>
  </si>
  <si>
    <t>S.A PEÇAS</t>
  </si>
  <si>
    <t>09_2024</t>
  </si>
  <si>
    <t>49_2024</t>
  </si>
  <si>
    <t>Café da manhã_ aniversário Manu</t>
  </si>
  <si>
    <t>Vassouras gari (parcela 2/2)</t>
  </si>
  <si>
    <t>REAL TELECOM</t>
  </si>
  <si>
    <t>133_2024</t>
  </si>
  <si>
    <t>54_2024</t>
  </si>
  <si>
    <t>Internet_ sede Aparecida de Goiânia</t>
  </si>
  <si>
    <t>140_2024</t>
  </si>
  <si>
    <t>Despesa/rateio veicular de uma saveiro placa QQY1D95 entre Rockefeller e KLX Holding.</t>
  </si>
  <si>
    <t>232_2024</t>
  </si>
  <si>
    <t>Proporcional do aluguel Galpão_coleta</t>
  </si>
  <si>
    <t>GUARANY</t>
  </si>
  <si>
    <t>227_2024</t>
  </si>
  <si>
    <t>253_2024</t>
  </si>
  <si>
    <t>Ferramentas para serviços mecânicos_coleta</t>
  </si>
  <si>
    <t>256_2024</t>
  </si>
  <si>
    <t>BRITAGO</t>
  </si>
  <si>
    <t>Brita para o pátio do galpão_ implantação coleta</t>
  </si>
  <si>
    <t>217_2024</t>
  </si>
  <si>
    <t>LUIS CARLOS</t>
  </si>
  <si>
    <t>240_2024</t>
  </si>
  <si>
    <t>239_2024</t>
  </si>
  <si>
    <t>Darf parcelado_ Multa CLT</t>
  </si>
  <si>
    <r>
      <t xml:space="preserve">Recarga de cartão (abastecimento de combustivel) _motorista 005 </t>
    </r>
    <r>
      <rPr>
        <b/>
        <sz val="11"/>
        <rFont val="Calibri"/>
        <family val="2"/>
        <scheme val="minor"/>
      </rPr>
      <t>(Ale gerar código pix)</t>
    </r>
  </si>
  <si>
    <t>LK  HOLDING</t>
  </si>
  <si>
    <t>ALDAIR ROBERTO</t>
  </si>
  <si>
    <t>258_2024</t>
  </si>
  <si>
    <r>
      <t> </t>
    </r>
    <r>
      <rPr>
        <sz val="11"/>
        <color theme="1"/>
        <rFont val="Calibri"/>
        <family val="2"/>
        <scheme val="minor"/>
      </rPr>
      <t>Lavagem dos veículos_sede Aparecida de Goiânia</t>
    </r>
  </si>
  <si>
    <t>Aniversariantes do mês (caixas de bombom e caixa de copo descatável)</t>
  </si>
  <si>
    <t>259_2024</t>
  </si>
  <si>
    <t>C L SANTOS  AUTO PEÇAS</t>
  </si>
  <si>
    <t>260_2024</t>
  </si>
  <si>
    <t>SAP</t>
  </si>
  <si>
    <t>264_2024</t>
  </si>
  <si>
    <t>Cesta basica_ prestador de serviço Baixio</t>
  </si>
  <si>
    <t>262_2024</t>
  </si>
  <si>
    <t>263_2024</t>
  </si>
  <si>
    <t>277_2024</t>
  </si>
  <si>
    <t>278_2024</t>
  </si>
  <si>
    <t>279_2024</t>
  </si>
  <si>
    <t xml:space="preserve">Serralheiro_sede Trindade </t>
  </si>
  <si>
    <t>265_2024</t>
  </si>
  <si>
    <t>JOAQUIM PENHA</t>
  </si>
  <si>
    <t>Mão de obra_Instação da porta proncipal_sede Trindade</t>
  </si>
  <si>
    <t>MARÍLIA HELENA</t>
  </si>
  <si>
    <t>275_2024</t>
  </si>
  <si>
    <t>273_2024</t>
  </si>
  <si>
    <t>Fotografia para apresentação da equipe_coleta</t>
  </si>
  <si>
    <r>
      <t>IOF_ Imposto de operações finaceiras sobre saldo devedor</t>
    </r>
    <r>
      <rPr>
        <b/>
        <sz val="11"/>
        <color rgb="FFFF0000"/>
        <rFont val="Calibri"/>
        <family val="2"/>
        <scheme val="minor"/>
      </rPr>
      <t xml:space="preserve"> </t>
    </r>
  </si>
  <si>
    <r>
      <t xml:space="preserve">Tarifa PIX Pagamento Transferência </t>
    </r>
    <r>
      <rPr>
        <b/>
        <sz val="11"/>
        <color rgb="FFFF0000"/>
        <rFont val="Calibri"/>
        <family val="2"/>
        <scheme val="minor"/>
      </rPr>
      <t>(Débito em conta)</t>
    </r>
  </si>
  <si>
    <r>
      <t xml:space="preserve">Tarifa plano ADAPT </t>
    </r>
    <r>
      <rPr>
        <b/>
        <sz val="11"/>
        <color rgb="FFFF0000"/>
        <rFont val="Calibri"/>
        <family val="2"/>
        <scheme val="minor"/>
      </rPr>
      <t>(Débito em conta)</t>
    </r>
  </si>
  <si>
    <r>
      <t xml:space="preserve">Tarifa de TED </t>
    </r>
    <r>
      <rPr>
        <b/>
        <sz val="11"/>
        <color rgb="FFFF0000"/>
        <rFont val="Calibri"/>
        <family val="2"/>
        <scheme val="minor"/>
      </rPr>
      <t>(Débito em conta)</t>
    </r>
  </si>
  <si>
    <t>Sistema Sap_ suporte mensal</t>
  </si>
  <si>
    <t>Sistema Sap_consultoria (Parcela 01/03)</t>
  </si>
  <si>
    <t>CONTAS A PAGAR SEDE - 06.02.2024</t>
  </si>
  <si>
    <t>CONTAS A PAGAR ESPLANADA - 06.02.2024</t>
  </si>
  <si>
    <t>CONTAS A PAGAR TRINDADE - 06.02.2024</t>
  </si>
  <si>
    <t>Folha de pagamento_Janeiro</t>
  </si>
  <si>
    <t>06.02.2024</t>
  </si>
  <si>
    <t>267_2024</t>
  </si>
  <si>
    <t>268_2024</t>
  </si>
  <si>
    <t>266_2024</t>
  </si>
  <si>
    <t>CREA</t>
  </si>
  <si>
    <t>288_2024</t>
  </si>
  <si>
    <t>ART João Franciso_coleta</t>
  </si>
  <si>
    <r>
      <t>FGTS mensal_ Janeiro</t>
    </r>
    <r>
      <rPr>
        <b/>
        <sz val="11"/>
        <color rgb="FFFF0000"/>
        <rFont val="Calibri"/>
        <family val="2"/>
        <scheme val="minor"/>
      </rPr>
      <t xml:space="preserve"> </t>
    </r>
  </si>
  <si>
    <t>289_2024</t>
  </si>
  <si>
    <t>290_2024</t>
  </si>
  <si>
    <t>269_2024</t>
  </si>
  <si>
    <t>RESTAURANTE CINQUENTA E NOVE</t>
  </si>
  <si>
    <t>291_2024</t>
  </si>
  <si>
    <t>Marmitas para colaboradores de roçagem(sede_Aparecida de Goiânia)</t>
  </si>
  <si>
    <t xml:space="preserve">ART_ ADM </t>
  </si>
  <si>
    <t>284_2024</t>
  </si>
  <si>
    <t xml:space="preserve">Esplanada combustivel (2ª quinzena/ janeiro 2023) </t>
  </si>
  <si>
    <t>274_2024</t>
  </si>
  <si>
    <t>Água_escritório Esplanada</t>
  </si>
  <si>
    <t>EMBASA</t>
  </si>
  <si>
    <t>276_2024</t>
  </si>
  <si>
    <t>Internet da sede_Esplanada</t>
  </si>
  <si>
    <t>280_2024</t>
  </si>
  <si>
    <t>Fornecimento do café matinal dos funcionários_Baixio (período de Janeiro_2024)</t>
  </si>
  <si>
    <t>JOSENILDA SILVA</t>
  </si>
  <si>
    <t>281_2024</t>
  </si>
  <si>
    <t>Materiais para manutenção no telhado e finalização do  muro_sede Esplanada</t>
  </si>
  <si>
    <t>287_2024</t>
  </si>
  <si>
    <t>Envio dos chips da vivo para o sistema de monitoramento dos caminhões</t>
  </si>
  <si>
    <t xml:space="preserve">Abastecimento (posto Senhora Santana/Palame _ Baixio 2ª semana/2024) </t>
  </si>
  <si>
    <t>293_2024</t>
  </si>
  <si>
    <t>301_2024</t>
  </si>
  <si>
    <t xml:space="preserve">Despesa Operacinal_Diretoria </t>
  </si>
  <si>
    <t>CONTAS A PAGAR ESPLANADA - 15.02.2024</t>
  </si>
  <si>
    <t>CONTAS A PAGAR TRINDADE - 15.02.2024</t>
  </si>
  <si>
    <t>305_2024</t>
  </si>
  <si>
    <t>Kit’s de aniversariante do mês de Fevereiro_ escritório SP</t>
  </si>
  <si>
    <t>302_2024</t>
  </si>
  <si>
    <t>BRAEX</t>
  </si>
  <si>
    <t xml:space="preserve">Frete para envio de fardamentos _ Aparecida x Esplanada </t>
  </si>
  <si>
    <t>15.02.2024</t>
  </si>
  <si>
    <t>295_2024</t>
  </si>
  <si>
    <t>270_2024</t>
  </si>
  <si>
    <t>Envio de cartões beevale para uso de combustivel</t>
  </si>
  <si>
    <t>294_2024</t>
  </si>
  <si>
    <t>Alimentação_coleta</t>
  </si>
  <si>
    <t>296_2024</t>
  </si>
  <si>
    <t>Transporte_coleta</t>
  </si>
  <si>
    <t>297_2024</t>
  </si>
  <si>
    <t>ASO's Admissional_coleta</t>
  </si>
  <si>
    <t>307_2024</t>
  </si>
  <si>
    <t xml:space="preserve">Aluguel de 2 ônibus para_ região central e leste </t>
  </si>
  <si>
    <t>14.02.2024</t>
  </si>
  <si>
    <t>177_2024</t>
  </si>
  <si>
    <t>314_2024</t>
  </si>
  <si>
    <t xml:space="preserve">Água_sede Trindade </t>
  </si>
  <si>
    <t>319_2024</t>
  </si>
  <si>
    <r>
      <t>Locação de Imóvel_ Joabe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</t>
    </r>
  </si>
  <si>
    <t>CONTAS A PAGAR SEDE - 09.02.2024</t>
  </si>
  <si>
    <t xml:space="preserve">ISS referente a nota_ Tecnopav </t>
  </si>
  <si>
    <t>334_2024</t>
  </si>
  <si>
    <r>
      <t>Troca da válvula de escapamento do ar e</t>
    </r>
    <r>
      <rPr>
        <b/>
        <sz val="11"/>
        <color rgb="FFFF0000"/>
        <rFont val="Calibri"/>
        <family val="2"/>
        <scheme val="minor"/>
      </rPr>
      <t xml:space="preserve"> para-brisa da caçamba</t>
    </r>
    <r>
      <rPr>
        <sz val="11"/>
        <color theme="1"/>
        <rFont val="Calibri"/>
        <family val="2"/>
        <scheme val="minor"/>
      </rPr>
      <t xml:space="preserve"> (parcela 01/02) </t>
    </r>
    <r>
      <rPr>
        <b/>
        <sz val="11"/>
        <color rgb="FFFF0000"/>
        <rFont val="Calibri"/>
        <family val="2"/>
        <scheme val="minor"/>
      </rPr>
      <t>(Não tem ocorrência)</t>
    </r>
  </si>
  <si>
    <t>355_2024</t>
  </si>
  <si>
    <r>
      <t>ISS referente a nota_ Tecnopav</t>
    </r>
    <r>
      <rPr>
        <b/>
        <sz val="11"/>
        <color rgb="FFFF0000"/>
        <rFont val="Calibri"/>
        <family val="2"/>
        <scheme val="minor"/>
      </rPr>
      <t xml:space="preserve">  ( conta de Karina)</t>
    </r>
  </si>
  <si>
    <t>ALR ELETRICA</t>
  </si>
  <si>
    <t>143_2024</t>
  </si>
  <si>
    <t>Material elétrico para manutenção e instalação_sede Aparecida de Goiânia</t>
  </si>
  <si>
    <t>145_2024</t>
  </si>
  <si>
    <t>Tapetes personalizados_sede Aparecida de Goiânia</t>
  </si>
  <si>
    <t>EURO MATS INDUSTIA</t>
  </si>
  <si>
    <t>157_2024</t>
  </si>
  <si>
    <t>Placas de identificação de departamentos_Sede Aparecida de Goiânia</t>
  </si>
  <si>
    <t>LIMPATUDO</t>
  </si>
  <si>
    <t>159_2024</t>
  </si>
  <si>
    <t>Papel tolha_Sede Aparecida de Goiânia</t>
  </si>
  <si>
    <t>Móveis para almoxarifado e material expediente_Sede Aparecida de Goiânia (parcela 01/02)</t>
  </si>
  <si>
    <t>VITTA PANE</t>
  </si>
  <si>
    <t>282_2024</t>
  </si>
  <si>
    <t>Café da manhã funcionários Sede Aparecida de Goiânia (período 16/01 a 31/01/2024)</t>
  </si>
  <si>
    <t>285_2024</t>
  </si>
  <si>
    <t>Locação de veículo_Joabe</t>
  </si>
  <si>
    <t>272_2024</t>
  </si>
  <si>
    <t>Abastecimento veículos_sede Aparecida de Goiânia</t>
  </si>
  <si>
    <t>292_2024</t>
  </si>
  <si>
    <t>317_2024</t>
  </si>
  <si>
    <t>318_2024</t>
  </si>
  <si>
    <t>321_2024</t>
  </si>
  <si>
    <t>Energia da sede_Esplanada</t>
  </si>
  <si>
    <t>VIVO</t>
  </si>
  <si>
    <t>325_2024</t>
  </si>
  <si>
    <t>326_2024</t>
  </si>
  <si>
    <t xml:space="preserve">Internet_ monitoramento das câmeras </t>
  </si>
  <si>
    <t>327_2024</t>
  </si>
  <si>
    <t>Materias para manutenção_sede Esplanada</t>
  </si>
  <si>
    <t>344_2024</t>
  </si>
  <si>
    <t>CONTAS A PAGAR ESEDE - 20.02.2024</t>
  </si>
  <si>
    <t>CONTAS A PAGAR ESPLANADA - 20.02.2024</t>
  </si>
  <si>
    <t>CONTAS A PAGAR TRINDADE - 20.02.2024</t>
  </si>
  <si>
    <t>515_2023</t>
  </si>
  <si>
    <t>Uniformes_ parcela 02/02</t>
  </si>
  <si>
    <t>141_2024</t>
  </si>
  <si>
    <t>142_2024</t>
  </si>
  <si>
    <t>AC MALBER</t>
  </si>
  <si>
    <t>174_2024</t>
  </si>
  <si>
    <t>01 Lona marítima e 01 protetor de tampa carroceria.</t>
  </si>
  <si>
    <t>205_2024</t>
  </si>
  <si>
    <t>Móveis para almoxarifado ( Parcela 01/02)</t>
  </si>
  <si>
    <t>255_2024</t>
  </si>
  <si>
    <t>Garrafas térmicas 5 litros </t>
  </si>
  <si>
    <t>271_2024</t>
  </si>
  <si>
    <r>
      <t> </t>
    </r>
    <r>
      <rPr>
        <sz val="9"/>
        <color rgb="FF212529"/>
        <rFont val="Arial"/>
        <family val="2"/>
      </rPr>
      <t>Abastecimento caminhões coletores</t>
    </r>
    <r>
      <rPr>
        <b/>
        <sz val="9"/>
        <color rgb="FF212529"/>
        <rFont val="Arial"/>
        <family val="2"/>
      </rPr>
      <t>_Implatação coleta</t>
    </r>
  </si>
  <si>
    <t>283_2024</t>
  </si>
  <si>
    <t>236_2024</t>
  </si>
  <si>
    <t>331_2024</t>
  </si>
  <si>
    <t>Itens para café da manhã dos funcionários (2ª quinzena/ Janeiro 2024)</t>
  </si>
  <si>
    <t xml:space="preserve">Pães para o café dos funcionários ( período 12.01 á 08.02.24) </t>
  </si>
  <si>
    <t>332_2024</t>
  </si>
  <si>
    <r>
      <t xml:space="preserve">Recarga de cartão (abastecimento de combustivel) _motorista 07 coleta </t>
    </r>
    <r>
      <rPr>
        <b/>
        <sz val="11"/>
        <color rgb="FFFF0000"/>
        <rFont val="Calibri"/>
        <family val="2"/>
        <scheme val="minor"/>
      </rPr>
      <t>(Ale gerar código pix)</t>
    </r>
  </si>
  <si>
    <t>345_2024</t>
  </si>
  <si>
    <t>346_2024</t>
  </si>
  <si>
    <t>CONTAS A PAGAR ESPLANADA - 14.02.2024</t>
  </si>
  <si>
    <r>
      <t xml:space="preserve">Prestação de apoio operacional </t>
    </r>
    <r>
      <rPr>
        <b/>
        <sz val="11"/>
        <color rgb="FFFF0000"/>
        <rFont val="Calibri"/>
        <family val="2"/>
        <scheme val="minor"/>
      </rPr>
      <t>(pendente omie)</t>
    </r>
  </si>
  <si>
    <t>Despesas com viagem ( Henrique e Gilson)</t>
  </si>
  <si>
    <t>CONTAS A PAGAR SEDE - 15.02.2024</t>
  </si>
  <si>
    <t>349_2024</t>
  </si>
  <si>
    <t>CONTAS A PAGAR SEDE - 16.02.2024</t>
  </si>
  <si>
    <t>Seguro do carro_saveiro (Parcela 2/4)_ (Boleto bancários )</t>
  </si>
  <si>
    <t>Informo que essa despesa é da unidade Trindade paga indevidamente na conta da sede.</t>
  </si>
  <si>
    <t>CONTAS A PAGAR TRINDADE - 16.02.2024</t>
  </si>
  <si>
    <t>16.02.2024</t>
  </si>
  <si>
    <t>20.02.2024</t>
  </si>
  <si>
    <t>Móveis para escritório_ Aparecida de Goiânia (parcela 2/2)</t>
  </si>
  <si>
    <t>Serviços de vigilância _sede Aparecida de Goiânia (período 31.01 a 19.02.2024)</t>
  </si>
  <si>
    <t>187_2024</t>
  </si>
  <si>
    <t>235_2024</t>
  </si>
  <si>
    <t>MAXWEL  IMOVEIS</t>
  </si>
  <si>
    <t>249_2024</t>
  </si>
  <si>
    <t>MARCELINO PEREIRA</t>
  </si>
  <si>
    <t>252_2024</t>
  </si>
  <si>
    <t>Película na janela_sede Aparecida de Goiânia</t>
  </si>
  <si>
    <t>OMIEXPERIENCE</t>
  </si>
  <si>
    <t>298_2024</t>
  </si>
  <si>
    <t>RUTHE ALMEIDA</t>
  </si>
  <si>
    <t>322_2024</t>
  </si>
  <si>
    <t>Manutenção de portão eletrônico_Sede Aparecida de Goiânia (parcela 1/2)</t>
  </si>
  <si>
    <t>AR&amp;R  AR CONDICIONADO</t>
  </si>
  <si>
    <t>Instalação de  ar condicionado_Sede Aparecida de Goiânia</t>
  </si>
  <si>
    <t>324_2024</t>
  </si>
  <si>
    <t>LENADRO SILVA</t>
  </si>
  <si>
    <t>Sistama_SIP</t>
  </si>
  <si>
    <t>366_2024</t>
  </si>
  <si>
    <t>Sistema_Omie</t>
  </si>
  <si>
    <t>Aluguel de imóvel_Aparecida de Goiânia</t>
  </si>
  <si>
    <t>339_2024</t>
  </si>
  <si>
    <t>336_2024</t>
  </si>
  <si>
    <t xml:space="preserve"> IPTU 2024 (parcela 1/3)_imóvel aparecida de Goiânia</t>
  </si>
  <si>
    <t>376_2024</t>
  </si>
  <si>
    <t>CARLO FATA</t>
  </si>
  <si>
    <t>Apoio geral nos istema de gestão de resíduos sólidos_ Esplanada (Parcela 1/2)</t>
  </si>
  <si>
    <t>347_2024</t>
  </si>
  <si>
    <t>DARF/PIS_retido NF 306</t>
  </si>
  <si>
    <t>DARF/CSLL_retido NF 306</t>
  </si>
  <si>
    <t>356_2024</t>
  </si>
  <si>
    <t>357_2024</t>
  </si>
  <si>
    <t>358_2024</t>
  </si>
  <si>
    <t>DARF/IRRF_retido NF 306</t>
  </si>
  <si>
    <t>359_2024</t>
  </si>
  <si>
    <t>364_2024</t>
  </si>
  <si>
    <t>DARF/PIS_retido NF 305</t>
  </si>
  <si>
    <t>365_2024</t>
  </si>
  <si>
    <t>DARF/CSLL_retido NF 305</t>
  </si>
  <si>
    <t>DARF/IRRF_retido NF 305</t>
  </si>
  <si>
    <t>367_2024</t>
  </si>
  <si>
    <t>DARF/PIS_retido NF 292</t>
  </si>
  <si>
    <t>370_2024</t>
  </si>
  <si>
    <t>374_2024</t>
  </si>
  <si>
    <t>372_2024</t>
  </si>
  <si>
    <t>373_2024</t>
  </si>
  <si>
    <t>371_2024</t>
  </si>
  <si>
    <t>DARF/CSLL_retido NF 292</t>
  </si>
  <si>
    <t>DARF/COFINS_retido NF 305</t>
  </si>
  <si>
    <t>DARF/COFINS_retido NF 306</t>
  </si>
  <si>
    <t>375_2024</t>
  </si>
  <si>
    <t>BRUNNA FREITAS</t>
  </si>
  <si>
    <t>381_2024</t>
  </si>
  <si>
    <t>384_2024</t>
  </si>
  <si>
    <t>Sistema Sap_consultoria (Parcela 02/03)</t>
  </si>
  <si>
    <t>388_2024</t>
  </si>
  <si>
    <t>SOBELLO SERVIÇOS</t>
  </si>
  <si>
    <t>333_2024</t>
  </si>
  <si>
    <t>Exames admissionais</t>
  </si>
  <si>
    <t>348_2024</t>
  </si>
  <si>
    <t>352_2024</t>
  </si>
  <si>
    <t>DARF/PIS_retido Tecnopav</t>
  </si>
  <si>
    <t>DARF/COFINS_retido Tecnopav</t>
  </si>
  <si>
    <t>353_2024</t>
  </si>
  <si>
    <t>354_2024</t>
  </si>
  <si>
    <t>DARF/CSLL_retido Tecnopav</t>
  </si>
  <si>
    <t>DARF/IRRF_retido Tecnopav</t>
  </si>
  <si>
    <t>368_2024</t>
  </si>
  <si>
    <t>369_2024</t>
  </si>
  <si>
    <t>SOS MANGUEIRAS</t>
  </si>
  <si>
    <t>378_2024</t>
  </si>
  <si>
    <t>EPI's (Luvas pvc)</t>
  </si>
  <si>
    <t>380_2024</t>
  </si>
  <si>
    <t>Locação de carro_ sede Esplanada</t>
  </si>
  <si>
    <t>SERGIO SILVA</t>
  </si>
  <si>
    <t>387_2024</t>
  </si>
  <si>
    <t>ZENAIDE MARIA</t>
  </si>
  <si>
    <t>Manutenção_roçadeiras</t>
  </si>
  <si>
    <t>389_2024</t>
  </si>
  <si>
    <t>386_2024</t>
  </si>
  <si>
    <t>MEGA PRIME</t>
  </si>
  <si>
    <t>538_2023</t>
  </si>
  <si>
    <t>Epi's (Botinas e Luvas)_ parcela 02/02</t>
  </si>
  <si>
    <t>Saco para coleta de lixo (parcela 3/4)</t>
  </si>
  <si>
    <t>550_2023</t>
  </si>
  <si>
    <t>211_2024</t>
  </si>
  <si>
    <t xml:space="preserve">Reembolso_ ferramenta para Implantação Coleta </t>
  </si>
  <si>
    <t>JF PEÇAS</t>
  </si>
  <si>
    <t>219_2024</t>
  </si>
  <si>
    <t>Ferramentas_ mecânico</t>
  </si>
  <si>
    <t>Graxa Lubrificante e Fardos de estopa</t>
  </si>
  <si>
    <t>NAÇÃO COMÉRCIO</t>
  </si>
  <si>
    <t>220_2024</t>
  </si>
  <si>
    <t>lubrificantes para frota de caminhões_coleta</t>
  </si>
  <si>
    <t>MADRI LUBRIFICANTES</t>
  </si>
  <si>
    <t>225_2024</t>
  </si>
  <si>
    <t>POLO SAÚDE</t>
  </si>
  <si>
    <t>Exame admissional</t>
  </si>
  <si>
    <t>341_2024</t>
  </si>
  <si>
    <t>315_2024</t>
  </si>
  <si>
    <t>J R COMÉRCIO</t>
  </si>
  <si>
    <t>Peças para caminhão compactador</t>
  </si>
  <si>
    <t>360_2024</t>
  </si>
  <si>
    <t>361_2024</t>
  </si>
  <si>
    <t>362_2024</t>
  </si>
  <si>
    <t>363_2024</t>
  </si>
  <si>
    <t>382_2024</t>
  </si>
  <si>
    <t>385_2024</t>
  </si>
  <si>
    <t>S DE S LTDA</t>
  </si>
  <si>
    <t xml:space="preserve">Compressor 25 pés _ entrada de 30% </t>
  </si>
  <si>
    <t>ROMILDA BARBOSA</t>
  </si>
  <si>
    <t>383_2024</t>
  </si>
  <si>
    <t>Refeição extra_coleta</t>
  </si>
  <si>
    <t>Bolo dos aniversariantes do mês de Fevereiro</t>
  </si>
  <si>
    <t>377_2024</t>
  </si>
  <si>
    <t>379_2024</t>
  </si>
  <si>
    <t>Energia_sede Trindade</t>
  </si>
  <si>
    <t>335_2024</t>
  </si>
  <si>
    <t xml:space="preserve">Juros pela utilização da conta garantida_Débito em conta </t>
  </si>
  <si>
    <t>15.02.024</t>
  </si>
  <si>
    <t>Amortização de limite da conta garantida</t>
  </si>
  <si>
    <t>405_2024</t>
  </si>
  <si>
    <t xml:space="preserve">Prestação de serviços_Janeiro </t>
  </si>
  <si>
    <t>395_2024</t>
  </si>
  <si>
    <t>JOSE REINALDO</t>
  </si>
  <si>
    <t>396_2024</t>
  </si>
  <si>
    <t>397_2024</t>
  </si>
  <si>
    <t>398_2024</t>
  </si>
  <si>
    <t>399_2024</t>
  </si>
  <si>
    <t>400_2024</t>
  </si>
  <si>
    <t>401_2024</t>
  </si>
  <si>
    <t>402_2024</t>
  </si>
  <si>
    <t>JOÃO ALVES</t>
  </si>
  <si>
    <t>JAILSON PINHEIRO</t>
  </si>
  <si>
    <t>403_2024</t>
  </si>
  <si>
    <t>404_2024</t>
  </si>
  <si>
    <t xml:space="preserve">RAFAEL </t>
  </si>
  <si>
    <t>408_2024</t>
  </si>
  <si>
    <t>Reembolso_despesas gráficas</t>
  </si>
  <si>
    <t>207_2024</t>
  </si>
  <si>
    <t>FELIPE SANTOS</t>
  </si>
  <si>
    <t xml:space="preserve">Alimentação de novos funcionários </t>
  </si>
  <si>
    <t>409_2024</t>
  </si>
  <si>
    <t>Despesa  da diretoria</t>
  </si>
  <si>
    <t>410_2024</t>
  </si>
  <si>
    <t>DARF INSS/ IRRF (com Joabe)</t>
  </si>
  <si>
    <t xml:space="preserve">DARF/IRRF_retido NF 292 </t>
  </si>
  <si>
    <t xml:space="preserve">Fatura de cartão _Itaú </t>
  </si>
  <si>
    <t xml:space="preserve">Fatura de cartão _final 9721 </t>
  </si>
  <si>
    <t xml:space="preserve">DARF/COFINS_retido NF 292 </t>
  </si>
  <si>
    <t xml:space="preserve">Refeição </t>
  </si>
  <si>
    <t xml:space="preserve">Energia_sede Aparecida de Goiânia </t>
  </si>
  <si>
    <t xml:space="preserve">Multa_Joabe  </t>
  </si>
  <si>
    <t>Mão de obra nos festejos do carnaval em  Baixio (15 diárias ref. Limpeza urbana)</t>
  </si>
  <si>
    <t xml:space="preserve">Mão de obra nos festejos do carnaval em  Baixio (15 diárias ref. Limpeza urbana) </t>
  </si>
  <si>
    <t>413_2024</t>
  </si>
  <si>
    <t xml:space="preserve">Esplanada combustivel (1ª quinzena/ fevereiro 2023) </t>
  </si>
  <si>
    <t>411_2024</t>
  </si>
  <si>
    <t xml:space="preserve">Abastecimento (posto Senhora Santana/Palame _ Baixio 3ª semana/2024) </t>
  </si>
  <si>
    <t xml:space="preserve">Transporte do veículo Corolla de Esplanada para Feira de Santana (troca de vidro) </t>
  </si>
  <si>
    <t>418_2024</t>
  </si>
  <si>
    <t>417_2024</t>
  </si>
  <si>
    <r>
      <t xml:space="preserve">Despesas com viagem ( Romoaldo)  </t>
    </r>
    <r>
      <rPr>
        <b/>
        <sz val="11"/>
        <color rgb="FFFF0000"/>
        <rFont val="Calibri"/>
        <family val="2"/>
        <scheme val="minor"/>
      </rPr>
      <t>gerar  código na hora do pagamento</t>
    </r>
  </si>
  <si>
    <r>
      <t xml:space="preserve">Recarga cartão Beevale_Francisco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gerar  código na hora do pagamento</t>
    </r>
  </si>
  <si>
    <t>422_2023</t>
  </si>
  <si>
    <r>
      <t>DARF/PIS_retido NF 258</t>
    </r>
    <r>
      <rPr>
        <b/>
        <sz val="11"/>
        <rFont val="Calibri"/>
        <family val="2"/>
        <scheme val="minor"/>
      </rPr>
      <t xml:space="preserve"> </t>
    </r>
  </si>
  <si>
    <t xml:space="preserve">DARF/CSLL_retido NF 258 </t>
  </si>
  <si>
    <t xml:space="preserve">DARF/IRRF_retido NF 258 </t>
  </si>
  <si>
    <r>
      <t>DARF/COFINS_retido NF 258</t>
    </r>
    <r>
      <rPr>
        <b/>
        <sz val="11"/>
        <rFont val="Calibri"/>
        <family val="2"/>
        <scheme val="minor"/>
      </rPr>
      <t xml:space="preserve"> </t>
    </r>
  </si>
  <si>
    <t>421_2024</t>
  </si>
  <si>
    <t>423_2024</t>
  </si>
  <si>
    <t>424_2024</t>
  </si>
  <si>
    <t>425_2024</t>
  </si>
  <si>
    <t>426_2024</t>
  </si>
  <si>
    <t>CONTAS A PAGAR ESPLANADA - 21.02.2024</t>
  </si>
  <si>
    <t>428_2024</t>
  </si>
  <si>
    <t>21.02.2024</t>
  </si>
  <si>
    <t>Despesas Diversas</t>
  </si>
  <si>
    <t>ADENILSON DIAS</t>
  </si>
  <si>
    <t>HOTEL TURIASSU</t>
  </si>
  <si>
    <t xml:space="preserve">Despesas com hospedagens </t>
  </si>
  <si>
    <t>CONTAS A PAGAR TRINDADE - 21.02.2024</t>
  </si>
  <si>
    <t>429_2024</t>
  </si>
  <si>
    <t>CONTAS A PAGAR SEDE - 21.02.2024</t>
  </si>
  <si>
    <t>431_2024</t>
  </si>
  <si>
    <t>Caminhão Pipa ( período de 16.01 á 15.02.2024) ( Processo sem aditivo)ver com Joabe</t>
  </si>
  <si>
    <t>CONTAS A PAGAR TRINDADE - 22.02.2024</t>
  </si>
  <si>
    <t>22.04.2024</t>
  </si>
  <si>
    <t>ECONTEC</t>
  </si>
  <si>
    <t>Produtos de limpeza, expediente e ferramentas (parcela 2/3)_Sede Aparecida de Goiânia</t>
  </si>
  <si>
    <t>57_2024</t>
  </si>
  <si>
    <t>CONTAS A PAGAR SEDE - 26.02.2024</t>
  </si>
  <si>
    <t>208_2024</t>
  </si>
  <si>
    <t>Móveis para almoxarifado e material expediente_Sede Aparecida de Goiânia (parcela 02/02)</t>
  </si>
  <si>
    <t>316_2024</t>
  </si>
  <si>
    <t>Produtos de limpeza</t>
  </si>
  <si>
    <t>338_2024</t>
  </si>
  <si>
    <t>Locação veiculo_Francisco</t>
  </si>
  <si>
    <t>350_2024</t>
  </si>
  <si>
    <t>391_2024</t>
  </si>
  <si>
    <t>447_2024</t>
  </si>
  <si>
    <t>03/2024</t>
  </si>
  <si>
    <t>450_2024</t>
  </si>
  <si>
    <t>435_2024</t>
  </si>
  <si>
    <t>Passagens aéreas</t>
  </si>
  <si>
    <t>434_224</t>
  </si>
  <si>
    <t>420_2024</t>
  </si>
  <si>
    <t>551_2023</t>
  </si>
  <si>
    <t>180_2024</t>
  </si>
  <si>
    <t>Ferramentas_para manutenções ( parcela 02/02)</t>
  </si>
  <si>
    <t>Saco para coleta de lixo (parcela 4/4)</t>
  </si>
  <si>
    <t>Móveis para almoxarifado ( Parcela 02/02)</t>
  </si>
  <si>
    <t>206_2024</t>
  </si>
  <si>
    <t>254_2024</t>
  </si>
  <si>
    <t xml:space="preserve">Ferramentas_coleta </t>
  </si>
  <si>
    <t>320_2024</t>
  </si>
  <si>
    <t>342_2024</t>
  </si>
  <si>
    <t>Seguro de vida Funcionários</t>
  </si>
  <si>
    <t>390_2024</t>
  </si>
  <si>
    <t>432_2024</t>
  </si>
  <si>
    <t>433_2024</t>
  </si>
  <si>
    <t>436_2024</t>
  </si>
  <si>
    <t>440_2024</t>
  </si>
  <si>
    <t>SANEAGO</t>
  </si>
  <si>
    <t>448_2024</t>
  </si>
  <si>
    <t>456_2024</t>
  </si>
  <si>
    <t>HOTEL</t>
  </si>
  <si>
    <t>CONTAS A PAGAR ESPLANADA - 01.03.2024</t>
  </si>
  <si>
    <t>01.03.2024</t>
  </si>
  <si>
    <t>CONTAS A PAGAR TRINDADE - 01.03.2024</t>
  </si>
  <si>
    <t>Instalação de portas e perfil e instalação de 03 puxadores. </t>
  </si>
  <si>
    <t>CONTAS A PAGAR TRINDADE - 29.02.2024</t>
  </si>
  <si>
    <t>CONTAS A PAGAR SEDE - 29.02.2024</t>
  </si>
  <si>
    <t>457_2024</t>
  </si>
  <si>
    <t>458_2024</t>
  </si>
  <si>
    <t>CONTAS A PAGAR ESPLANADA - 28.02.2024</t>
  </si>
  <si>
    <t>CONTAS A PAGAR SEDE - 28.02.2024</t>
  </si>
  <si>
    <t>CONTAS A PAGAR SEDE - 27.02.2024</t>
  </si>
  <si>
    <t>CONTAS A PAGAR TRINDADE - 27.02.2024</t>
  </si>
  <si>
    <t>CONTAS A PAGAR TRINDADE - 28.02.2024</t>
  </si>
  <si>
    <t>29.02.2024</t>
  </si>
  <si>
    <t>DARF PARcelado_Multa CLT</t>
  </si>
  <si>
    <t>27.02.2024</t>
  </si>
  <si>
    <t>28.02.2024</t>
  </si>
  <si>
    <t>CONTAS A PAGAR SEDE - 01.03.2024</t>
  </si>
  <si>
    <t xml:space="preserve">Varredeira (5ª medição períodio de 01.01 a 31.01.2024) </t>
  </si>
  <si>
    <t xml:space="preserve">Alimentação funcionários </t>
  </si>
  <si>
    <t xml:space="preserve">Transporte de funcinários </t>
  </si>
  <si>
    <r>
      <t>Reserva hospedagem (Gilson)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</si>
  <si>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Serviços de vigilância _sede Aparecida de Goiânia </t>
  </si>
  <si>
    <r>
      <t>Alimentação funcionários</t>
    </r>
    <r>
      <rPr>
        <b/>
        <sz val="11"/>
        <color rgb="FFFF0000"/>
        <rFont val="Calibri"/>
        <family val="2"/>
        <scheme val="minor"/>
      </rPr>
      <t xml:space="preserve"> </t>
    </r>
  </si>
  <si>
    <r>
      <t xml:space="preserve">Recarga de cartão (combustivel) _motorista 07 coleta </t>
    </r>
    <r>
      <rPr>
        <b/>
        <sz val="11"/>
        <rFont val="Calibri"/>
        <family val="2"/>
        <scheme val="minor"/>
      </rPr>
      <t xml:space="preserve">(Ale gerar código pix </t>
    </r>
    <r>
      <rPr>
        <sz val="11"/>
        <rFont val="Calibri"/>
        <family val="2"/>
        <scheme val="minor"/>
      </rPr>
      <t>)</t>
    </r>
  </si>
  <si>
    <r>
      <t xml:space="preserve">Despesas da diretoria </t>
    </r>
    <r>
      <rPr>
        <b/>
        <sz val="11"/>
        <color theme="1"/>
        <rFont val="Calibri"/>
        <family val="2"/>
        <scheme val="minor"/>
      </rPr>
      <t>(Ale gerar código pix )</t>
    </r>
    <r>
      <rPr>
        <sz val="11"/>
        <rFont val="Calibri"/>
        <family val="2"/>
        <scheme val="minor"/>
      </rPr>
      <t xml:space="preserve"> condutor 8</t>
    </r>
  </si>
  <si>
    <t>Reserva hospedagem (Henrique e Edson)</t>
  </si>
  <si>
    <t>468_2024</t>
  </si>
  <si>
    <t>467_2024</t>
  </si>
  <si>
    <t xml:space="preserve">Fabricação de suporte para tela em serviços de roçagem </t>
  </si>
  <si>
    <r>
      <t>Fabricação de cambão para caminhão</t>
    </r>
    <r>
      <rPr>
        <b/>
        <sz val="11"/>
        <color rgb="FFFF0000"/>
        <rFont val="Calibri"/>
        <family val="2"/>
        <scheme val="minor"/>
      </rPr>
      <t xml:space="preserve"> </t>
    </r>
  </si>
  <si>
    <t>474_2024</t>
  </si>
  <si>
    <t>JOÃO NETO</t>
  </si>
  <si>
    <t>475_2024</t>
  </si>
  <si>
    <t>MULTA</t>
  </si>
  <si>
    <t>473_2024</t>
  </si>
  <si>
    <t>472_2024</t>
  </si>
  <si>
    <t>ITAMAR COSTA</t>
  </si>
  <si>
    <t>469_2024</t>
  </si>
  <si>
    <r>
      <t>Lavagem de carro e caminhão</t>
    </r>
    <r>
      <rPr>
        <sz val="11"/>
        <color rgb="FFFF0000"/>
        <rFont val="Calibri"/>
        <family val="2"/>
        <scheme val="minor"/>
      </rPr>
      <t xml:space="preserve"> </t>
    </r>
  </si>
  <si>
    <t>476_2024</t>
  </si>
  <si>
    <t xml:space="preserve">Varredeira (4ª medição períodio de 01.01 a 31.01.2024) </t>
  </si>
  <si>
    <t xml:space="preserve">Ferramentas_sede Aparecida de Goiânia </t>
  </si>
  <si>
    <t xml:space="preserve">Rescisão </t>
  </si>
  <si>
    <t xml:space="preserve">Multa rescisória_ João neto </t>
  </si>
  <si>
    <t xml:space="preserve">Multa rescisória_ Itamar Costa </t>
  </si>
  <si>
    <r>
      <t>Rescisão</t>
    </r>
    <r>
      <rPr>
        <b/>
        <sz val="11"/>
        <color rgb="FFFF0000"/>
        <rFont val="Calibri"/>
        <family val="2"/>
        <scheme val="minor"/>
      </rPr>
      <t xml:space="preserve"> </t>
    </r>
  </si>
  <si>
    <t>CONTAS A PAGAR ESPLANADA - 29.02.2024</t>
  </si>
  <si>
    <t>CONTAS A PAGAR SEDE - 05.03.2024</t>
  </si>
  <si>
    <t>CONTAS A PAGAR TRINDADE - 05.03.2024</t>
  </si>
  <si>
    <t>CONTAS A PAGAR ESPLANADA - 05.03.2024</t>
  </si>
  <si>
    <t>491_2023</t>
  </si>
  <si>
    <t>05.03.2024</t>
  </si>
  <si>
    <t>328_2024</t>
  </si>
  <si>
    <t>Manutenção 22 extintores</t>
  </si>
  <si>
    <t>ESPRITECH EXTINTORES</t>
  </si>
  <si>
    <t>449_2024</t>
  </si>
  <si>
    <t>Café da manhã_sede Aparecida de Goiânia</t>
  </si>
  <si>
    <t>460_2024</t>
  </si>
  <si>
    <t>505_2024</t>
  </si>
  <si>
    <t>489_2024</t>
  </si>
  <si>
    <r>
      <t xml:space="preserve">Recarga de cartão Beevalle (páscoa sede_SP e BA) </t>
    </r>
    <r>
      <rPr>
        <b/>
        <sz val="11"/>
        <color rgb="FFFF0000"/>
        <rFont val="Calibri"/>
        <family val="2"/>
        <scheme val="minor"/>
      </rPr>
      <t>(Ale gerar código pix )</t>
    </r>
  </si>
  <si>
    <r>
      <t xml:space="preserve">Recarga de cartão Beevalle_sede Aparecida de Goiânia   </t>
    </r>
    <r>
      <rPr>
        <b/>
        <sz val="11"/>
        <color rgb="FFFF0000"/>
        <rFont val="Calibri"/>
        <family val="2"/>
        <scheme val="minor"/>
      </rPr>
      <t>(Ale gerar código pix )</t>
    </r>
  </si>
  <si>
    <t>477_2024</t>
  </si>
  <si>
    <t xml:space="preserve">Serviço de Vigilância - feriados e fins de semana (09 dias ) </t>
  </si>
  <si>
    <t>498_2024</t>
  </si>
  <si>
    <t>JOSÉ NILTON</t>
  </si>
  <si>
    <t>Lubrificantes para Roçadeiras </t>
  </si>
  <si>
    <t>484_2024</t>
  </si>
  <si>
    <t>CAFÉ</t>
  </si>
  <si>
    <t>GUARDA VIDA EPI</t>
  </si>
  <si>
    <t>299_2024</t>
  </si>
  <si>
    <t>Material EPI_botinas</t>
  </si>
  <si>
    <t>KAPITÃO AMERICA</t>
  </si>
  <si>
    <t>303_2024</t>
  </si>
  <si>
    <t>Material EPI_Equipamento de Proteção Individual</t>
  </si>
  <si>
    <t>ABRICOL</t>
  </si>
  <si>
    <t>Roçadeiras para implantação roçagem (Parcela 01/06)</t>
  </si>
  <si>
    <t>308_2024</t>
  </si>
  <si>
    <t>337_2024</t>
  </si>
  <si>
    <t>415_2024</t>
  </si>
  <si>
    <t>427_2024</t>
  </si>
  <si>
    <t>Serviço de segurança</t>
  </si>
  <si>
    <t>COP SISTEMA</t>
  </si>
  <si>
    <t>455_2024</t>
  </si>
  <si>
    <t>IMPERIO TRUCKS</t>
  </si>
  <si>
    <t>Manutenção caminhão compactador</t>
  </si>
  <si>
    <t>DIVINO MARCIO</t>
  </si>
  <si>
    <t>470_2024</t>
  </si>
  <si>
    <t>412_2024</t>
  </si>
  <si>
    <t>Diária de motorista_coleta (Período de 02/02 a 21/02)</t>
  </si>
  <si>
    <t>478_2024</t>
  </si>
  <si>
    <t xml:space="preserve">Pães para o café dos funcionários ( período 08.02 á 28.02.2024) </t>
  </si>
  <si>
    <t>494_2024</t>
  </si>
  <si>
    <t>Café da manhã_sede Trindade (período 07.02. a 28.02.2024)</t>
  </si>
  <si>
    <t>Plotagem de 07 caminhões compactadores_implatação coleta</t>
  </si>
  <si>
    <t>CONTAS A PAGAR SEDE - 04.03.2024</t>
  </si>
  <si>
    <t>04.03.2024</t>
  </si>
  <si>
    <t>06.03</t>
  </si>
  <si>
    <t>05.03</t>
  </si>
  <si>
    <t>CONTAS A PAGAR TRINDADE - 06.03.2024</t>
  </si>
  <si>
    <t>07.03</t>
  </si>
  <si>
    <t>520_2024</t>
  </si>
  <si>
    <t xml:space="preserve">Rosas para o dia das mulheres </t>
  </si>
  <si>
    <t>YASMIN FLORES</t>
  </si>
  <si>
    <t>517_2024</t>
  </si>
  <si>
    <t>CONTAS A PAGAR SEDE - 06.03.2024</t>
  </si>
  <si>
    <t>06.03.2024</t>
  </si>
  <si>
    <t>493_2024</t>
  </si>
  <si>
    <r>
      <t xml:space="preserve">Despesas com viagem ( Henrique)  </t>
    </r>
    <r>
      <rPr>
        <b/>
        <sz val="11"/>
        <color rgb="FFFF0000"/>
        <rFont val="Calibri"/>
        <family val="2"/>
        <scheme val="minor"/>
      </rPr>
      <t>gerar  código na hora do pagamento</t>
    </r>
  </si>
  <si>
    <t>CONTAS A PAGAR ESPLANADA - 06.03.2024</t>
  </si>
  <si>
    <t>499_2024</t>
  </si>
  <si>
    <t>Calibragem e restauração de pneus_retroescavadeiras</t>
  </si>
  <si>
    <t>HAMILTON SANTOS</t>
  </si>
  <si>
    <t>500_2024</t>
  </si>
  <si>
    <t>Diárias de motorista para Retroescavadeira (período 23.02 á 29.02.24)</t>
  </si>
  <si>
    <t>Abastecimento (posto Senhora Santana/Palame _ Baixio 1ª semana de fevereiro/2024)</t>
  </si>
  <si>
    <t>511_2024</t>
  </si>
  <si>
    <t>512_2024</t>
  </si>
  <si>
    <t>02/20224</t>
  </si>
  <si>
    <t>525_2024</t>
  </si>
  <si>
    <t>526_2024</t>
  </si>
  <si>
    <t>TATIANA</t>
  </si>
  <si>
    <t>524_2024</t>
  </si>
  <si>
    <t>518_2024</t>
  </si>
  <si>
    <t>527_2024</t>
  </si>
  <si>
    <t>521_2024</t>
  </si>
  <si>
    <r>
      <t xml:space="preserve">Recarga de cartão Beevalle_Jonathas  </t>
    </r>
    <r>
      <rPr>
        <b/>
        <sz val="11"/>
        <color rgb="FFFF0000"/>
        <rFont val="Calibri"/>
        <family val="2"/>
        <scheme val="minor"/>
      </rPr>
      <t>(Ale gerar código pix )</t>
    </r>
  </si>
  <si>
    <r>
      <t>Reserva hospedagem (Henrique )</t>
    </r>
    <r>
      <rPr>
        <b/>
        <sz val="11"/>
        <rFont val="Calibri"/>
        <family val="2"/>
        <scheme val="minor"/>
      </rPr>
      <t xml:space="preserve"> </t>
    </r>
  </si>
  <si>
    <t>531_2024</t>
  </si>
  <si>
    <t>532_2024</t>
  </si>
  <si>
    <t>530_2024</t>
  </si>
  <si>
    <r>
      <t>Recarga de cartão Beevalle_Joabe</t>
    </r>
    <r>
      <rPr>
        <b/>
        <sz val="11"/>
        <color rgb="FFFF0000"/>
        <rFont val="Calibri"/>
        <family val="2"/>
        <scheme val="minor"/>
      </rPr>
      <t xml:space="preserve">  (Ale gerar código pix )</t>
    </r>
  </si>
  <si>
    <r>
      <t>Despesa Operacinal_Diretoria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</t>
    </r>
  </si>
  <si>
    <t>528_2024</t>
  </si>
  <si>
    <t>529_2024</t>
  </si>
  <si>
    <t>ERYKSON</t>
  </si>
  <si>
    <t>492_2024</t>
  </si>
  <si>
    <t>Cesta de café da manhã_ aniversário Cinho</t>
  </si>
  <si>
    <t>Aniversariantes do mês (caixas de bombom e materiais de limpeza)</t>
  </si>
  <si>
    <t>Café matinal diário dos funcionário_ Palame</t>
  </si>
  <si>
    <t xml:space="preserve">Folha de pagamento_Fevereiro </t>
  </si>
  <si>
    <t>Mangueira hidráulica do caminhão compactador</t>
  </si>
  <si>
    <t>Mão de obra para instalação da mangueira</t>
  </si>
  <si>
    <t>Folha de pagamento_Fevereiro</t>
  </si>
  <si>
    <t xml:space="preserve">Esplanada combustivel (2ª quinzena/ fevereiro 2023) </t>
  </si>
  <si>
    <t>538_2024</t>
  </si>
  <si>
    <t>536_2024</t>
  </si>
  <si>
    <r>
      <t xml:space="preserve">FGTS mensal_ Fevereiro </t>
    </r>
    <r>
      <rPr>
        <b/>
        <sz val="11"/>
        <color rgb="FFFF0000"/>
        <rFont val="Calibri"/>
        <family val="2"/>
        <scheme val="minor"/>
      </rPr>
      <t>(Joabe)</t>
    </r>
  </si>
  <si>
    <t>535_2024</t>
  </si>
  <si>
    <t>539_2024</t>
  </si>
  <si>
    <r>
      <t xml:space="preserve">FGTS mensal_ Fevereiro </t>
    </r>
    <r>
      <rPr>
        <b/>
        <sz val="11"/>
        <color rgb="FFFF0000"/>
        <rFont val="Calibri"/>
        <family val="2"/>
        <scheme val="minor"/>
      </rPr>
      <t>(joabe)</t>
    </r>
  </si>
  <si>
    <t>WILLAMS MATIAS</t>
  </si>
  <si>
    <t>11.03</t>
  </si>
  <si>
    <r>
      <t xml:space="preserve">Despesas com viagem ( Gilson)  </t>
    </r>
    <r>
      <rPr>
        <b/>
        <sz val="11"/>
        <color rgb="FFFF0000"/>
        <rFont val="Calibri"/>
        <family val="2"/>
        <scheme val="minor"/>
      </rPr>
      <t>gerar  código na hora do pagamento</t>
    </r>
  </si>
  <si>
    <t>Passagem aérea_Diretoria</t>
  </si>
  <si>
    <t>545_2024</t>
  </si>
  <si>
    <t>CONTAS A PAGAR TRINDADE - 07.03.2024</t>
  </si>
  <si>
    <t>CONTAS A PAGAR SEDE - 07.03.2024</t>
  </si>
  <si>
    <t>07.03.2024</t>
  </si>
  <si>
    <t>Manutenção de portão eletrônico_Sede Aparecida de Goiânia (parcela 2/2)</t>
  </si>
  <si>
    <t>11.03.2024</t>
  </si>
  <si>
    <t>323_2024</t>
  </si>
  <si>
    <t>454_2024</t>
  </si>
  <si>
    <t>Serviços de serralheria</t>
  </si>
  <si>
    <t>479_2024</t>
  </si>
  <si>
    <t>Aluguel carro_Joabe</t>
  </si>
  <si>
    <t>485_2024</t>
  </si>
  <si>
    <t>487_2024</t>
  </si>
  <si>
    <t>490_2024</t>
  </si>
  <si>
    <t>495_2024</t>
  </si>
  <si>
    <t>Serviço (RD) JET FIX - JFX (GO) - (10/02/2024) até (09/03/2024)</t>
  </si>
  <si>
    <t>496_2024</t>
  </si>
  <si>
    <t>497_2024</t>
  </si>
  <si>
    <t>ABREMA</t>
  </si>
  <si>
    <t>Adesão_Sindicato</t>
  </si>
  <si>
    <t>507_2024</t>
  </si>
  <si>
    <t>549_2024</t>
  </si>
  <si>
    <t>Recarga de cartão para compra do vhocolate de páscoa_ Escritório SP</t>
  </si>
  <si>
    <t>552_2024</t>
  </si>
  <si>
    <t>564_2024</t>
  </si>
  <si>
    <t>261_2024</t>
  </si>
  <si>
    <t>480_2024</t>
  </si>
  <si>
    <t>544_2024</t>
  </si>
  <si>
    <t>IMPOSTO</t>
  </si>
  <si>
    <t>559_2024</t>
  </si>
  <si>
    <t>558_2024</t>
  </si>
  <si>
    <t>JOÃO MARIANO</t>
  </si>
  <si>
    <t>560_2024</t>
  </si>
  <si>
    <t>EDUARDO DA COSTA</t>
  </si>
  <si>
    <t>561_2024</t>
  </si>
  <si>
    <r>
      <t>Troca da válvula de escapamento do ar e</t>
    </r>
    <r>
      <rPr>
        <b/>
        <sz val="11"/>
        <rFont val="Calibri"/>
        <family val="2"/>
        <scheme val="minor"/>
      </rPr>
      <t xml:space="preserve"> para-brisa da caçamba</t>
    </r>
    <r>
      <rPr>
        <sz val="11"/>
        <rFont val="Calibri"/>
        <family val="2"/>
        <scheme val="minor"/>
      </rPr>
      <t xml:space="preserve"> (parcela 02/02)</t>
    </r>
  </si>
  <si>
    <t>CONTAS A PAGAR TRINDADE - 11.03.2024</t>
  </si>
  <si>
    <t>416_2024</t>
  </si>
  <si>
    <t>GRUPO VAMOS</t>
  </si>
  <si>
    <t>Caminhões coleta</t>
  </si>
  <si>
    <t>461_2024</t>
  </si>
  <si>
    <t>419_2024</t>
  </si>
  <si>
    <t>Despesa/rateio veicular de uma saveiro placa QQY1D95 entre Rockefeller e KLX Holding</t>
  </si>
  <si>
    <t>Manutenção Galpão (Parcela1/3)</t>
  </si>
  <si>
    <t>481_2024</t>
  </si>
  <si>
    <t>491_2024</t>
  </si>
  <si>
    <t>509_2024</t>
  </si>
  <si>
    <t>547_2024</t>
  </si>
  <si>
    <t>GUILHERME</t>
  </si>
  <si>
    <t>575_2024</t>
  </si>
  <si>
    <t>GLEICE</t>
  </si>
  <si>
    <t>576_2024</t>
  </si>
  <si>
    <t>MOISES</t>
  </si>
  <si>
    <t>577_2024</t>
  </si>
  <si>
    <t>CONTAS A PAGAR SEDE - 12.03.2024</t>
  </si>
  <si>
    <t>CONTAS A PAGAR ESPLANADA - 12.03.2024</t>
  </si>
  <si>
    <t>CONTAS A PAGAR TRINDADE - 12.03.2024</t>
  </si>
  <si>
    <r>
      <t xml:space="preserve">Transporte e alimentação 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</si>
  <si>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Transporte e alimentação  </t>
  </si>
  <si>
    <t>CONTAS A PAGAR SEDE - 15.03.2024</t>
  </si>
  <si>
    <t>CONTAS A PAGAR ESPLANADA - 15.03.2024</t>
  </si>
  <si>
    <t>CONTAS A PAGAR TRINDADE - 15.03.2024</t>
  </si>
  <si>
    <t>488_2024</t>
  </si>
  <si>
    <t>15.03.2024</t>
  </si>
  <si>
    <t>Aluguel_imóvel Joabe</t>
  </si>
  <si>
    <t>LM TRANSPORTE</t>
  </si>
  <si>
    <t>534_2024</t>
  </si>
  <si>
    <t xml:space="preserve">ART_ Rockefeller </t>
  </si>
  <si>
    <t xml:space="preserve">Multa </t>
  </si>
  <si>
    <t>COMBUSTIVEL</t>
  </si>
  <si>
    <t>546_2024</t>
  </si>
  <si>
    <t>569_2024</t>
  </si>
  <si>
    <t>MG VIDROS</t>
  </si>
  <si>
    <t>579_2024</t>
  </si>
  <si>
    <t>ZENAIDE</t>
  </si>
  <si>
    <t>583_2024</t>
  </si>
  <si>
    <r>
      <t>ISS referente a nota_ Tecnopav</t>
    </r>
    <r>
      <rPr>
        <b/>
        <sz val="11"/>
        <rFont val="Calibri"/>
        <family val="2"/>
        <scheme val="minor"/>
      </rPr>
      <t xml:space="preserve">  </t>
    </r>
  </si>
  <si>
    <t xml:space="preserve">Água_escritório Palame </t>
  </si>
  <si>
    <t xml:space="preserve">Materiais para manutenção da_sede Esplanada </t>
  </si>
  <si>
    <t xml:space="preserve">Papelaria_sede Esplanada </t>
  </si>
  <si>
    <t xml:space="preserve">Soldagem de para-lama de caçamba_placa RBV3B03  </t>
  </si>
  <si>
    <t>570_2024</t>
  </si>
  <si>
    <t>571_2024</t>
  </si>
  <si>
    <t>572_2024</t>
  </si>
  <si>
    <t>573_2024</t>
  </si>
  <si>
    <t>578_2024</t>
  </si>
  <si>
    <t>JOICE CARVALHO</t>
  </si>
  <si>
    <t>FABIANO ALVES</t>
  </si>
  <si>
    <t>329_2024</t>
  </si>
  <si>
    <t>392_2024</t>
  </si>
  <si>
    <t>393_2024</t>
  </si>
  <si>
    <t>TIAGO MESSIAS</t>
  </si>
  <si>
    <t>Aluguel de moto-NGN-3135 para fiscalização_coleta</t>
  </si>
  <si>
    <t>394_2024</t>
  </si>
  <si>
    <t>Brita_Trindade_2</t>
  </si>
  <si>
    <t>441_2024</t>
  </si>
  <si>
    <t>442_2024</t>
  </si>
  <si>
    <t>Frete_brita trindade_2</t>
  </si>
  <si>
    <t>443_2024</t>
  </si>
  <si>
    <t>02/3024</t>
  </si>
  <si>
    <t>444_2024</t>
  </si>
  <si>
    <t>OTAVIO BARBOSA</t>
  </si>
  <si>
    <t>543_2024</t>
  </si>
  <si>
    <t>Serviço de borracharia_coleta</t>
  </si>
  <si>
    <t>550_2024</t>
  </si>
  <si>
    <t>593_2024</t>
  </si>
  <si>
    <t>EQUITECH</t>
  </si>
  <si>
    <t>Impressão de Plano de Trabalho_Licitação Esplanada</t>
  </si>
  <si>
    <t>594_2024</t>
  </si>
  <si>
    <t>Aluguel veiculo_Joabe (proporcional)</t>
  </si>
  <si>
    <t>CLEIDIMAR NEVES</t>
  </si>
  <si>
    <t>Guincho para remoção de carro_ acidente com caminhão_coleta 07</t>
  </si>
  <si>
    <t>598_2024</t>
  </si>
  <si>
    <t>584_2024</t>
  </si>
  <si>
    <t>592_2024</t>
  </si>
  <si>
    <t>585_2024</t>
  </si>
  <si>
    <t>597_2024</t>
  </si>
  <si>
    <t>591_2024</t>
  </si>
  <si>
    <t>CONTAS A PAGAR SEDE - 13.03.2024</t>
  </si>
  <si>
    <t>CONTAS A PAGAR TRINDADE - 13.03.2024</t>
  </si>
  <si>
    <t>13.03.2024</t>
  </si>
  <si>
    <t>CONTAS A PAGAR SEDE - 11.03.2024</t>
  </si>
  <si>
    <t>03/23024</t>
  </si>
  <si>
    <t>03/44024</t>
  </si>
  <si>
    <t xml:space="preserve">Colocação de vidro lateral (roçadeira x Corolla) </t>
  </si>
  <si>
    <t xml:space="preserve">Energia da sede_Esplanada </t>
  </si>
  <si>
    <t xml:space="preserve">Abastecimento Posto Palame_Baixio </t>
  </si>
  <si>
    <t xml:space="preserve">Prestação de apoio operacional </t>
  </si>
  <si>
    <t xml:space="preserve">limpezas de carburador e manutenção de roçadeiras </t>
  </si>
  <si>
    <t xml:space="preserve">Multa_Joice Carvalho </t>
  </si>
  <si>
    <t>Rescisão Joice</t>
  </si>
  <si>
    <t>Rescisão Fabiano</t>
  </si>
  <si>
    <t xml:space="preserve">Multa_Fabiano Alves </t>
  </si>
  <si>
    <t xml:space="preserve">Transporte de carga </t>
  </si>
  <si>
    <t xml:space="preserve">Seguro da Saveiro (parcela 3/4) </t>
  </si>
  <si>
    <t xml:space="preserve">632_2024 </t>
  </si>
  <si>
    <t>Reembolso viagem_ Tiago</t>
  </si>
  <si>
    <t xml:space="preserve">Aluguel de carro equipe técnica_Trindade </t>
  </si>
  <si>
    <t>351_2024</t>
  </si>
  <si>
    <t>LIMPA TUDO</t>
  </si>
  <si>
    <t>Produto de limpeza</t>
  </si>
  <si>
    <r>
      <t>Abastecimento_coleta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</si>
  <si>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Juros_utilização de limite </t>
  </si>
  <si>
    <t>CONTAS A PAGAR SEDE - 20.03.2024</t>
  </si>
  <si>
    <t>CONTAS A PAGAR ESPLANADA - 20.03.2024</t>
  </si>
  <si>
    <t>CONTAS A PAGAR TRINDADE - 20.03.2024</t>
  </si>
  <si>
    <t>20.03.2024</t>
  </si>
  <si>
    <t>Sistema Sap_consultoria (Parcela 03/03)</t>
  </si>
  <si>
    <t>407_2024</t>
  </si>
  <si>
    <t>406_2024</t>
  </si>
  <si>
    <t>Sistema Sap_suporte mensal (proposta 4627_2023)</t>
  </si>
  <si>
    <t>486_2024</t>
  </si>
  <si>
    <t>Aluguel de imóvel_Aparecida de Goiânia(Orley)</t>
  </si>
  <si>
    <t>522_2024</t>
  </si>
  <si>
    <t>523_2024</t>
  </si>
  <si>
    <t>VITA PANE</t>
  </si>
  <si>
    <t>IPTU (parcela 02/03) (Orley)</t>
  </si>
  <si>
    <t>JOÃO VIANA</t>
  </si>
  <si>
    <t>Configuração de computadores_sede Aparecisa de Goiânia</t>
  </si>
  <si>
    <t>Aluguel de veiculo_Diretoria Administrativa</t>
  </si>
  <si>
    <t>RAMO SISTEMAS</t>
  </si>
  <si>
    <t>565_2024</t>
  </si>
  <si>
    <t>SAP PRO (Proposta 2023) parcela 3/12</t>
  </si>
  <si>
    <t>COPIADORA MARISTA</t>
  </si>
  <si>
    <t>566_2024</t>
  </si>
  <si>
    <t>Digitalização colorida</t>
  </si>
  <si>
    <t>BLUE BARSIL</t>
  </si>
  <si>
    <t>601_2024</t>
  </si>
  <si>
    <t>Abastecimento_sede Aparecida de Goiânia</t>
  </si>
  <si>
    <t>616_2024</t>
  </si>
  <si>
    <t>614_2024</t>
  </si>
  <si>
    <t>621_2024</t>
  </si>
  <si>
    <t>624_2024</t>
  </si>
  <si>
    <t>625_2024</t>
  </si>
  <si>
    <t>626_2024</t>
  </si>
  <si>
    <t>627_2024</t>
  </si>
  <si>
    <t>628_2024</t>
  </si>
  <si>
    <t>629_2024</t>
  </si>
  <si>
    <t>630_2024</t>
  </si>
  <si>
    <t>631_2024</t>
  </si>
  <si>
    <t>Fatura de cartão _Itaú final 6631</t>
  </si>
  <si>
    <t>650_2024</t>
  </si>
  <si>
    <t>637_2024</t>
  </si>
  <si>
    <t>CONTAS A PAGAR SEDE - 25.03.2024</t>
  </si>
  <si>
    <t>25.03.2024</t>
  </si>
  <si>
    <t>651_2024</t>
  </si>
  <si>
    <t>655_2024</t>
  </si>
  <si>
    <t>636_2024</t>
  </si>
  <si>
    <t>659_2023</t>
  </si>
  <si>
    <t>661_2024</t>
  </si>
  <si>
    <t>663_2024</t>
  </si>
  <si>
    <t>596_2024</t>
  </si>
  <si>
    <t>Locação de carro_ Joabe( período 04/03 a 07/03)</t>
  </si>
  <si>
    <t>LORRANY PERES</t>
  </si>
  <si>
    <t xml:space="preserve">02/2024 </t>
  </si>
  <si>
    <t>Almoço e janta_ mutirão de limpeza em Baixio</t>
  </si>
  <si>
    <t>600_2024</t>
  </si>
  <si>
    <t>618_2024</t>
  </si>
  <si>
    <t>LEANDRO</t>
  </si>
  <si>
    <t>622_2024</t>
  </si>
  <si>
    <t>623_2024</t>
  </si>
  <si>
    <t>DARF/PIS_retido NF 4753</t>
  </si>
  <si>
    <t>645_2024</t>
  </si>
  <si>
    <t>646_2024</t>
  </si>
  <si>
    <t>DARF/COFINS_retido NF 4753</t>
  </si>
  <si>
    <t>647_2024</t>
  </si>
  <si>
    <t>648_2024</t>
  </si>
  <si>
    <t>DARF/CSLL_retido NF 4753</t>
  </si>
  <si>
    <t>DARF/IRRF_retido NF 4753</t>
  </si>
  <si>
    <t>DIEGO SAULO</t>
  </si>
  <si>
    <t>662_2024</t>
  </si>
  <si>
    <t>MAICON SENA</t>
  </si>
  <si>
    <t>664_2024</t>
  </si>
  <si>
    <t>667_2024</t>
  </si>
  <si>
    <t>ERYKSON JUNIO</t>
  </si>
  <si>
    <t>668_2024</t>
  </si>
  <si>
    <t>ROBSON</t>
  </si>
  <si>
    <t>437_2024</t>
  </si>
  <si>
    <t>Sacos de lixo (parcela 1/3)</t>
  </si>
  <si>
    <t>Compressor de ar, chave magnética, amortecedor, registro e niple. (parcela 2/4)</t>
  </si>
  <si>
    <t>451_2024</t>
  </si>
  <si>
    <t>GT COMÉRCIO</t>
  </si>
  <si>
    <t>510_2024</t>
  </si>
  <si>
    <t>Tintas e verniz_sede Trindade</t>
  </si>
  <si>
    <t>ISS_retido NF 4752</t>
  </si>
  <si>
    <t>537_2024</t>
  </si>
  <si>
    <t>554_2024</t>
  </si>
  <si>
    <t>Configuração de computadores_sede Trindade</t>
  </si>
  <si>
    <t>581_2024</t>
  </si>
  <si>
    <t>613_2024</t>
  </si>
  <si>
    <t>639_2024</t>
  </si>
  <si>
    <t>DARF/PIS_retido NF 7143 e 4752</t>
  </si>
  <si>
    <t>643_2024</t>
  </si>
  <si>
    <t>DARF/CSLL_retido NF 7143 e 4752</t>
  </si>
  <si>
    <t>DARF/COFINS_retido NF 4752</t>
  </si>
  <si>
    <t>DARF/COFINS_retido NF 7143</t>
  </si>
  <si>
    <t>640_2024</t>
  </si>
  <si>
    <t>641_2024</t>
  </si>
  <si>
    <t>642_2024</t>
  </si>
  <si>
    <t>DARF/IRRF_retido NF 4752</t>
  </si>
  <si>
    <t>656_2024</t>
  </si>
  <si>
    <t>660_2024</t>
  </si>
  <si>
    <t>SANEGO</t>
  </si>
  <si>
    <t>669_2024</t>
  </si>
  <si>
    <t>635_2024</t>
  </si>
  <si>
    <t>ERASMO CARLOS</t>
  </si>
  <si>
    <t>634_2024</t>
  </si>
  <si>
    <t xml:space="preserve">Exames admissionais e demissionais_sede Aparecida de Goiânia </t>
  </si>
  <si>
    <t>670_2024</t>
  </si>
  <si>
    <t xml:space="preserve">Sistema SIP </t>
  </si>
  <si>
    <t xml:space="preserve">Resrva de hospedagem_ Gilson </t>
  </si>
  <si>
    <t xml:space="preserve">DARF/IRRF_retido NF 345 </t>
  </si>
  <si>
    <t xml:space="preserve">DARF/CSLL_retido NF 345 </t>
  </si>
  <si>
    <t xml:space="preserve">DARF/PIS_retido NF 345 </t>
  </si>
  <si>
    <t xml:space="preserve">DARF/COFINS_retido NF 345 </t>
  </si>
  <si>
    <t xml:space="preserve">DARF/IRRF_retido NF 352 </t>
  </si>
  <si>
    <t xml:space="preserve">DARF/CSLL_retido NF 352 </t>
  </si>
  <si>
    <t xml:space="preserve">DARF/COFINS_retido NF 352 </t>
  </si>
  <si>
    <t xml:space="preserve">DARF/PIS_retido NF 352 </t>
  </si>
  <si>
    <t>Exames admissionais_sede Aparecida de Goiânia</t>
  </si>
  <si>
    <t xml:space="preserve">Recarga de cartão_Francisco </t>
  </si>
  <si>
    <t xml:space="preserve">finalização dos programas PCMSO E PGR das unidade </t>
  </si>
  <si>
    <t xml:space="preserve">Energia_sede Aparecida de Goiânia  </t>
  </si>
  <si>
    <t xml:space="preserve">Sistema_Omie </t>
  </si>
  <si>
    <t xml:space="preserve">Reembolso cartão  </t>
  </si>
  <si>
    <r>
      <t xml:space="preserve">Despesas com viagem Henrique, Gilson , Edson </t>
    </r>
    <r>
      <rPr>
        <b/>
        <sz val="11"/>
        <color rgb="FFFF0000"/>
        <rFont val="Calibri"/>
        <family val="2"/>
        <scheme val="minor"/>
      </rPr>
      <t xml:space="preserve"> </t>
    </r>
  </si>
  <si>
    <t>SUMAYA</t>
  </si>
  <si>
    <t>Rescisão_Sumaya</t>
  </si>
  <si>
    <t>680_2024</t>
  </si>
  <si>
    <t>681_2024</t>
  </si>
  <si>
    <t>Multa rescisoria_Sumaya</t>
  </si>
  <si>
    <t xml:space="preserve">Revisão: faróis, lanternas, troca de peças( caminhão compactador PLACA: SBW0B49) </t>
  </si>
  <si>
    <r>
      <t>Mangueira de ar_ caçamba PLACA RBV3B03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</si>
  <si>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Peça para caçamba PLACA RBV3B03 </t>
  </si>
  <si>
    <r>
      <t>Manutenção do compactador PLACA SBW0B49 (troca de mola e pino)</t>
    </r>
    <r>
      <rPr>
        <b/>
        <sz val="11"/>
        <color rgb="FFFF0000"/>
        <rFont val="Calibri"/>
        <family val="2"/>
        <scheme val="minor"/>
      </rPr>
      <t xml:space="preserve"> </t>
    </r>
  </si>
  <si>
    <r>
      <t>Mão de obra_muro lateral - sede Esplanada</t>
    </r>
    <r>
      <rPr>
        <b/>
        <sz val="11"/>
        <color rgb="FFFF0000"/>
        <rFont val="Calibri"/>
        <family val="2"/>
        <scheme val="minor"/>
      </rPr>
      <t xml:space="preserve"> </t>
    </r>
  </si>
  <si>
    <t>684_2024</t>
  </si>
  <si>
    <t>685_2024</t>
  </si>
  <si>
    <t>686_2024</t>
  </si>
  <si>
    <t>ANTONIO DE JESUS</t>
  </si>
  <si>
    <t>GILVA NEVES</t>
  </si>
  <si>
    <t>RAY SANTOS</t>
  </si>
  <si>
    <r>
      <t>Fornecimento de água para varredeira</t>
    </r>
    <r>
      <rPr>
        <b/>
        <sz val="11"/>
        <rFont val="Calibri"/>
        <family val="2"/>
        <scheme val="minor"/>
      </rPr>
      <t xml:space="preserve"> </t>
    </r>
  </si>
  <si>
    <t xml:space="preserve">Energia_galpão coleta </t>
  </si>
  <si>
    <r>
      <t>Lavagem da frota_coleta</t>
    </r>
    <r>
      <rPr>
        <b/>
        <sz val="11"/>
        <rFont val="Calibri"/>
        <family val="2"/>
        <scheme val="minor"/>
      </rPr>
      <t xml:space="preserve"> </t>
    </r>
  </si>
  <si>
    <t xml:space="preserve">Bolo aniversariantes do mês_março </t>
  </si>
  <si>
    <t>556_2024</t>
  </si>
  <si>
    <t>ELZA  BARBOSA</t>
  </si>
  <si>
    <t>555_2024</t>
  </si>
  <si>
    <t>557_2024</t>
  </si>
  <si>
    <t>Aluguel caminhão Pipa</t>
  </si>
  <si>
    <t>688_2024</t>
  </si>
  <si>
    <r>
      <t>Combustivel_coleta</t>
    </r>
    <r>
      <rPr>
        <b/>
        <sz val="11"/>
        <color rgb="FFFF0000"/>
        <rFont val="Calibri"/>
        <family val="2"/>
        <scheme val="minor"/>
      </rPr>
      <t xml:space="preserve"> </t>
    </r>
  </si>
  <si>
    <t>689_2024</t>
  </si>
  <si>
    <t>690_2024</t>
  </si>
  <si>
    <t>691_2024</t>
  </si>
  <si>
    <t xml:space="preserve">Rescisão_Antonio </t>
  </si>
  <si>
    <t xml:space="preserve">Multa rescisoria_Antonio </t>
  </si>
  <si>
    <t xml:space="preserve">Multa rescisoria_Ray Santos </t>
  </si>
  <si>
    <t>Rescisão_Ray Santos</t>
  </si>
  <si>
    <t xml:space="preserve">Multa rescisoria_Gilvan </t>
  </si>
  <si>
    <t xml:space="preserve">Rescisão_Gilvan </t>
  </si>
  <si>
    <t>CONTAS A PAGAR ESPLANADA - 25.03.2024</t>
  </si>
  <si>
    <t>CONTAS A PAGAR TRINDADE - 25.03.2024</t>
  </si>
  <si>
    <t>FELIPE AMORIM</t>
  </si>
  <si>
    <t xml:space="preserve">Esplanada combustivel </t>
  </si>
  <si>
    <t xml:space="preserve">Aluguel da retroscavadeira  </t>
  </si>
  <si>
    <t xml:space="preserve">Aluguel da caçamba  </t>
  </si>
  <si>
    <t>CONTAS A PAGAR SEDE - 21.03.2024</t>
  </si>
  <si>
    <t>CONTAS A PAGAR SEDE - 18.03.2024</t>
  </si>
  <si>
    <t>18.03.2024</t>
  </si>
  <si>
    <t>CONTAS A PAGAR TRINDADE - 01.04.2024</t>
  </si>
  <si>
    <t>29.03.2024</t>
  </si>
  <si>
    <t>340_2024</t>
  </si>
  <si>
    <t>Plotagem de 07 caminhões compactadores para Implantação Coleta</t>
  </si>
  <si>
    <t>21.03.2024</t>
  </si>
  <si>
    <t>462_2024</t>
  </si>
  <si>
    <t>28.03.2024</t>
  </si>
  <si>
    <t>Óleo e fio de corte (parcela 01/04)</t>
  </si>
  <si>
    <t>JHONATHAN</t>
  </si>
  <si>
    <t>471_2024</t>
  </si>
  <si>
    <t>Diárias de vigilante na nova base de Trindade</t>
  </si>
  <si>
    <t>TECIDOS ARMARINHOS</t>
  </si>
  <si>
    <t>513_2024</t>
  </si>
  <si>
    <t>27.03.2024</t>
  </si>
  <si>
    <t>Utensílios_Joabe (parcela 01/02)</t>
  </si>
  <si>
    <t>ECO CLEAN</t>
  </si>
  <si>
    <t>Aluguel de contêineres </t>
  </si>
  <si>
    <t>MUNDIAL  DISTRIBUIÇÃO</t>
  </si>
  <si>
    <t>Mantimento_sede Aparecida de Trindade</t>
  </si>
  <si>
    <t xml:space="preserve">Seguro de vida de Fuincionários </t>
  </si>
  <si>
    <t>602_2024</t>
  </si>
  <si>
    <t>04.04.2024</t>
  </si>
  <si>
    <t>BONIFICAÇÃO</t>
  </si>
  <si>
    <t>25.02.2024</t>
  </si>
  <si>
    <t>658_2024</t>
  </si>
  <si>
    <t>Bonificação á funcionários por contribuição ao aditivo contratual_coleta </t>
  </si>
  <si>
    <t>673_2024</t>
  </si>
  <si>
    <t>01.04.2024</t>
  </si>
  <si>
    <t xml:space="preserve">Varredeira (5ª medição períodio de 01.02 a 29.02.2024) </t>
  </si>
  <si>
    <t>683_2024</t>
  </si>
  <si>
    <t>04/2024</t>
  </si>
  <si>
    <t>Alimentação de funcionários</t>
  </si>
  <si>
    <t>687_2024</t>
  </si>
  <si>
    <t>REDEMOB</t>
  </si>
  <si>
    <t>03.04.2024</t>
  </si>
  <si>
    <t>Torneira e disco de corte</t>
  </si>
  <si>
    <t>26.03.2024</t>
  </si>
  <si>
    <t>700_2024</t>
  </si>
  <si>
    <t>709_2024</t>
  </si>
  <si>
    <t>Café da manhã_sede Trindade (período 29.02. a 19.03.2024)</t>
  </si>
  <si>
    <t>672_2024</t>
  </si>
  <si>
    <t>Pães_sede Trindade (período 08.02. a 28.02.2024)</t>
  </si>
  <si>
    <t>717_2024</t>
  </si>
  <si>
    <t>DANIEL DE PAULA</t>
  </si>
  <si>
    <t>Etiqueta de Patrimônio</t>
  </si>
  <si>
    <t>CONTAS A PAGAR ESPLANADA - 01.04.2024</t>
  </si>
  <si>
    <t>502_2024</t>
  </si>
  <si>
    <t>Peça  da roçadeira (parcela 01/02)</t>
  </si>
  <si>
    <t>31.03.2024</t>
  </si>
  <si>
    <t>BRS  SUPRIMENTOS</t>
  </si>
  <si>
    <t>568_2024</t>
  </si>
  <si>
    <t>EPI's (saco de lixo, cone de sinalazção)</t>
  </si>
  <si>
    <t>580_2024</t>
  </si>
  <si>
    <t>30.03.2024</t>
  </si>
  <si>
    <t>Aluguel de carro_sede Esplanada</t>
  </si>
  <si>
    <t>595_2024</t>
  </si>
  <si>
    <t>679_2024</t>
  </si>
  <si>
    <t>HAMILTON</t>
  </si>
  <si>
    <t>703_2024</t>
  </si>
  <si>
    <t>Motorista retroscavadeira_período de 01 a 24/03</t>
  </si>
  <si>
    <t>702_2024</t>
  </si>
  <si>
    <t>GILBERTO</t>
  </si>
  <si>
    <t>704_2024</t>
  </si>
  <si>
    <t>Mão de obra_Polda de árvore</t>
  </si>
  <si>
    <t xml:space="preserve">Varredeira (6ª medição períodio de 01.02 a 29.02.2024) </t>
  </si>
  <si>
    <t>710_2024</t>
  </si>
  <si>
    <t>714_2024</t>
  </si>
  <si>
    <t>Mão de obra_troca de óleo e filtros de ar_dos compactadores Placas: SBW0B49 e  RCN4J45</t>
  </si>
  <si>
    <t>Juros limite de conta</t>
  </si>
  <si>
    <t>CONTAS A PAGAR SEDE - 01.04.2024</t>
  </si>
  <si>
    <t>Produtos de limpeza, expediente e ferramentas (parcela 3/3)_Sede Aparecida de Goiânia</t>
  </si>
  <si>
    <t>CREA_BA</t>
  </si>
  <si>
    <t>75_2024</t>
  </si>
  <si>
    <t>504_2024</t>
  </si>
  <si>
    <t>Fio de corte (parcela 01/04)</t>
  </si>
  <si>
    <t>515_2024</t>
  </si>
  <si>
    <t>Materiais diversos</t>
  </si>
  <si>
    <t xml:space="preserve">Adesivos_dia das mulheres </t>
  </si>
  <si>
    <t>563_2024</t>
  </si>
  <si>
    <t>Locação de veiculo</t>
  </si>
  <si>
    <t>LOACALIZA</t>
  </si>
  <si>
    <t>JOIL AFONSO</t>
  </si>
  <si>
    <t>619_2024</t>
  </si>
  <si>
    <t>Doação de camisetas_Prefeitura (Parcela 01/02)</t>
  </si>
  <si>
    <t>649_2024</t>
  </si>
  <si>
    <t>Anuidade juridica 2024_ Conselho Regional de Engenharia e Agronomia da Bahia</t>
  </si>
  <si>
    <t>Anuidade fisica 2024_ Conselho Regional de Engenharia e Agronomia da Bahia</t>
  </si>
  <si>
    <t>653_2024</t>
  </si>
  <si>
    <t>Impressões e plotagem de projetos</t>
  </si>
  <si>
    <t>DANIEL RAY</t>
  </si>
  <si>
    <t>666_2024</t>
  </si>
  <si>
    <t>Instalação do ar condicinado</t>
  </si>
  <si>
    <t>678_2024</t>
  </si>
  <si>
    <t>BRS SUPRIMENTO</t>
  </si>
  <si>
    <t xml:space="preserve">Material de expedinte </t>
  </si>
  <si>
    <t>548_2024</t>
  </si>
  <si>
    <t>Materias diversos</t>
  </si>
  <si>
    <t>603_2024</t>
  </si>
  <si>
    <t>Rockefeller</t>
  </si>
  <si>
    <t>Multa_joabe</t>
  </si>
  <si>
    <t>657_2024</t>
  </si>
  <si>
    <t>671_2024</t>
  </si>
  <si>
    <t>Custeio equipe de licitação</t>
  </si>
  <si>
    <t>MATIAS</t>
  </si>
  <si>
    <t>705_2024</t>
  </si>
  <si>
    <t>Manutenção elétrica</t>
  </si>
  <si>
    <t>712_2024</t>
  </si>
  <si>
    <t>Despesas de visita ao escritório de SP</t>
  </si>
  <si>
    <t>Moop</t>
  </si>
  <si>
    <t>715_2024</t>
  </si>
  <si>
    <t>716_2024</t>
  </si>
  <si>
    <t>Resrva de hospedagem_ Romualdo</t>
  </si>
  <si>
    <t>711_2024</t>
  </si>
  <si>
    <t xml:space="preserve">Darf parcelado_PGFN SISPAR </t>
  </si>
  <si>
    <t>553_2024</t>
  </si>
  <si>
    <t>562_2024</t>
  </si>
  <si>
    <t>722_2024</t>
  </si>
  <si>
    <t xml:space="preserve">Darf parcelado_PGFN SISPAR  </t>
  </si>
  <si>
    <t>723_2024</t>
  </si>
  <si>
    <t>721_2024</t>
  </si>
  <si>
    <r>
      <t xml:space="preserve">Esplanada combustivel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(1ª semana do mês de março)</t>
    </r>
  </si>
  <si>
    <r>
      <t xml:space="preserve">Devolução de valor pago pela sede_Localiza </t>
    </r>
    <r>
      <rPr>
        <b/>
        <sz val="11"/>
        <color rgb="FFFF0000"/>
        <rFont val="Calibri"/>
        <family val="2"/>
        <scheme val="minor"/>
      </rPr>
      <t>(devolver para conta Santander_sede)</t>
    </r>
  </si>
  <si>
    <t>CONTAS A PAGAR ESPLANADA - 22.03.2024</t>
  </si>
  <si>
    <t>612_2024</t>
  </si>
  <si>
    <t>CONTAS A PAGAR SEDE - 26.03.2024</t>
  </si>
  <si>
    <t>727_2024</t>
  </si>
  <si>
    <t>Despesa da Diretoria</t>
  </si>
  <si>
    <t>CONTAS A PAGAR SEDE - 28.03.2024</t>
  </si>
  <si>
    <t>02.04.2024</t>
  </si>
  <si>
    <t>737_2024</t>
  </si>
  <si>
    <t>736_2024</t>
  </si>
  <si>
    <t>CONTAS A PAGAR ESPLANADA - 27.03.2024</t>
  </si>
  <si>
    <t>720_2024</t>
  </si>
  <si>
    <t>TICKET SOLUÇOES</t>
  </si>
  <si>
    <t>Dam_ certidão simplificada de Inteiro Teor Rockefeller</t>
  </si>
  <si>
    <t>CONTAS A PAGAR TRINDADE - 28.03.2024</t>
  </si>
  <si>
    <t>746_2024</t>
  </si>
  <si>
    <t>BNC</t>
  </si>
  <si>
    <t xml:space="preserve"> Acesso  ao sistema  de licitação BNC</t>
  </si>
  <si>
    <t>Transferência entre contas  ( Trindade x sede)OK!</t>
  </si>
  <si>
    <t>Transferência entre contas  ( sede x esplanada) OK!</t>
  </si>
  <si>
    <t>Transferência entre contas  ( sede x trindade) OK!</t>
  </si>
  <si>
    <t>Transferência entre contas  ( sede x trindade) cobertura de limite OK!</t>
  </si>
  <si>
    <t>Transferência entre contas  ( sede x esplanada) cobertura de limite OK!</t>
  </si>
  <si>
    <t>Retenção de ISS _ NF 4682 Tecnopav</t>
  </si>
  <si>
    <t>Retenção de ISS _ NF 4659 Tecnopav</t>
  </si>
  <si>
    <t>Transferência entre contas  ( sede x trindade) cobertura de limite ok!</t>
  </si>
  <si>
    <t>Transferência entre contas  ( esplanada x sede) cobertura de limite OK!</t>
  </si>
  <si>
    <t>Transferência entre contas  ( sede x esplanda) cobertura de limite OK!</t>
  </si>
  <si>
    <t>Transferência entre contas  ( sede x trindade) cobertura de conta OK!</t>
  </si>
  <si>
    <t>Transferência entre contas  ( trindade x sede) devolução de crédito OK!</t>
  </si>
  <si>
    <t>Amortização de limite da conta garantida OK!</t>
  </si>
  <si>
    <t>Transferência entre contas  ( trindade x sede) cobertura de limite OK!</t>
  </si>
  <si>
    <t>758_2024</t>
  </si>
  <si>
    <t xml:space="preserve">Rescisão falecimento_Fernanda </t>
  </si>
  <si>
    <t xml:space="preserve">Multa_Fernanda  </t>
  </si>
  <si>
    <t>604_2024</t>
  </si>
  <si>
    <t>Materiais para escritório</t>
  </si>
  <si>
    <t>BRS SUPRIMENTOS</t>
  </si>
  <si>
    <t>605_2024</t>
  </si>
  <si>
    <t>Epi!s _ luvas e botas</t>
  </si>
  <si>
    <t>718_2024</t>
  </si>
  <si>
    <t>G.H.B</t>
  </si>
  <si>
    <t>CONTAS A PAGAR SEDE - 03.04.2024</t>
  </si>
  <si>
    <t xml:space="preserve">Medidor de Pneu </t>
  </si>
  <si>
    <t>CONTAS A PAGAR ESPLANADA - 03.04.2024</t>
  </si>
  <si>
    <t>CLEBER ANTONIO</t>
  </si>
  <si>
    <t>760_2024</t>
  </si>
  <si>
    <t>Ajuda de Custo_Responsável Técnico</t>
  </si>
  <si>
    <t>Cobertura de contas</t>
  </si>
  <si>
    <t>775_2024</t>
  </si>
  <si>
    <t>Empréstimo OK!</t>
  </si>
  <si>
    <t xml:space="preserve">FGTS mensal_ Fevereiro </t>
  </si>
  <si>
    <t>CONTAS A PAGAR TRINDADE - 03.04.2024</t>
  </si>
  <si>
    <t>CONTAS A PAGAR SEDE - 02.04.2024</t>
  </si>
  <si>
    <t>CONTAS A PAGAR TRINDADE - 02.04.2024</t>
  </si>
  <si>
    <t>12.03.2024</t>
  </si>
  <si>
    <t>CONTAS A PAGAR SEDE - 05.04.2024</t>
  </si>
  <si>
    <t>748_2024</t>
  </si>
  <si>
    <t>05.04.2024</t>
  </si>
  <si>
    <t xml:space="preserve">Serviços de assessoramento técnico financeiro </t>
  </si>
  <si>
    <t>492_204</t>
  </si>
  <si>
    <t>ASSOCIAÇÃO DAS EMPRESAS</t>
  </si>
  <si>
    <t>567_2024</t>
  </si>
  <si>
    <t xml:space="preserve">JF PEÇAS AGRÍCOLAS </t>
  </si>
  <si>
    <t>784_2024</t>
  </si>
  <si>
    <t>803_2024</t>
  </si>
  <si>
    <t>BEE VALE</t>
  </si>
  <si>
    <t>804_2024</t>
  </si>
  <si>
    <t xml:space="preserve">BEE VALE </t>
  </si>
  <si>
    <t>805_2024</t>
  </si>
  <si>
    <t>CONTAS A PAGAR ESPLANADA - 05.04.2024</t>
  </si>
  <si>
    <t>733_2024</t>
  </si>
  <si>
    <t xml:space="preserve">CREUZA MENDES DE LIMA </t>
  </si>
  <si>
    <t>734_2024</t>
  </si>
  <si>
    <t xml:space="preserve">RAILDO DOS SANTOS </t>
  </si>
  <si>
    <t>747_2024</t>
  </si>
  <si>
    <t>763_2024</t>
  </si>
  <si>
    <t>764_2024</t>
  </si>
  <si>
    <t xml:space="preserve">JOÃO MARIANO </t>
  </si>
  <si>
    <t>765_2024</t>
  </si>
  <si>
    <t xml:space="preserve">JOSE NILTON DA SILVA </t>
  </si>
  <si>
    <t>766_2024</t>
  </si>
  <si>
    <t xml:space="preserve">DIANA SANTOS </t>
  </si>
  <si>
    <t>773_2024</t>
  </si>
  <si>
    <t xml:space="preserve">POSTO SENHORA SANTA </t>
  </si>
  <si>
    <t>802_2024</t>
  </si>
  <si>
    <t>ESPLANADA COMECIAL</t>
  </si>
  <si>
    <t>794_2024</t>
  </si>
  <si>
    <t>792_2024</t>
  </si>
  <si>
    <t xml:space="preserve">GEISA RAMOS </t>
  </si>
  <si>
    <t>788_2024</t>
  </si>
  <si>
    <t>ERYKSON JUNIO FERREIRA</t>
  </si>
  <si>
    <t>787_2024</t>
  </si>
  <si>
    <t xml:space="preserve">LINDINALVA MENEZES </t>
  </si>
  <si>
    <t>786_2024</t>
  </si>
  <si>
    <t>778_2024</t>
  </si>
  <si>
    <t>785_2024</t>
  </si>
  <si>
    <t>777_2024</t>
  </si>
  <si>
    <t>790_2024</t>
  </si>
  <si>
    <t>791_2024</t>
  </si>
  <si>
    <t>783_2024</t>
  </si>
  <si>
    <t>CONTAS A PAGAR TRINDADE - 05.04.2024</t>
  </si>
  <si>
    <t>754_2024</t>
  </si>
  <si>
    <t xml:space="preserve">Prestação de serviços de segurança </t>
  </si>
  <si>
    <t>COP SISTEMAS</t>
  </si>
  <si>
    <t>725_2024</t>
  </si>
  <si>
    <t xml:space="preserve">CRISTINA APARECIDA </t>
  </si>
  <si>
    <t>300_2024</t>
  </si>
  <si>
    <t xml:space="preserve">GUARDA VIDA </t>
  </si>
  <si>
    <t>304_2024</t>
  </si>
  <si>
    <t xml:space="preserve">KAPITÃO AMERICA </t>
  </si>
  <si>
    <t>309_2024</t>
  </si>
  <si>
    <t xml:space="preserve">ABRICOL MAQUÍNAS </t>
  </si>
  <si>
    <t xml:space="preserve">Presente dia das Mães </t>
  </si>
  <si>
    <t>789_2024</t>
  </si>
  <si>
    <t>797_2024</t>
  </si>
  <si>
    <t>726_2024</t>
  </si>
  <si>
    <t>633_2024</t>
  </si>
  <si>
    <t>06.04.2024</t>
  </si>
  <si>
    <t>599_2024</t>
  </si>
  <si>
    <t>438-2024</t>
  </si>
  <si>
    <t>587_2024</t>
  </si>
  <si>
    <t>08.04.2024</t>
  </si>
  <si>
    <t>588_2024</t>
  </si>
  <si>
    <t>699_2024</t>
  </si>
  <si>
    <t>09.04.2024</t>
  </si>
  <si>
    <t>Despesas da diretoria Administrativa e presente dia das mães (SP, GO E BA)</t>
  </si>
  <si>
    <t>801_2024</t>
  </si>
  <si>
    <t>Compra de peças _4 dentes focados</t>
  </si>
  <si>
    <t xml:space="preserve">Serviço de Vigilância - feriados e fins de semana (11 dias ) </t>
  </si>
  <si>
    <t xml:space="preserve">SOBELLO </t>
  </si>
  <si>
    <t>Exames ocupacinais_demissão, admissão e mudança de função</t>
  </si>
  <si>
    <t xml:space="preserve">IZIDORIO </t>
  </si>
  <si>
    <t>EPI's_ luvas, pá, vassoras e tessouras</t>
  </si>
  <si>
    <t>Materias de papelaria</t>
  </si>
  <si>
    <t>Lubrificante para Roçadeiras</t>
  </si>
  <si>
    <t>Abastecimento de combustível_1ª semana de abril</t>
  </si>
  <si>
    <t>Confecção de mangueira hidráulica_compactador placa SBW0B49</t>
  </si>
  <si>
    <t>Presente dos dias das Mães</t>
  </si>
  <si>
    <t>Calibragem, restauração de pneus_retroescavadeiras e caminhões</t>
  </si>
  <si>
    <t>Lavagem de veículos_ caçambas, compactadores e Strada</t>
  </si>
  <si>
    <t>Folha de pagamento_Março</t>
  </si>
  <si>
    <t xml:space="preserve">Rescisão_ Sefany Batista do Nascimento </t>
  </si>
  <si>
    <t xml:space="preserve">Multa Sefany Batista do Nascimento </t>
  </si>
  <si>
    <t>Café matinal diário dos funcionários ( mês de março 2024)</t>
  </si>
  <si>
    <t>Descartáveis e vassoura_Baixio, São José e sede esplanada</t>
  </si>
  <si>
    <t>Serviços de descarbonizção, troca de valas_roçadeidas</t>
  </si>
  <si>
    <t>Complemento de saldo_recarga sede esplanada</t>
  </si>
  <si>
    <r>
      <t xml:space="preserve">Esplanada combustivel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(2ª semana do mês de março)</t>
    </r>
  </si>
  <si>
    <t xml:space="preserve"> EPI's_botinas (parcela 02/02)</t>
  </si>
  <si>
    <t>EPI's_ luvas, oculos e avental ( Pacela 02/02 )</t>
  </si>
  <si>
    <t>Roçadeiras_implantação de roçagem ( Pacela 02/06 )</t>
  </si>
  <si>
    <t xml:space="preserve">PACTUS INDUSTRIA </t>
  </si>
  <si>
    <t>Sacos para lixo</t>
  </si>
  <si>
    <t>Materiais diversos_fita isolante, corda e pino_</t>
  </si>
  <si>
    <t>materiais diversos_broxa, cabo,cavadeira,facão)</t>
  </si>
  <si>
    <t xml:space="preserve">LIMPATUDO </t>
  </si>
  <si>
    <t>Materias diversos_ vassouras e cabos</t>
  </si>
  <si>
    <t>Aluguel de veículos _Francisco</t>
  </si>
  <si>
    <t xml:space="preserve">Pães para o café dos funcionários ( período 19.03 á 20.04.2024) </t>
  </si>
  <si>
    <t>FX EMPRESAS</t>
  </si>
  <si>
    <t>Prestação de serviços de atividades de gestão empresarial</t>
  </si>
  <si>
    <t>811_2024</t>
  </si>
  <si>
    <t>JUCEB</t>
  </si>
  <si>
    <t>820_2024</t>
  </si>
  <si>
    <t>823_2024</t>
  </si>
  <si>
    <t>Dam_JUCEB</t>
  </si>
  <si>
    <t>Taxa para emissão de certidão simplificada</t>
  </si>
  <si>
    <t>CONTAS A PAGAR SEDE - 04.04.2024</t>
  </si>
  <si>
    <t>832_2024</t>
  </si>
  <si>
    <t>833_2024</t>
  </si>
  <si>
    <t>Daje_Barra do Choça (certidão cartório)</t>
  </si>
  <si>
    <t>Daje_Vitoria da Conquista (certidão cartório)</t>
  </si>
  <si>
    <t>CONTAS A PAGAR SEDE - 10.04.2024</t>
  </si>
  <si>
    <t>782_2024</t>
  </si>
  <si>
    <t>10.04.2024</t>
  </si>
  <si>
    <t xml:space="preserve">Locação de máquinas e equipamentos </t>
  </si>
  <si>
    <t>RD TELECOM</t>
  </si>
  <si>
    <t>781_2024</t>
  </si>
  <si>
    <t>RD JET FIX - JXF(GO) - ( 10.03.2024 ) á ( 09.04.2024 )</t>
  </si>
  <si>
    <t>780_2024</t>
  </si>
  <si>
    <t>Locação de máquinas e equipamento_ (RD) JET WAN CONNECT</t>
  </si>
  <si>
    <t>752_2024</t>
  </si>
  <si>
    <t xml:space="preserve">Aluguel galpão_ Aparecida de Goiania </t>
  </si>
  <si>
    <t>759_2024</t>
  </si>
  <si>
    <t xml:space="preserve">POLO SAÚDE </t>
  </si>
  <si>
    <t>750_2024</t>
  </si>
  <si>
    <t xml:space="preserve">Prestação de serviços_ Engenharia </t>
  </si>
  <si>
    <t xml:space="preserve">JANE INACIO </t>
  </si>
  <si>
    <t>749_2024</t>
  </si>
  <si>
    <t xml:space="preserve">DIEGO FELIPE </t>
  </si>
  <si>
    <t>729_2024</t>
  </si>
  <si>
    <t xml:space="preserve">ELIZABETE SOUZA </t>
  </si>
  <si>
    <t>719_2024</t>
  </si>
  <si>
    <t xml:space="preserve">Aluguel de veículo_Joabe </t>
  </si>
  <si>
    <t xml:space="preserve">LM TRANSPORTE </t>
  </si>
  <si>
    <t>652_2024</t>
  </si>
  <si>
    <t xml:space="preserve">ALR ELETRICA </t>
  </si>
  <si>
    <t>620_2024</t>
  </si>
  <si>
    <t xml:space="preserve">JOIL AFONSO </t>
  </si>
  <si>
    <t>508_2024</t>
  </si>
  <si>
    <t>807_2024</t>
  </si>
  <si>
    <t>809_2024</t>
  </si>
  <si>
    <t>728_2024</t>
  </si>
  <si>
    <t>12.04.2024</t>
  </si>
  <si>
    <t xml:space="preserve">LOCALIZA </t>
  </si>
  <si>
    <t>772_2024</t>
  </si>
  <si>
    <t>13.04.2024</t>
  </si>
  <si>
    <t>14.04.2024</t>
  </si>
  <si>
    <t>CONTAS A PAGAR ESPLANADA - 10.04.2024</t>
  </si>
  <si>
    <t>738_2024</t>
  </si>
  <si>
    <t>713_2024</t>
  </si>
  <si>
    <t>11.04.2024</t>
  </si>
  <si>
    <t>589_2024</t>
  </si>
  <si>
    <t xml:space="preserve">Conta de água _Palame/Baixio </t>
  </si>
  <si>
    <t>CONTAS A PAGAR TRINDADE - 10.04.2024</t>
  </si>
  <si>
    <t>514_2024</t>
  </si>
  <si>
    <t>586_2024</t>
  </si>
  <si>
    <t>606_2024</t>
  </si>
  <si>
    <t xml:space="preserve">Revisão de caminhões </t>
  </si>
  <si>
    <t>753_2024</t>
  </si>
  <si>
    <t>774_2024</t>
  </si>
  <si>
    <t>812_2024</t>
  </si>
  <si>
    <t xml:space="preserve">TICKT SOLUÇÕES </t>
  </si>
  <si>
    <t>CONTAS A PAGAR SEDE - 15.04.2024</t>
  </si>
  <si>
    <t>751_2024</t>
  </si>
  <si>
    <t>15.04.2024</t>
  </si>
  <si>
    <t xml:space="preserve">RUBENS CONSORTE  </t>
  </si>
  <si>
    <t>CONTAS A PAGAR TRINDADE - 15.04.2024</t>
  </si>
  <si>
    <t>330_2024</t>
  </si>
  <si>
    <t>607_2024</t>
  </si>
  <si>
    <t>610_2024</t>
  </si>
  <si>
    <t>611_2024</t>
  </si>
  <si>
    <t>731_2024</t>
  </si>
  <si>
    <t>743_2024</t>
  </si>
  <si>
    <t xml:space="preserve">DAVID CASSIMIRO </t>
  </si>
  <si>
    <t>744_2024</t>
  </si>
  <si>
    <t xml:space="preserve">TIAGO MESSIAS </t>
  </si>
  <si>
    <t>Sindicato_mensal</t>
  </si>
  <si>
    <t xml:space="preserve">Doação Prefeitura _ Camisetas com sublimação </t>
  </si>
  <si>
    <t>LIDER COMERCIO</t>
  </si>
  <si>
    <t xml:space="preserve">Compra de utensílios_ducha </t>
  </si>
  <si>
    <t>Utensílios e ferramentas</t>
  </si>
  <si>
    <t xml:space="preserve">FABRICA DAS BANDEIRAS </t>
  </si>
  <si>
    <t>Materiais diversos ( bandeiras e mastro em tubo)</t>
  </si>
  <si>
    <t>Multa_Orleicese</t>
  </si>
  <si>
    <t>Implatação do sistema rascol</t>
  </si>
  <si>
    <t>808_2024</t>
  </si>
  <si>
    <t>Exames admissionais e eventos do E-social</t>
  </si>
  <si>
    <t>814_2024</t>
  </si>
  <si>
    <t>ROBERT REZENDE</t>
  </si>
  <si>
    <t>768_2024</t>
  </si>
  <si>
    <t>Passagem aérea_Javan</t>
  </si>
  <si>
    <t>Despesas com viagem  ao escritório de SP_ Edson</t>
  </si>
  <si>
    <t xml:space="preserve">Despesas com viagem  da diretoria financeira_Henrique </t>
  </si>
  <si>
    <t>Hospedagem_diretoria financeira _ Henrique</t>
  </si>
  <si>
    <t>810_2024</t>
  </si>
  <si>
    <t>Saco de lixo</t>
  </si>
  <si>
    <t xml:space="preserve">GRV </t>
  </si>
  <si>
    <t>824_2024</t>
  </si>
  <si>
    <t>840_2024</t>
  </si>
  <si>
    <t>839_2024</t>
  </si>
  <si>
    <t>DAMSP</t>
  </si>
  <si>
    <t>Taxa_TFE</t>
  </si>
  <si>
    <t>Manutenção Galpão (Parcela2/3)</t>
  </si>
  <si>
    <t>482_2024</t>
  </si>
  <si>
    <t>Utensílios_Joabe (parcela 02/02)</t>
  </si>
  <si>
    <t xml:space="preserve">Epi's </t>
  </si>
  <si>
    <t>PLANALTO INDUSTRIA</t>
  </si>
  <si>
    <t>Filtro_caixa compactadora</t>
  </si>
  <si>
    <t>608_2024</t>
  </si>
  <si>
    <t xml:space="preserve">ABRICOL </t>
  </si>
  <si>
    <t>Ferramentas</t>
  </si>
  <si>
    <t>M CORES</t>
  </si>
  <si>
    <t>615_2024</t>
  </si>
  <si>
    <t>Tintas</t>
  </si>
  <si>
    <t>674_2024</t>
  </si>
  <si>
    <t>Internet_sede Trindade</t>
  </si>
  <si>
    <t>Internet_ sede Trindade</t>
  </si>
  <si>
    <t>Aluguel Galpão_coleta</t>
  </si>
  <si>
    <t>834_2024</t>
  </si>
  <si>
    <t>Água _ Saneago</t>
  </si>
  <si>
    <r>
      <t>Combustivel_coleta</t>
    </r>
    <r>
      <rPr>
        <b/>
        <sz val="11"/>
        <rFont val="Calibri"/>
        <family val="2"/>
        <scheme val="minor"/>
      </rPr>
      <t xml:space="preserve"> </t>
    </r>
  </si>
  <si>
    <t>858_2024</t>
  </si>
  <si>
    <t>854_2024</t>
  </si>
  <si>
    <t xml:space="preserve">MPL INDUSTRIA </t>
  </si>
  <si>
    <t xml:space="preserve">BELCAR CAMINHÕES </t>
  </si>
  <si>
    <t>Fio de corte 3,0mm (parcela 1/2)</t>
  </si>
  <si>
    <t>617_2024</t>
  </si>
  <si>
    <t>Manutenção mecânica</t>
  </si>
  <si>
    <t>850_2024</t>
  </si>
  <si>
    <t>842_2024</t>
  </si>
  <si>
    <t>Devolução de emprestimo OK!</t>
  </si>
  <si>
    <t>Devolução de recursos LK Holding OK!</t>
  </si>
  <si>
    <t>Transferência entre contas  ( sede x tindade) cobertura de limite OK!</t>
  </si>
  <si>
    <t xml:space="preserve">METROPOLITNA </t>
  </si>
  <si>
    <t>Manutenção de veículos_ filtro de combustivel, filtro de ar e balde de oleo( Parcela 1/2)</t>
  </si>
  <si>
    <t xml:space="preserve">Sacos de lixo_reforçado </t>
  </si>
  <si>
    <r>
      <t>ISS referente a NF 4790_ Tecnopav</t>
    </r>
    <r>
      <rPr>
        <b/>
        <sz val="11"/>
        <rFont val="Calibri"/>
        <family val="2"/>
        <scheme val="minor"/>
      </rPr>
      <t xml:space="preserve">  </t>
    </r>
  </si>
  <si>
    <r>
      <t>Epi's</t>
    </r>
    <r>
      <rPr>
        <b/>
        <sz val="11"/>
        <rFont val="Calibri"/>
        <family val="2"/>
        <scheme val="minor"/>
      </rPr>
      <t xml:space="preserve"> </t>
    </r>
  </si>
  <si>
    <t>MARTINHO</t>
  </si>
  <si>
    <t>857_2024</t>
  </si>
  <si>
    <t>864_2024</t>
  </si>
  <si>
    <t xml:space="preserve">Serviços de transporte </t>
  </si>
  <si>
    <r>
      <t>Formatação de computadores_aterro sanitário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</si>
  <si>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Despesa/rateio veicular de uma saveiro placa QQY1D95 entre Rockefeller e KLX Holding </t>
  </si>
  <si>
    <t>CARLOS IRAN</t>
  </si>
  <si>
    <t>IASMIM MIKAELA</t>
  </si>
  <si>
    <t>869_2024</t>
  </si>
  <si>
    <t>870_2024</t>
  </si>
  <si>
    <t>871_2024</t>
  </si>
  <si>
    <t>872_2024</t>
  </si>
  <si>
    <t>HORTÊNCIA KELLY</t>
  </si>
  <si>
    <t>873_2024</t>
  </si>
  <si>
    <t>874_2024</t>
  </si>
  <si>
    <t>Rescisão Hortência</t>
  </si>
  <si>
    <t xml:space="preserve">FGTS Hortência </t>
  </si>
  <si>
    <t>Rescisão Carlos</t>
  </si>
  <si>
    <r>
      <t>FGTS Carlos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</si>
  <si>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Rescisão Iasmim </t>
  </si>
  <si>
    <r>
      <t>FGTS Iasmim</t>
    </r>
    <r>
      <rPr>
        <b/>
        <sz val="11"/>
        <color rgb="FFFF0000"/>
        <rFont val="Calibri"/>
        <family val="2"/>
        <scheme val="minor"/>
      </rPr>
      <t xml:space="preserve"> </t>
    </r>
  </si>
  <si>
    <t>845_2024</t>
  </si>
  <si>
    <t xml:space="preserve">THIAGO CASAES </t>
  </si>
  <si>
    <t>796_2024</t>
  </si>
  <si>
    <t>16.04.2024</t>
  </si>
  <si>
    <t xml:space="preserve">BLUE BRASIL </t>
  </si>
  <si>
    <t>817_2024</t>
  </si>
  <si>
    <t xml:space="preserve">Aluguel sede_Esplanada  </t>
  </si>
  <si>
    <t xml:space="preserve">ADELAIDE MACHADO </t>
  </si>
  <si>
    <t>819_2027</t>
  </si>
  <si>
    <t xml:space="preserve">Seguro de vida funcionários </t>
  </si>
  <si>
    <t xml:space="preserve">PORTO SEGURO </t>
  </si>
  <si>
    <t>821_2024</t>
  </si>
  <si>
    <t>17.04.2024</t>
  </si>
  <si>
    <t>822_2024</t>
  </si>
  <si>
    <t>855_2024</t>
  </si>
  <si>
    <t xml:space="preserve">COELBA </t>
  </si>
  <si>
    <t>856_2024</t>
  </si>
  <si>
    <t>SOBELLO</t>
  </si>
  <si>
    <t xml:space="preserve">Seguro da Saveiro (parcela 4/4) </t>
  </si>
  <si>
    <t>732_2024</t>
  </si>
  <si>
    <t>741_2024</t>
  </si>
  <si>
    <t>742_2024</t>
  </si>
  <si>
    <t>798_2024</t>
  </si>
  <si>
    <t xml:space="preserve">OTAVIO BARBOSA </t>
  </si>
  <si>
    <t>799_2024</t>
  </si>
  <si>
    <t xml:space="preserve">MARIA APARECIDA </t>
  </si>
  <si>
    <t>828_2024</t>
  </si>
  <si>
    <t xml:space="preserve">SAMUEL MARINS  </t>
  </si>
  <si>
    <t>867_2024</t>
  </si>
  <si>
    <t>739_2024</t>
  </si>
  <si>
    <t xml:space="preserve">MUNDIAL DISTRIBUIÇÃO </t>
  </si>
  <si>
    <t>829_2024</t>
  </si>
  <si>
    <t>18.04.2024</t>
  </si>
  <si>
    <t>841_2024</t>
  </si>
  <si>
    <t xml:space="preserve">SANEAMENTO GOIAS </t>
  </si>
  <si>
    <t>452_2024</t>
  </si>
  <si>
    <t>Compressor de ar, chave magnética, amortecedor, registro e niple. (parcela 3/4)</t>
  </si>
  <si>
    <t>675_2024</t>
  </si>
  <si>
    <t>692_2024</t>
  </si>
  <si>
    <t>693_2024</t>
  </si>
  <si>
    <t>694_2024</t>
  </si>
  <si>
    <t>695_2024</t>
  </si>
  <si>
    <t>696_2024</t>
  </si>
  <si>
    <t>697_2024</t>
  </si>
  <si>
    <t>698_2024</t>
  </si>
  <si>
    <t>706_2024</t>
  </si>
  <si>
    <r>
      <t>Exame demissional _ Sede Esplanada</t>
    </r>
    <r>
      <rPr>
        <sz val="11"/>
        <color rgb="FFFF0000"/>
        <rFont val="Calibri"/>
        <family val="2"/>
        <scheme val="minor"/>
      </rPr>
      <t xml:space="preserve"> </t>
    </r>
  </si>
  <si>
    <t>880_2024</t>
  </si>
  <si>
    <t>POSTO PALAME</t>
  </si>
  <si>
    <t>879_2024</t>
  </si>
  <si>
    <t>Viagem ao Escritório_GO</t>
  </si>
  <si>
    <t>885_2024</t>
  </si>
  <si>
    <t>886_2024</t>
  </si>
  <si>
    <t>CONTAS A PAGAR ESPLANADA - 15.04.2024</t>
  </si>
  <si>
    <t>887_2024</t>
  </si>
  <si>
    <t>Óleo_ lubrax top turbo (parcela 1/3)</t>
  </si>
  <si>
    <t>Revisão _ Caminhão Placa JCH-9G19</t>
  </si>
  <si>
    <t>Manutenção do caminhão_ Placa  SQY3H47 e  JCH9G19</t>
  </si>
  <si>
    <t>Revisão _ Caminhão Placa JCH-9G20</t>
  </si>
  <si>
    <t>Revisão _ Caminhão Placa JCL-4E68</t>
  </si>
  <si>
    <t>Revisão _ Caminhão Placa SQY-3H47</t>
  </si>
  <si>
    <t>Revisão _ Caminhão Placa SQY-3H48</t>
  </si>
  <si>
    <t>Revisão _ Caminhão Placa SQZ-2J53</t>
  </si>
  <si>
    <t>Saco de lixo_Parcela 01/02</t>
  </si>
  <si>
    <t xml:space="preserve">Chocolate para os colaboradores_ Páscoa </t>
  </si>
  <si>
    <t>745_2024</t>
  </si>
  <si>
    <t>878_2024</t>
  </si>
  <si>
    <t>Medicamento de Alvino Vieira</t>
  </si>
  <si>
    <t>ALVINO VIEIRA</t>
  </si>
  <si>
    <t>CONTAS A PAGAR SEDE - 12.04.2024</t>
  </si>
  <si>
    <t>LICITANET</t>
  </si>
  <si>
    <t xml:space="preserve">Plataforma licitátoria </t>
  </si>
  <si>
    <t>888_2024</t>
  </si>
  <si>
    <t xml:space="preserve">SAP PRO (Proposta 2023) parcela 4/12 </t>
  </si>
  <si>
    <t xml:space="preserve">SAP PRO (Proposta 2023) parcela 2/12 </t>
  </si>
  <si>
    <t xml:space="preserve">Abastecimento_Baixio </t>
  </si>
  <si>
    <t xml:space="preserve">Prestação de apoio operacional  </t>
  </si>
  <si>
    <t xml:space="preserve">Juros utilização de limite da conta garantida </t>
  </si>
  <si>
    <t>CONTAS A PAGAR TRINDADE - 12.04.2024</t>
  </si>
  <si>
    <t>LK HOLDING</t>
  </si>
  <si>
    <t xml:space="preserve">Aluguel de carro estrada _ Trindade </t>
  </si>
  <si>
    <r>
      <t>Alimentação de funcionários novos_aterro sanitário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</si>
  <si>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Borracharia  </t>
  </si>
  <si>
    <t xml:space="preserve">Café da manhã </t>
  </si>
  <si>
    <t xml:space="preserve">Borracharia_coleta </t>
  </si>
  <si>
    <t>INNOVAR</t>
  </si>
  <si>
    <t>Despesas com viagem</t>
  </si>
  <si>
    <r>
      <t xml:space="preserve">Aluguel da caçamba </t>
    </r>
    <r>
      <rPr>
        <b/>
        <sz val="11"/>
        <color rgb="FFFF0000"/>
        <rFont val="Calibri"/>
        <family val="2"/>
        <scheme val="minor"/>
      </rPr>
      <t xml:space="preserve"> (Joabe)</t>
    </r>
  </si>
  <si>
    <r>
      <t>Aluguel caminhão Pipa</t>
    </r>
    <r>
      <rPr>
        <b/>
        <sz val="11"/>
        <color rgb="FFFF0000"/>
        <rFont val="Calibri"/>
        <family val="2"/>
        <scheme val="minor"/>
      </rPr>
      <t xml:space="preserve"> (Joabe)</t>
    </r>
  </si>
  <si>
    <t>952_2024</t>
  </si>
  <si>
    <t>953_2024</t>
  </si>
  <si>
    <t>CONTAS A PAGAR SEDE - 19.04.2024</t>
  </si>
  <si>
    <t>843_2024</t>
  </si>
  <si>
    <t>19.04.2024</t>
  </si>
  <si>
    <t xml:space="preserve">Prestação de serviços_Março </t>
  </si>
  <si>
    <t>881_2024</t>
  </si>
  <si>
    <r>
      <t>Reserva de hospedagem_ Henrique</t>
    </r>
    <r>
      <rPr>
        <sz val="11"/>
        <color rgb="FFFF0000"/>
        <rFont val="Calibri"/>
        <family val="2"/>
        <scheme val="minor"/>
      </rPr>
      <t xml:space="preserve"> </t>
    </r>
  </si>
  <si>
    <t>884_2024</t>
  </si>
  <si>
    <t xml:space="preserve">Reparo de vazamento guarita _ Sede aparecida de Goiania </t>
  </si>
  <si>
    <t>OZIEL CAMARGO</t>
  </si>
  <si>
    <t>893_2024</t>
  </si>
  <si>
    <t>896_2024</t>
  </si>
  <si>
    <t xml:space="preserve">IMPOSTOS </t>
  </si>
  <si>
    <t>897_2024</t>
  </si>
  <si>
    <t>907_2024</t>
  </si>
  <si>
    <t>908_2024</t>
  </si>
  <si>
    <t>909_2024</t>
  </si>
  <si>
    <t>910_2024</t>
  </si>
  <si>
    <t>915_2024</t>
  </si>
  <si>
    <t>916_2024</t>
  </si>
  <si>
    <t>917_2024</t>
  </si>
  <si>
    <t>918_2024</t>
  </si>
  <si>
    <t>919_2024</t>
  </si>
  <si>
    <t>920_2024</t>
  </si>
  <si>
    <t>921_2024</t>
  </si>
  <si>
    <t>922_2024</t>
  </si>
  <si>
    <t>923_2024</t>
  </si>
  <si>
    <t>924_2024</t>
  </si>
  <si>
    <t>925_2024</t>
  </si>
  <si>
    <t>926_2024</t>
  </si>
  <si>
    <t>931_2024</t>
  </si>
  <si>
    <t>932_2024</t>
  </si>
  <si>
    <t>933_2024</t>
  </si>
  <si>
    <t>934_2024</t>
  </si>
  <si>
    <t>935_2024</t>
  </si>
  <si>
    <t xml:space="preserve">REEMBOLSO </t>
  </si>
  <si>
    <t>682_2024</t>
  </si>
  <si>
    <t>20.04.2024</t>
  </si>
  <si>
    <t xml:space="preserve">Sistema Sap_suporte mensal </t>
  </si>
  <si>
    <t>779_2024</t>
  </si>
  <si>
    <t xml:space="preserve">JOABE </t>
  </si>
  <si>
    <t>852_2024</t>
  </si>
  <si>
    <r>
      <t>Sap PRO ( Proposta 2023 ) parcela  4/12</t>
    </r>
    <r>
      <rPr>
        <sz val="11"/>
        <color rgb="FFFF0000"/>
        <rFont val="Calibri"/>
        <family val="2"/>
        <scheme val="minor"/>
      </rPr>
      <t xml:space="preserve"> </t>
    </r>
  </si>
  <si>
    <t>929_2024</t>
  </si>
  <si>
    <t xml:space="preserve">EQUATORIAL </t>
  </si>
  <si>
    <t>851_2024</t>
  </si>
  <si>
    <r>
      <t xml:space="preserve">Sistema_Ome </t>
    </r>
    <r>
      <rPr>
        <sz val="11"/>
        <color rgb="FFFF0000"/>
        <rFont val="Calibri"/>
        <family val="2"/>
        <scheme val="minor"/>
      </rPr>
      <t xml:space="preserve"> </t>
    </r>
  </si>
  <si>
    <t>865_2024</t>
  </si>
  <si>
    <t xml:space="preserve">LEANDRO </t>
  </si>
  <si>
    <t>830_2024</t>
  </si>
  <si>
    <t>24.04.2024</t>
  </si>
  <si>
    <t xml:space="preserve">Locação de veículo </t>
  </si>
  <si>
    <t>CONTAS A PAGAR ESPLANADA - 19.04.2024</t>
  </si>
  <si>
    <t>767_2024</t>
  </si>
  <si>
    <t>BRASPRESS</t>
  </si>
  <si>
    <t>900_2024</t>
  </si>
  <si>
    <t>901_2024</t>
  </si>
  <si>
    <t>911_2024</t>
  </si>
  <si>
    <t>912_2024</t>
  </si>
  <si>
    <t>913_2024</t>
  </si>
  <si>
    <t>914_2024</t>
  </si>
  <si>
    <t>CONTAS A PAGAR TRINDADE - 19.04.2024</t>
  </si>
  <si>
    <t>813_2024</t>
  </si>
  <si>
    <t>898_2024</t>
  </si>
  <si>
    <t>892_2024</t>
  </si>
  <si>
    <t xml:space="preserve">ERASMO CARLOS </t>
  </si>
  <si>
    <t>899_2024</t>
  </si>
  <si>
    <t>902_2024</t>
  </si>
  <si>
    <t>903_2024</t>
  </si>
  <si>
    <t>904_2024</t>
  </si>
  <si>
    <t>905_2024</t>
  </si>
  <si>
    <t>927_2024</t>
  </si>
  <si>
    <t xml:space="preserve">FOLLE COMERCIO </t>
  </si>
  <si>
    <t>793_2024</t>
  </si>
  <si>
    <t xml:space="preserve">Serviço de rastreamento de veículo </t>
  </si>
  <si>
    <t>RASSYSTEM</t>
  </si>
  <si>
    <t>877_2024</t>
  </si>
  <si>
    <t>439_2024</t>
  </si>
  <si>
    <t>21.04.2024</t>
  </si>
  <si>
    <t>Sacos de lixo ( parcela 3/3)</t>
  </si>
  <si>
    <t>866_2024</t>
  </si>
  <si>
    <t>930_2024</t>
  </si>
  <si>
    <t>23.04.2024</t>
  </si>
  <si>
    <t>770_2024</t>
  </si>
  <si>
    <t xml:space="preserve">MEGA COMERCIO </t>
  </si>
  <si>
    <t>826_2024</t>
  </si>
  <si>
    <t>25.04.2024</t>
  </si>
  <si>
    <t>Transportadora_ sacos de lixo</t>
  </si>
  <si>
    <t xml:space="preserve">DARF INSS/IRRF </t>
  </si>
  <si>
    <t xml:space="preserve">DARF FGTS </t>
  </si>
  <si>
    <t xml:space="preserve">DARF / PIS_ retido NF 4790 </t>
  </si>
  <si>
    <t xml:space="preserve">DARF / COFINS_ retido NF 4790 </t>
  </si>
  <si>
    <t xml:space="preserve">DARF / CSLL_ retido NF 4790 </t>
  </si>
  <si>
    <t xml:space="preserve">DARF / IRRF_ retido NF 4790 </t>
  </si>
  <si>
    <t>940_2024</t>
  </si>
  <si>
    <t>941_2024</t>
  </si>
  <si>
    <t>928_2024</t>
  </si>
  <si>
    <t>949_2024</t>
  </si>
  <si>
    <t>Aquisição de blezer_Adm Lauro de Freaitas</t>
  </si>
  <si>
    <t>906_2024</t>
  </si>
  <si>
    <t>Custo de viagem_Romualdo</t>
  </si>
  <si>
    <t>Energia da sede</t>
  </si>
  <si>
    <t>950_2024</t>
  </si>
  <si>
    <t>19;04.2024</t>
  </si>
  <si>
    <t>Reserva de hospedagem_ Romualdo</t>
  </si>
  <si>
    <t xml:space="preserve">DARF/FGTS  </t>
  </si>
  <si>
    <t xml:space="preserve">DARF INSS/GPS  </t>
  </si>
  <si>
    <t xml:space="preserve">Materiais diversos </t>
  </si>
  <si>
    <t>Aluguel de container_coleta</t>
  </si>
  <si>
    <t xml:space="preserve">ISS _ retido NF 4789 </t>
  </si>
  <si>
    <t>Limpeza_ ar condicionado ( aterro sanitário)</t>
  </si>
  <si>
    <t xml:space="preserve">DARF/CSLL_retido NF 4789  </t>
  </si>
  <si>
    <t>DARF/IRRF_ retido NF 402</t>
  </si>
  <si>
    <t xml:space="preserve">DARF/CSLL_retido NF 402 </t>
  </si>
  <si>
    <t xml:space="preserve">DARF/COFINS_retido NF 402  </t>
  </si>
  <si>
    <t xml:space="preserve">DARF/PIS_retido NF 402  </t>
  </si>
  <si>
    <t xml:space="preserve">DARF/IRRF_ retido NF 145298 </t>
  </si>
  <si>
    <t xml:space="preserve">DARF/COFINS_retido NF 145298  </t>
  </si>
  <si>
    <r>
      <t xml:space="preserve">DARF/PIS_retido NF 145298 </t>
    </r>
    <r>
      <rPr>
        <sz val="11"/>
        <color rgb="FFFF0000"/>
        <rFont val="Calibri"/>
        <family val="2"/>
        <scheme val="minor"/>
      </rPr>
      <t xml:space="preserve"> </t>
    </r>
  </si>
  <si>
    <t xml:space="preserve">DARF/CSLL_retido NF 145298  </t>
  </si>
  <si>
    <r>
      <t xml:space="preserve">DARF/COFINS_retido NF 146193 </t>
    </r>
    <r>
      <rPr>
        <sz val="11"/>
        <color rgb="FFFF0000"/>
        <rFont val="Calibri"/>
        <family val="2"/>
        <scheme val="minor"/>
      </rPr>
      <t xml:space="preserve"> </t>
    </r>
  </si>
  <si>
    <t xml:space="preserve">DARF/CSLL_retido NF 146193  </t>
  </si>
  <si>
    <t xml:space="preserve">DARF/IRRF_ retido NF 146193 </t>
  </si>
  <si>
    <t xml:space="preserve">DARF/PIS_retido NF 146193 </t>
  </si>
  <si>
    <t xml:space="preserve">DARF/CSLL_retido NF 142487  </t>
  </si>
  <si>
    <t xml:space="preserve">DARF/COFINS_retido NF 142487  </t>
  </si>
  <si>
    <t xml:space="preserve">DARF//PIS_retido NF 142487 </t>
  </si>
  <si>
    <t xml:space="preserve">DARF/IRRF_ retido NF 142487 </t>
  </si>
  <si>
    <t xml:space="preserve">Prestação de serviços_Engenharia  </t>
  </si>
  <si>
    <t xml:space="preserve">DARF/COFINS_retido NF 7341,7360,7451  </t>
  </si>
  <si>
    <t xml:space="preserve">DARF/PIS_retido NF 7341,7360,7451  </t>
  </si>
  <si>
    <t xml:space="preserve">DARF/CSLL_retido NF 7341,7360,7451  </t>
  </si>
  <si>
    <t xml:space="preserve">DARF/IRRF_retido NF 7341,7360,7451  </t>
  </si>
  <si>
    <t>957_2024</t>
  </si>
  <si>
    <t>956_2024</t>
  </si>
  <si>
    <r>
      <t>Locação de veículo</t>
    </r>
    <r>
      <rPr>
        <b/>
        <sz val="11"/>
        <rFont val="Calibri"/>
        <family val="2"/>
        <scheme val="minor"/>
      </rPr>
      <t xml:space="preserve"> </t>
    </r>
  </si>
  <si>
    <r>
      <t>Locação de compactadores (30 dias)</t>
    </r>
    <r>
      <rPr>
        <b/>
        <sz val="11"/>
        <color rgb="FFFF0000"/>
        <rFont val="Calibri"/>
        <family val="2"/>
        <scheme val="minor"/>
      </rPr>
      <t xml:space="preserve"> </t>
    </r>
  </si>
  <si>
    <t>958_2024</t>
  </si>
  <si>
    <t xml:space="preserve">Energia_sede Trindade </t>
  </si>
  <si>
    <t>961_2024</t>
  </si>
  <si>
    <t>MAXWEL IMOVEIS</t>
  </si>
  <si>
    <t>962_2024</t>
  </si>
  <si>
    <t>THALLES</t>
  </si>
  <si>
    <t>965_2024</t>
  </si>
  <si>
    <t>CONTAS A PAGAR SEDE - 16.04.2024</t>
  </si>
  <si>
    <t>Seguro garantia para concorrência em Licitação</t>
  </si>
  <si>
    <t>NORDESTE GARANTIA</t>
  </si>
  <si>
    <t>967_2024</t>
  </si>
  <si>
    <t>CONTAS A PAGAR SEDE - 17.04.2024</t>
  </si>
  <si>
    <t>960_2024</t>
  </si>
  <si>
    <t>968_2024</t>
  </si>
  <si>
    <t>Taxa Prefeitura, inclusão de CNAES.</t>
  </si>
  <si>
    <t xml:space="preserve">Transferência entre contas  ( sede x esplanada) cobertura de limite </t>
  </si>
  <si>
    <t xml:space="preserve">Transferência entre contas  ( sede x trindade) cobertura de limite </t>
  </si>
  <si>
    <t xml:space="preserve">Transferência entre contas  ( sede x tindade) cobertura de limite </t>
  </si>
  <si>
    <r>
      <t>DARF INSS/GPS</t>
    </r>
    <r>
      <rPr>
        <sz val="10"/>
        <color rgb="FFFF0000"/>
        <rFont val="Calibri"/>
        <family val="2"/>
        <scheme val="minor"/>
      </rPr>
      <t xml:space="preserve"> </t>
    </r>
  </si>
  <si>
    <r>
      <rPr>
        <sz val="10"/>
        <rFont val="Calibri"/>
        <family val="2"/>
        <scheme val="minor"/>
      </rPr>
      <t xml:space="preserve">Bolo aniversariantes do mês_ Abril </t>
    </r>
    <r>
      <rPr>
        <sz val="10"/>
        <color rgb="FFFF0000"/>
        <rFont val="Calibri"/>
        <family val="2"/>
        <scheme val="minor"/>
      </rPr>
      <t xml:space="preserve"> </t>
    </r>
  </si>
  <si>
    <r>
      <t xml:space="preserve">DARF/FGTS  </t>
    </r>
    <r>
      <rPr>
        <sz val="10"/>
        <color rgb="FFFF0000"/>
        <rFont val="Calibri"/>
        <family val="2"/>
        <scheme val="minor"/>
      </rPr>
      <t xml:space="preserve"> </t>
    </r>
  </si>
  <si>
    <r>
      <t xml:space="preserve">DARF/COFINS_retido NF 4789  </t>
    </r>
    <r>
      <rPr>
        <sz val="10"/>
        <color rgb="FFFF0000"/>
        <rFont val="Calibri"/>
        <family val="2"/>
        <scheme val="minor"/>
      </rPr>
      <t xml:space="preserve"> </t>
    </r>
  </si>
  <si>
    <r>
      <t xml:space="preserve">DARF/IRRF_retido NF 4789  </t>
    </r>
    <r>
      <rPr>
        <sz val="10"/>
        <color rgb="FFFF0000"/>
        <rFont val="Calibri"/>
        <family val="2"/>
        <scheme val="minor"/>
      </rPr>
      <t xml:space="preserve"> </t>
    </r>
  </si>
  <si>
    <r>
      <t xml:space="preserve">DARF/PIS_retido NF 4789  </t>
    </r>
    <r>
      <rPr>
        <sz val="10"/>
        <color rgb="FFFF0000"/>
        <rFont val="Calibri"/>
        <family val="2"/>
        <scheme val="minor"/>
      </rPr>
      <t xml:space="preserve"> </t>
    </r>
  </si>
  <si>
    <r>
      <t>Combustivel_coleta</t>
    </r>
    <r>
      <rPr>
        <b/>
        <sz val="10"/>
        <color rgb="FFFF0000"/>
        <rFont val="Calibri"/>
        <family val="2"/>
        <scheme val="minor"/>
      </rPr>
      <t xml:space="preserve"> </t>
    </r>
  </si>
  <si>
    <t>CONTAS A PAGAR SEDE - 18.04.2024</t>
  </si>
  <si>
    <t>975_2024</t>
  </si>
  <si>
    <t xml:space="preserve">NOVA NORDESTE </t>
  </si>
  <si>
    <t xml:space="preserve">Reembolso Cartão </t>
  </si>
  <si>
    <t xml:space="preserve">Fatura de cartão _Itaú final 6631 </t>
  </si>
  <si>
    <t xml:space="preserve">Fatura de cartão _final 9721  </t>
  </si>
  <si>
    <t xml:space="preserve">Serviços de comunicação_Março </t>
  </si>
  <si>
    <t xml:space="preserve">IPTU (parcela 03/03) (Orley) </t>
  </si>
  <si>
    <t xml:space="preserve">Aluguel de imóvel_Aparecida de Goiânia(Orley) </t>
  </si>
  <si>
    <t xml:space="preserve">Lavagem mensal_compactador Baixio </t>
  </si>
  <si>
    <r>
      <t>Despesa cartão sede ( devolução de recuro pela compra da Scanner)</t>
    </r>
    <r>
      <rPr>
        <b/>
        <sz val="10"/>
        <color rgb="FFFF0000"/>
        <rFont val="Calibri"/>
        <family val="2"/>
        <scheme val="minor"/>
      </rPr>
      <t xml:space="preserve"> </t>
    </r>
  </si>
  <si>
    <t>989_2024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</si>
</sst>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sz val="12"/>
      <color rgb="FF212529"/>
      <name val="Segoe UI"/>
      <family val="2"/>
    </font>
    <font>
      <b/>
      <sz val="11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color rgb="FF212529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12529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name val="Arial"/>
      <family val="2"/>
    </font>
    <font>
      <b/>
      <sz val="10"/>
      <color rgb="FF212529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04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3" borderId="8" xfId="0" applyNumberFormat="1" applyFont="1" applyFill="1" applyBorder="1"/>
    <xf numFmtId="0" fontId="2" fillId="0" borderId="0" xfId="0" applyFont="1"/>
    <xf numFmtId="0" fontId="1" fillId="2" borderId="17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2" borderId="15" xfId="0" applyFont="1" applyFill="1" applyBorder="1"/>
    <xf numFmtId="0" fontId="7" fillId="0" borderId="0" xfId="0" applyFont="1"/>
    <xf numFmtId="0" fontId="8" fillId="0" borderId="0" xfId="0" applyFont="1"/>
    <xf numFmtId="0" fontId="6" fillId="3" borderId="19" xfId="0" applyFont="1" applyFill="1" applyBorder="1"/>
    <xf numFmtId="0" fontId="6" fillId="3" borderId="7" xfId="0" applyFont="1" applyFill="1" applyBorder="1"/>
    <xf numFmtId="0" fontId="10" fillId="3" borderId="19" xfId="0" applyFont="1" applyFill="1" applyBorder="1"/>
    <xf numFmtId="0" fontId="10" fillId="3" borderId="7" xfId="0" applyFont="1" applyFill="1" applyBorder="1"/>
    <xf numFmtId="14" fontId="11" fillId="2" borderId="3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3" fontId="11" fillId="2" borderId="18" xfId="0" applyNumberFormat="1" applyFont="1" applyFill="1" applyBorder="1" applyAlignment="1">
      <alignment horizontal="center"/>
    </xf>
    <xf numFmtId="164" fontId="11" fillId="2" borderId="6" xfId="0" applyNumberFormat="1" applyFont="1" applyFill="1" applyBorder="1"/>
    <xf numFmtId="0" fontId="6" fillId="0" borderId="0" xfId="0" applyFont="1"/>
    <xf numFmtId="44" fontId="6" fillId="0" borderId="0" xfId="1" applyFont="1"/>
    <xf numFmtId="0" fontId="11" fillId="2" borderId="3" xfId="0" applyFont="1" applyFill="1" applyBorder="1"/>
    <xf numFmtId="3" fontId="11" fillId="2" borderId="17" xfId="0" applyNumberFormat="1" applyFont="1" applyFill="1" applyBorder="1" applyAlignment="1">
      <alignment horizontal="center"/>
    </xf>
    <xf numFmtId="14" fontId="11" fillId="2" borderId="4" xfId="0" applyNumberFormat="1" applyFont="1" applyFill="1" applyBorder="1" applyAlignment="1">
      <alignment horizontal="center"/>
    </xf>
    <xf numFmtId="0" fontId="11" fillId="2" borderId="4" xfId="0" applyFont="1" applyFill="1" applyBorder="1"/>
    <xf numFmtId="0" fontId="11" fillId="2" borderId="4" xfId="0" applyFont="1" applyFill="1" applyBorder="1" applyAlignment="1">
      <alignment horizontal="center"/>
    </xf>
    <xf numFmtId="164" fontId="11" fillId="2" borderId="5" xfId="0" applyNumberFormat="1" applyFont="1" applyFill="1" applyBorder="1"/>
    <xf numFmtId="3" fontId="11" fillId="2" borderId="20" xfId="0" applyNumberFormat="1" applyFont="1" applyFill="1" applyBorder="1" applyAlignment="1">
      <alignment horizontal="center" vertical="center"/>
    </xf>
    <xf numFmtId="14" fontId="11" fillId="2" borderId="15" xfId="0" applyNumberFormat="1" applyFont="1" applyFill="1" applyBorder="1" applyAlignment="1">
      <alignment horizontal="center" vertical="center"/>
    </xf>
    <xf numFmtId="0" fontId="11" fillId="0" borderId="3" xfId="0" applyFont="1" applyBorder="1"/>
    <xf numFmtId="0" fontId="12" fillId="0" borderId="0" xfId="0" applyFont="1"/>
    <xf numFmtId="3" fontId="11" fillId="2" borderId="21" xfId="0" applyNumberFormat="1" applyFont="1" applyFill="1" applyBorder="1" applyAlignment="1">
      <alignment horizontal="center"/>
    </xf>
    <xf numFmtId="14" fontId="11" fillId="2" borderId="22" xfId="0" applyNumberFormat="1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4" fontId="0" fillId="2" borderId="23" xfId="0" applyNumberFormat="1" applyFill="1" applyBorder="1"/>
    <xf numFmtId="3" fontId="11" fillId="2" borderId="20" xfId="0" applyNumberFormat="1" applyFont="1" applyFill="1" applyBorder="1" applyAlignment="1">
      <alignment horizontal="center"/>
    </xf>
    <xf numFmtId="14" fontId="11" fillId="2" borderId="15" xfId="0" applyNumberFormat="1" applyFont="1" applyFill="1" applyBorder="1" applyAlignment="1">
      <alignment horizontal="center"/>
    </xf>
    <xf numFmtId="0" fontId="11" fillId="2" borderId="15" xfId="0" applyFont="1" applyFill="1" applyBorder="1"/>
    <xf numFmtId="164" fontId="11" fillId="2" borderId="16" xfId="0" applyNumberFormat="1" applyFont="1" applyFill="1" applyBorder="1"/>
    <xf numFmtId="0" fontId="11" fillId="2" borderId="15" xfId="0" applyFont="1" applyFill="1" applyBorder="1" applyAlignment="1">
      <alignment horizontal="center"/>
    </xf>
    <xf numFmtId="0" fontId="13" fillId="2" borderId="3" xfId="0" applyFont="1" applyFill="1" applyBorder="1"/>
    <xf numFmtId="0" fontId="11" fillId="2" borderId="22" xfId="0" applyFont="1" applyFill="1" applyBorder="1" applyAlignment="1">
      <alignment horizontal="center"/>
    </xf>
    <xf numFmtId="164" fontId="11" fillId="2" borderId="23" xfId="0" applyNumberFormat="1" applyFont="1" applyFill="1" applyBorder="1"/>
    <xf numFmtId="0" fontId="13" fillId="0" borderId="0" xfId="0" applyFont="1"/>
    <xf numFmtId="0" fontId="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2" borderId="0" xfId="0" applyFont="1" applyFill="1"/>
    <xf numFmtId="0" fontId="2" fillId="0" borderId="15" xfId="0" applyFont="1" applyBorder="1"/>
    <xf numFmtId="0" fontId="11" fillId="2" borderId="22" xfId="0" applyFont="1" applyFill="1" applyBorder="1"/>
    <xf numFmtId="4" fontId="0" fillId="0" borderId="0" xfId="0" applyNumberFormat="1"/>
    <xf numFmtId="0" fontId="1" fillId="2" borderId="26" xfId="0" applyFont="1" applyFill="1" applyBorder="1" applyAlignment="1">
      <alignment horizontal="center"/>
    </xf>
    <xf numFmtId="8" fontId="0" fillId="0" borderId="0" xfId="0" applyNumberFormat="1"/>
    <xf numFmtId="0" fontId="11" fillId="2" borderId="0" xfId="0" applyFont="1" applyFill="1"/>
    <xf numFmtId="164" fontId="11" fillId="2" borderId="27" xfId="0" applyNumberFormat="1" applyFont="1" applyFill="1" applyBorder="1"/>
    <xf numFmtId="0" fontId="6" fillId="3" borderId="28" xfId="0" applyFont="1" applyFill="1" applyBorder="1"/>
    <xf numFmtId="0" fontId="1" fillId="2" borderId="4" xfId="0" applyFont="1" applyFill="1" applyBorder="1" applyAlignment="1">
      <alignment horizontal="left"/>
    </xf>
    <xf numFmtId="49" fontId="11" fillId="2" borderId="15" xfId="0" applyNumberFormat="1" applyFont="1" applyFill="1" applyBorder="1" applyAlignment="1">
      <alignment horizontal="center"/>
    </xf>
    <xf numFmtId="49" fontId="11" fillId="2" borderId="15" xfId="0" quotePrefix="1" applyNumberFormat="1" applyFont="1" applyFill="1" applyBorder="1" applyAlignment="1">
      <alignment horizontal="center"/>
    </xf>
    <xf numFmtId="0" fontId="10" fillId="3" borderId="28" xfId="0" applyFont="1" applyFill="1" applyBorder="1"/>
    <xf numFmtId="0" fontId="17" fillId="0" borderId="0" xfId="0" applyFont="1"/>
    <xf numFmtId="49" fontId="11" fillId="2" borderId="3" xfId="0" applyNumberFormat="1" applyFont="1" applyFill="1" applyBorder="1" applyAlignment="1">
      <alignment horizontal="center"/>
    </xf>
    <xf numFmtId="49" fontId="11" fillId="2" borderId="22" xfId="0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49" fontId="1" fillId="2" borderId="25" xfId="0" applyNumberFormat="1" applyFont="1" applyFill="1" applyBorder="1" applyAlignment="1">
      <alignment horizontal="left"/>
    </xf>
    <xf numFmtId="0" fontId="15" fillId="0" borderId="3" xfId="0" applyFont="1" applyBorder="1"/>
    <xf numFmtId="0" fontId="18" fillId="0" borderId="0" xfId="0" applyFont="1"/>
    <xf numFmtId="49" fontId="11" fillId="2" borderId="29" xfId="0" applyNumberFormat="1" applyFont="1" applyFill="1" applyBorder="1" applyAlignment="1">
      <alignment horizontal="center"/>
    </xf>
    <xf numFmtId="164" fontId="0" fillId="2" borderId="16" xfId="0" applyNumberFormat="1" applyFill="1" applyBorder="1"/>
    <xf numFmtId="49" fontId="11" fillId="2" borderId="15" xfId="0" applyNumberFormat="1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/>
    </xf>
    <xf numFmtId="0" fontId="19" fillId="2" borderId="25" xfId="0" applyFont="1" applyFill="1" applyBorder="1" applyAlignment="1">
      <alignment horizontal="center"/>
    </xf>
    <xf numFmtId="49" fontId="19" fillId="2" borderId="25" xfId="0" applyNumberFormat="1" applyFont="1" applyFill="1" applyBorder="1" applyAlignment="1">
      <alignment horizontal="left"/>
    </xf>
    <xf numFmtId="0" fontId="19" fillId="2" borderId="24" xfId="0" applyFont="1" applyFill="1" applyBorder="1" applyAlignment="1">
      <alignment horizontal="center"/>
    </xf>
    <xf numFmtId="0" fontId="11" fillId="2" borderId="29" xfId="0" applyFont="1" applyFill="1" applyBorder="1"/>
    <xf numFmtId="0" fontId="11" fillId="2" borderId="29" xfId="0" applyFont="1" applyFill="1" applyBorder="1" applyAlignment="1">
      <alignment horizontal="center"/>
    </xf>
    <xf numFmtId="14" fontId="11" fillId="2" borderId="30" xfId="0" applyNumberFormat="1" applyFont="1" applyFill="1" applyBorder="1" applyAlignment="1">
      <alignment horizontal="center"/>
    </xf>
    <xf numFmtId="0" fontId="11" fillId="0" borderId="15" xfId="0" applyFont="1" applyBorder="1"/>
    <xf numFmtId="49" fontId="11" fillId="2" borderId="4" xfId="0" applyNumberFormat="1" applyFont="1" applyFill="1" applyBorder="1" applyAlignment="1">
      <alignment horizontal="center"/>
    </xf>
    <xf numFmtId="0" fontId="11" fillId="0" borderId="1" xfId="0" applyFont="1" applyBorder="1"/>
    <xf numFmtId="0" fontId="11" fillId="0" borderId="0" xfId="0" applyFont="1"/>
    <xf numFmtId="3" fontId="11" fillId="2" borderId="31" xfId="0" applyNumberFormat="1" applyFont="1" applyFill="1" applyBorder="1" applyAlignment="1">
      <alignment horizontal="center"/>
    </xf>
    <xf numFmtId="14" fontId="11" fillId="2" borderId="29" xfId="0" applyNumberFormat="1" applyFont="1" applyFill="1" applyBorder="1" applyAlignment="1">
      <alignment horizontal="center"/>
    </xf>
    <xf numFmtId="14" fontId="11" fillId="2" borderId="32" xfId="0" applyNumberFormat="1" applyFont="1" applyFill="1" applyBorder="1" applyAlignment="1">
      <alignment horizontal="center"/>
    </xf>
    <xf numFmtId="0" fontId="11" fillId="0" borderId="32" xfId="0" applyFont="1" applyBorder="1"/>
    <xf numFmtId="0" fontId="3" fillId="0" borderId="0" xfId="0" applyFont="1" applyAlignment="1">
      <alignment horizontal="center"/>
    </xf>
    <xf numFmtId="44" fontId="11" fillId="2" borderId="16" xfId="1" applyFont="1" applyFill="1" applyBorder="1"/>
    <xf numFmtId="14" fontId="0" fillId="2" borderId="3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6" xfId="0" applyNumberFormat="1" applyFill="1" applyBorder="1"/>
    <xf numFmtId="0" fontId="0" fillId="0" borderId="3" xfId="0" applyBorder="1"/>
    <xf numFmtId="14" fontId="11" fillId="2" borderId="33" xfId="0" applyNumberFormat="1" applyFont="1" applyFill="1" applyBorder="1" applyAlignment="1">
      <alignment horizontal="center"/>
    </xf>
    <xf numFmtId="49" fontId="20" fillId="4" borderId="15" xfId="0" applyNumberFormat="1" applyFont="1" applyFill="1" applyBorder="1" applyAlignment="1">
      <alignment horizontal="center"/>
    </xf>
    <xf numFmtId="9" fontId="11" fillId="2" borderId="35" xfId="0" applyNumberFormat="1" applyFont="1" applyFill="1" applyBorder="1"/>
    <xf numFmtId="44" fontId="0" fillId="0" borderId="0" xfId="1" applyFont="1"/>
    <xf numFmtId="44" fontId="0" fillId="0" borderId="0" xfId="0" applyNumberFormat="1"/>
    <xf numFmtId="44" fontId="13" fillId="0" borderId="0" xfId="1" applyFont="1"/>
    <xf numFmtId="44" fontId="6" fillId="0" borderId="0" xfId="0" applyNumberFormat="1" applyFont="1"/>
    <xf numFmtId="44" fontId="6" fillId="2" borderId="0" xfId="0" applyNumberFormat="1" applyFont="1" applyFill="1"/>
    <xf numFmtId="0" fontId="11" fillId="0" borderId="4" xfId="0" applyFont="1" applyBorder="1"/>
    <xf numFmtId="0" fontId="11" fillId="0" borderId="0" xfId="0" applyFont="1" applyAlignment="1">
      <alignment horizontal="center"/>
    </xf>
    <xf numFmtId="3" fontId="11" fillId="5" borderId="18" xfId="0" applyNumberFormat="1" applyFont="1" applyFill="1" applyBorder="1" applyAlignment="1">
      <alignment horizontal="center"/>
    </xf>
    <xf numFmtId="49" fontId="11" fillId="5" borderId="3" xfId="0" applyNumberFormat="1" applyFont="1" applyFill="1" applyBorder="1" applyAlignment="1">
      <alignment horizontal="center"/>
    </xf>
    <xf numFmtId="164" fontId="11" fillId="5" borderId="6" xfId="0" applyNumberFormat="1" applyFont="1" applyFill="1" applyBorder="1"/>
    <xf numFmtId="14" fontId="11" fillId="5" borderId="32" xfId="0" applyNumberFormat="1" applyFont="1" applyFill="1" applyBorder="1" applyAlignment="1">
      <alignment horizontal="center"/>
    </xf>
    <xf numFmtId="0" fontId="11" fillId="5" borderId="34" xfId="0" applyFont="1" applyFill="1" applyBorder="1"/>
    <xf numFmtId="0" fontId="11" fillId="5" borderId="3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/>
    </xf>
    <xf numFmtId="3" fontId="0" fillId="2" borderId="18" xfId="0" applyNumberFormat="1" applyFill="1" applyBorder="1" applyAlignment="1">
      <alignment horizontal="center"/>
    </xf>
    <xf numFmtId="49" fontId="0" fillId="2" borderId="15" xfId="0" applyNumberFormat="1" applyFill="1" applyBorder="1" applyAlignment="1">
      <alignment horizontal="center"/>
    </xf>
    <xf numFmtId="0" fontId="0" fillId="2" borderId="22" xfId="0" applyFill="1" applyBorder="1"/>
    <xf numFmtId="0" fontId="0" fillId="0" borderId="15" xfId="0" applyBorder="1"/>
    <xf numFmtId="0" fontId="0" fillId="2" borderId="15" xfId="0" applyFill="1" applyBorder="1"/>
    <xf numFmtId="3" fontId="0" fillId="2" borderId="20" xfId="0" applyNumberFormat="1" applyFill="1" applyBorder="1" applyAlignment="1">
      <alignment horizontal="center"/>
    </xf>
    <xf numFmtId="14" fontId="0" fillId="2" borderId="30" xfId="0" applyNumberFormat="1" applyFill="1" applyBorder="1" applyAlignment="1">
      <alignment horizontal="center"/>
    </xf>
    <xf numFmtId="0" fontId="0" fillId="2" borderId="0" xfId="0" applyFill="1"/>
    <xf numFmtId="164" fontId="0" fillId="6" borderId="6" xfId="0" applyNumberFormat="1" applyFill="1" applyBorder="1"/>
    <xf numFmtId="0" fontId="4" fillId="0" borderId="3" xfId="0" applyFont="1" applyBorder="1"/>
    <xf numFmtId="14" fontId="0" fillId="2" borderId="15" xfId="0" applyNumberFormat="1" applyFill="1" applyBorder="1" applyAlignment="1">
      <alignment horizontal="center"/>
    </xf>
    <xf numFmtId="0" fontId="11" fillId="0" borderId="34" xfId="0" applyFont="1" applyBorder="1"/>
    <xf numFmtId="0" fontId="3" fillId="0" borderId="15" xfId="0" applyFont="1" applyBorder="1"/>
    <xf numFmtId="0" fontId="6" fillId="6" borderId="0" xfId="0" applyFont="1" applyFill="1"/>
    <xf numFmtId="0" fontId="22" fillId="6" borderId="0" xfId="0" applyFont="1" applyFill="1"/>
    <xf numFmtId="164" fontId="0" fillId="0" borderId="0" xfId="0" applyNumberFormat="1"/>
    <xf numFmtId="164" fontId="0" fillId="2" borderId="0" xfId="0" applyNumberFormat="1" applyFill="1"/>
    <xf numFmtId="0" fontId="11" fillId="0" borderId="3" xfId="0" applyFont="1" applyBorder="1" applyAlignment="1">
      <alignment horizontal="left"/>
    </xf>
    <xf numFmtId="0" fontId="11" fillId="2" borderId="31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left"/>
    </xf>
    <xf numFmtId="49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44" fontId="11" fillId="2" borderId="6" xfId="1" applyFont="1" applyFill="1" applyBorder="1"/>
    <xf numFmtId="44" fontId="9" fillId="2" borderId="6" xfId="1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0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1" fillId="2" borderId="15" xfId="0" applyFont="1" applyFill="1" applyBorder="1" applyAlignment="1">
      <alignment wrapText="1"/>
    </xf>
    <xf numFmtId="0" fontId="11" fillId="0" borderId="35" xfId="0" applyFont="1" applyBorder="1"/>
    <xf numFmtId="0" fontId="11" fillId="6" borderId="15" xfId="0" applyFont="1" applyFill="1" applyBorder="1" applyAlignment="1">
      <alignment horizontal="center"/>
    </xf>
    <xf numFmtId="164" fontId="11" fillId="6" borderId="16" xfId="0" applyNumberFormat="1" applyFont="1" applyFill="1" applyBorder="1"/>
    <xf numFmtId="3" fontId="11" fillId="6" borderId="18" xfId="0" applyNumberFormat="1" applyFont="1" applyFill="1" applyBorder="1" applyAlignment="1">
      <alignment horizontal="center"/>
    </xf>
    <xf numFmtId="14" fontId="11" fillId="6" borderId="3" xfId="0" applyNumberFormat="1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0" fontId="11" fillId="6" borderId="0" xfId="0" applyFont="1" applyFill="1"/>
    <xf numFmtId="0" fontId="11" fillId="6" borderId="3" xfId="0" applyFont="1" applyFill="1" applyBorder="1" applyAlignment="1">
      <alignment horizontal="center"/>
    </xf>
    <xf numFmtId="164" fontId="11" fillId="6" borderId="6" xfId="0" applyNumberFormat="1" applyFont="1" applyFill="1" applyBorder="1"/>
    <xf numFmtId="0" fontId="13" fillId="2" borderId="15" xfId="0" applyFont="1" applyFill="1" applyBorder="1" applyAlignment="1">
      <alignment horizontal="center"/>
    </xf>
    <xf numFmtId="164" fontId="13" fillId="2" borderId="16" xfId="0" applyNumberFormat="1" applyFont="1" applyFill="1" applyBorder="1"/>
    <xf numFmtId="0" fontId="2" fillId="0" borderId="3" xfId="0" applyFont="1" applyBorder="1"/>
    <xf numFmtId="14" fontId="14" fillId="6" borderId="30" xfId="0" applyNumberFormat="1" applyFont="1" applyFill="1" applyBorder="1" applyAlignment="1">
      <alignment horizontal="center"/>
    </xf>
    <xf numFmtId="49" fontId="14" fillId="6" borderId="15" xfId="0" applyNumberFormat="1" applyFont="1" applyFill="1" applyBorder="1" applyAlignment="1">
      <alignment horizontal="center"/>
    </xf>
    <xf numFmtId="0" fontId="14" fillId="6" borderId="15" xfId="0" applyFont="1" applyFill="1" applyBorder="1"/>
    <xf numFmtId="0" fontId="14" fillId="6" borderId="15" xfId="0" applyFont="1" applyFill="1" applyBorder="1" applyAlignment="1">
      <alignment horizontal="center"/>
    </xf>
    <xf numFmtId="164" fontId="14" fillId="6" borderId="16" xfId="0" applyNumberFormat="1" applyFont="1" applyFill="1" applyBorder="1"/>
    <xf numFmtId="0" fontId="18" fillId="2" borderId="3" xfId="0" applyFont="1" applyFill="1" applyBorder="1"/>
    <xf numFmtId="0" fontId="18" fillId="2" borderId="15" xfId="0" applyFont="1" applyFill="1" applyBorder="1"/>
    <xf numFmtId="0" fontId="1" fillId="2" borderId="3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0" fontId="11" fillId="2" borderId="35" xfId="0" applyFont="1" applyFill="1" applyBorder="1"/>
    <xf numFmtId="3" fontId="23" fillId="2" borderId="20" xfId="0" applyNumberFormat="1" applyFont="1" applyFill="1" applyBorder="1" applyAlignment="1">
      <alignment horizontal="center"/>
    </xf>
    <xf numFmtId="14" fontId="23" fillId="2" borderId="30" xfId="0" applyNumberFormat="1" applyFont="1" applyFill="1" applyBorder="1" applyAlignment="1">
      <alignment horizontal="center"/>
    </xf>
    <xf numFmtId="49" fontId="23" fillId="2" borderId="15" xfId="0" applyNumberFormat="1" applyFont="1" applyFill="1" applyBorder="1" applyAlignment="1">
      <alignment horizontal="center"/>
    </xf>
    <xf numFmtId="0" fontId="23" fillId="2" borderId="3" xfId="0" applyFont="1" applyFill="1" applyBorder="1"/>
    <xf numFmtId="0" fontId="23" fillId="2" borderId="15" xfId="0" applyFont="1" applyFill="1" applyBorder="1" applyAlignment="1">
      <alignment horizontal="center"/>
    </xf>
    <xf numFmtId="164" fontId="23" fillId="2" borderId="16" xfId="0" applyNumberFormat="1" applyFont="1" applyFill="1" applyBorder="1"/>
    <xf numFmtId="0" fontId="24" fillId="2" borderId="3" xfId="0" applyFont="1" applyFill="1" applyBorder="1"/>
    <xf numFmtId="0" fontId="23" fillId="2" borderId="15" xfId="0" applyFont="1" applyFill="1" applyBorder="1"/>
    <xf numFmtId="14" fontId="23" fillId="2" borderId="3" xfId="0" applyNumberFormat="1" applyFont="1" applyFill="1" applyBorder="1" applyAlignment="1">
      <alignment horizontal="center"/>
    </xf>
    <xf numFmtId="49" fontId="23" fillId="2" borderId="3" xfId="0" applyNumberFormat="1" applyFont="1" applyFill="1" applyBorder="1" applyAlignment="1">
      <alignment horizontal="center"/>
    </xf>
    <xf numFmtId="0" fontId="23" fillId="2" borderId="35" xfId="0" applyFont="1" applyFill="1" applyBorder="1"/>
    <xf numFmtId="0" fontId="23" fillId="0" borderId="3" xfId="0" applyFont="1" applyBorder="1"/>
    <xf numFmtId="164" fontId="11" fillId="7" borderId="16" xfId="0" applyNumberFormat="1" applyFont="1" applyFill="1" applyBorder="1"/>
    <xf numFmtId="164" fontId="23" fillId="6" borderId="16" xfId="0" applyNumberFormat="1" applyFont="1" applyFill="1" applyBorder="1"/>
    <xf numFmtId="164" fontId="23" fillId="7" borderId="16" xfId="0" applyNumberFormat="1" applyFont="1" applyFill="1" applyBorder="1"/>
    <xf numFmtId="164" fontId="23" fillId="8" borderId="6" xfId="0" applyNumberFormat="1" applyFont="1" applyFill="1" applyBorder="1"/>
    <xf numFmtId="164" fontId="23" fillId="8" borderId="16" xfId="0" applyNumberFormat="1" applyFont="1" applyFill="1" applyBorder="1"/>
    <xf numFmtId="164" fontId="23" fillId="9" borderId="16" xfId="0" applyNumberFormat="1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2" borderId="1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164" fontId="11" fillId="7" borderId="6" xfId="0" applyNumberFormat="1" applyFont="1" applyFill="1" applyBorder="1"/>
    <xf numFmtId="164" fontId="0" fillId="6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8" borderId="6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DD46C9-77EC-4ABB-8978-43A1E93A9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17</xdr:row>
      <xdr:rowOff>95250</xdr:rowOff>
    </xdr:from>
    <xdr:to>
      <xdr:col>2</xdr:col>
      <xdr:colOff>771525</xdr:colOff>
      <xdr:row>20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57EE2E1-FAA2-47D8-971E-21676F84A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390900"/>
          <a:ext cx="1428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6AAECF2-E375-49AC-BCDA-CD51B6800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48F76B-A361-46A6-86AE-BC08F391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578C7E-EFC5-48CA-973D-90320EFEF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A2AD78-8B12-4F20-AEA6-4A4E10C54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67983B-2160-4CCF-A936-AFAF54ED4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57150</xdr:rowOff>
    </xdr:from>
    <xdr:to>
      <xdr:col>3</xdr:col>
      <xdr:colOff>0</xdr:colOff>
      <xdr:row>4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610C4F-61A3-4BAB-B1A7-1FA16C171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47650"/>
          <a:ext cx="14287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34A72B-CA13-45EC-B7FA-408A27F41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57150</xdr:rowOff>
    </xdr:from>
    <xdr:to>
      <xdr:col>3</xdr:col>
      <xdr:colOff>0</xdr:colOff>
      <xdr:row>4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EA1D01-A7C6-4D92-93E5-E89B75DE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47650"/>
          <a:ext cx="14287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1C2932C-6BF3-45EB-987D-04C6B7488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95250</xdr:rowOff>
    </xdr:from>
    <xdr:to>
      <xdr:col>2</xdr:col>
      <xdr:colOff>695326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8B93A3-42C7-43AB-83C9-63A40392B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1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123825</xdr:rowOff>
    </xdr:from>
    <xdr:to>
      <xdr:col>3</xdr:col>
      <xdr:colOff>47625</xdr:colOff>
      <xdr:row>4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477C77-4E28-4294-9D4E-B6272C9E6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143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5B58C6-EAC1-432C-90B3-329EF5A26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94E65A-BB8C-457A-945E-84F7346F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142875</xdr:rowOff>
    </xdr:from>
    <xdr:to>
      <xdr:col>2</xdr:col>
      <xdr:colOff>676276</xdr:colOff>
      <xdr:row>4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4546DB-F59F-494D-9A03-B807D608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1" y="3333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394783-F87F-4D50-9CDF-6E7A8AD0C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95250</xdr:rowOff>
    </xdr:from>
    <xdr:to>
      <xdr:col>2</xdr:col>
      <xdr:colOff>647701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C943B2-D7EA-4E42-A569-6F963E63F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2857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F1B3EF-FB34-4D57-B907-59FA28C98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142875</xdr:rowOff>
    </xdr:from>
    <xdr:to>
      <xdr:col>3</xdr:col>
      <xdr:colOff>28575</xdr:colOff>
      <xdr:row>4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3631BC-7945-4BBA-AB5C-03129808E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3333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0</xdr:rowOff>
    </xdr:from>
    <xdr:to>
      <xdr:col>2</xdr:col>
      <xdr:colOff>657226</xdr:colOff>
      <xdr:row>3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4CB368-732D-4D3E-BFB3-8FF8A7891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133350</xdr:rowOff>
    </xdr:from>
    <xdr:to>
      <xdr:col>3</xdr:col>
      <xdr:colOff>38100</xdr:colOff>
      <xdr:row>4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79901F-804E-4102-B195-F0B010EAE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133350</xdr:rowOff>
    </xdr:from>
    <xdr:to>
      <xdr:col>3</xdr:col>
      <xdr:colOff>38100</xdr:colOff>
      <xdr:row>4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2B15B0-5352-4CBC-B60F-9B2083FD2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133350</xdr:rowOff>
    </xdr:from>
    <xdr:to>
      <xdr:col>3</xdr:col>
      <xdr:colOff>38100</xdr:colOff>
      <xdr:row>4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EB31DA-F763-43C9-9356-04977ED0B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6230"/>
          <a:ext cx="147066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C7FB47-9031-4444-8C10-E1A1A6569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114300</xdr:rowOff>
    </xdr:from>
    <xdr:to>
      <xdr:col>2</xdr:col>
      <xdr:colOff>714375</xdr:colOff>
      <xdr:row>3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43CF15-72FC-4B93-8D6B-063FBA00A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143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85725</xdr:rowOff>
    </xdr:from>
    <xdr:to>
      <xdr:col>3</xdr:col>
      <xdr:colOff>9525</xdr:colOff>
      <xdr:row>4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2C50D6-E010-4EA8-8EFE-10EAF61DC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762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66675</xdr:rowOff>
    </xdr:from>
    <xdr:to>
      <xdr:col>3</xdr:col>
      <xdr:colOff>222886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BDD7F9-CF10-4166-8F16-06052481E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1" y="2571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69F7AC-927A-4A00-933C-D7F77BBD6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5E6B12-4BBC-4346-B753-82DCA2EA4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1E634D-2DD0-4ED2-BB82-F1F71A184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3F86516-D33D-44B2-8F6E-1CDF5E865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38FB5B8-2754-412F-BE05-7B87A09AD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6BAD22D-33D5-4F6D-8852-A0B0ED91E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2ABD3D-4A78-4E95-BFC9-9172CAAC1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8FFF6A-F1A9-4B59-A020-33A74FE98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161925</xdr:rowOff>
    </xdr:from>
    <xdr:to>
      <xdr:col>2</xdr:col>
      <xdr:colOff>685801</xdr:colOff>
      <xdr:row>4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07924C-0AD4-4965-B863-08D2BD270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524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5BD52E-A4AB-405E-9F5A-5820E6167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E25387-975A-4DC0-A1B2-EC1FE1188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647701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BC9459-4E1A-48A2-A0CD-5C7CDA509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77DBB0-706F-4A08-85CF-ECFA9BFC0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188A7D-6423-4AF5-B3B2-5A352362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155B34-BFCA-4736-B578-10395F7E8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666751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B28538-5617-46FB-BFF8-645B3D92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5B5D8F-639B-4BE6-A93E-64A83471B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180975</xdr:rowOff>
    </xdr:from>
    <xdr:to>
      <xdr:col>2</xdr:col>
      <xdr:colOff>619126</xdr:colOff>
      <xdr:row>4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04CE2B-1AC5-4F0A-8C1A-E15F067E4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6" y="3714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2197E7-AAE1-4CE5-A655-F837B2709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D8FB9B-C493-4B5F-9338-A54171C7C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2C1D9F-EE4F-42C7-97E6-6F077CB98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180975</xdr:rowOff>
    </xdr:from>
    <xdr:to>
      <xdr:col>2</xdr:col>
      <xdr:colOff>619126</xdr:colOff>
      <xdr:row>4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8296FD-6858-428E-8EDF-CBEB9393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6" y="3714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84AB2C-2612-4380-897B-507948B0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1BCE43-7D0E-4142-839A-346725527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B5A7F8-E702-497D-B103-96E2B7F89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C4A617-D74C-490C-BD26-DCB24025E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8E5531-0401-41A7-9C66-621C6902A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FF6485-8085-4948-AB5D-467218A3D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29F1BD-9106-4415-8987-341C8BD13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65936E-FC34-4328-809E-06CA68333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90A3E8-2E02-4745-AFE2-249EFE19C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4BB392-483C-48C9-B873-20D06C17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225B5F-DFD4-43DB-9B94-25E3A3425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EA6EA-0DFC-4599-9E9C-7B37DB441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1F5FE2-DA7B-480A-B1CD-4C6D990C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38100</xdr:rowOff>
    </xdr:from>
    <xdr:to>
      <xdr:col>3</xdr:col>
      <xdr:colOff>38100</xdr:colOff>
      <xdr:row>4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B4BCDC-34B0-4211-847A-AD1A49968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191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AAA8BD-00D6-434A-91AE-2B5CDBEE6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865776-8A22-4D10-B4CC-B41C10D6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1CBAD2-6DCA-46FC-811A-5590642D8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0EE006-CA24-47CB-B1A7-04BA9593D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34DA02B-0C1C-4067-8B69-6997C9E5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521443-5AB5-4DEC-ADCA-24CB9A1C0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35BB3A-A227-44D8-8CD7-097522A22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229132-123D-4E1F-8513-7B1594008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76265D-B503-463A-918E-ED799CAA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2D2E38-FDAD-4B54-A3C6-D1069524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575DAD-F83A-4A73-B96C-2377140B2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9039A5-E4B2-406C-8429-7F8339C89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C3C829-F65A-43A5-9F41-BF184E521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D15042-6EDC-4D16-802B-ABE5FA2BA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D59D10-E5AC-421B-9D5B-EF076C185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47625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A7F619-67A7-4728-B7C3-1E9E484E6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B94C2E-2668-42BA-AF2C-79CB86855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2435C5-6DF9-4112-AF04-B46B9BE0E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D5CFD9-25F1-4B3D-B6CA-945B43C66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D84234-942A-4A5C-935F-A498A591F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39BDAD-907C-4F40-B84C-8C2FCF2C4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5F945F-07E8-4BED-B48E-00F8DE395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9F4BAB-8ADD-448C-B812-E2B7F4172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488E0C-CC05-4F32-9632-C5094D53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AA8851-C6E3-4D0E-9F9E-A3E891C25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F8BB26-EC63-4FDF-98B2-9CD73BD1E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6440AF-C682-430B-A7C4-07FDB7434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E5E7DA-2F61-48E6-AA6C-424128022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FE5CA1-79BF-4874-B042-D156D091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53C99E-7F2F-4147-A71F-364B22E41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3A276AE-A4E7-4389-A9A5-94B65968A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28575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84EE491-D6EA-427E-BD4B-AD4577011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133350</xdr:rowOff>
    </xdr:from>
    <xdr:to>
      <xdr:col>3</xdr:col>
      <xdr:colOff>28575</xdr:colOff>
      <xdr:row>4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477CCC-D3F1-4F15-A315-8DA08B129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33350"/>
          <a:ext cx="14287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0A1A53-C4AF-4738-B79C-931E8CBCE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1526AE-0EC1-4226-B072-008B2245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ECF7C2-535C-4FD3-904B-730210F6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06DD20-C862-49D5-92EA-499E8B2DD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685801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7F3862-26B5-46BC-ABE6-9A9484B9B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1D924F6-0AE2-4CD6-8C53-FB66FC95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F2B2F1F-99E4-41FB-BA62-C12DD33CA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86DA67-BCC0-4AEA-B880-7047C3586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8C5F5E-2A4E-42C4-AF34-FF6DA676A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6ECBA8-0F06-467B-9BB5-97860ED7B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1C380E-1C81-4F03-84EA-C09474EB1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BCF203-5FA7-4D47-8B29-A77104853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4C704D-2777-4C79-BC1F-841FE52EA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14BE6A-F270-4971-B628-9F96975A8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12A73B-5C9F-4E6F-ABFF-B44B44747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542926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7F7B55-7A2E-484F-87F8-8076BF8B7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6692F5-3E26-4B44-B130-F31AD04A4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43FFF7-794C-4434-A1DF-1D1764A1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F14AE9-0868-4E5F-8409-42A98F02E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142875</xdr:rowOff>
    </xdr:from>
    <xdr:to>
      <xdr:col>3</xdr:col>
      <xdr:colOff>133350</xdr:colOff>
      <xdr:row>4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3A5F87-4FB8-49D9-9F01-2982F3FB9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3337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945583-613D-45DB-B47A-04D903BEF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655E93-3073-40AA-B809-C8DB7ED2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E1B0B2-9036-49AA-A8FC-BF5929C59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6ABADF-A428-4052-8A5B-CD77BF65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2</xdr:row>
      <xdr:rowOff>0</xdr:rowOff>
    </xdr:from>
    <xdr:to>
      <xdr:col>2</xdr:col>
      <xdr:colOff>657226</xdr:colOff>
      <xdr:row>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92F383-2E5C-4D6F-BE4E-4CD6D2056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381000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9525</xdr:rowOff>
    </xdr:from>
    <xdr:to>
      <xdr:col>3</xdr:col>
      <xdr:colOff>9525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157363-2A40-445A-B71B-82ABC1B26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C0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90525"/>
          <a:ext cx="1428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7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7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73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74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75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76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7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78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79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80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81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8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83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84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8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3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4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55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6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57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62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63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6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66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6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68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9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7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AA1C-014D-4AF2-BC9F-6151642648DD}">
  <dimension ref="B5:G27"/>
  <sheetViews>
    <sheetView showGridLines="0" topLeftCell="A7" workbookViewId="0">
      <selection activeCell="E19" sqref="E19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4" t="s">
        <v>10</v>
      </c>
      <c r="C6" s="185"/>
      <c r="D6" s="185"/>
      <c r="E6" s="185"/>
      <c r="F6" s="186"/>
      <c r="G6" s="190" t="s">
        <v>5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>
      <c r="B8">
        <v>4</v>
      </c>
    </row>
    <row r="9" spans="2:7" ht="16.5" thickBot="1" x14ac:dyDescent="0.3">
      <c r="B9" s="5" t="s">
        <v>2</v>
      </c>
      <c r="C9" s="1" t="s">
        <v>4</v>
      </c>
      <c r="D9" s="56" t="s">
        <v>166</v>
      </c>
      <c r="E9" s="1" t="s">
        <v>3</v>
      </c>
      <c r="F9" s="1" t="s">
        <v>1</v>
      </c>
      <c r="G9" s="2" t="s">
        <v>0</v>
      </c>
    </row>
    <row r="10" spans="2:7" x14ac:dyDescent="0.25">
      <c r="B10" s="23" t="s">
        <v>13</v>
      </c>
      <c r="C10" s="24" t="s">
        <v>14</v>
      </c>
      <c r="D10" s="58" t="s">
        <v>170</v>
      </c>
      <c r="E10" s="25" t="s">
        <v>12</v>
      </c>
      <c r="F10" s="26" t="s">
        <v>11</v>
      </c>
      <c r="G10" s="27">
        <v>1045.18</v>
      </c>
    </row>
    <row r="11" spans="2:7" x14ac:dyDescent="0.25">
      <c r="B11" s="18" t="s">
        <v>15</v>
      </c>
      <c r="C11" s="16" t="s">
        <v>14</v>
      </c>
      <c r="D11" s="57" t="s">
        <v>171</v>
      </c>
      <c r="E11" s="30" t="s">
        <v>18</v>
      </c>
      <c r="F11" s="17" t="s">
        <v>16</v>
      </c>
      <c r="G11" s="19">
        <v>4422.1400000000003</v>
      </c>
    </row>
    <row r="12" spans="2:7" ht="17.25" customHeight="1" x14ac:dyDescent="0.25">
      <c r="B12" s="18" t="s">
        <v>17</v>
      </c>
      <c r="C12" s="16" t="s">
        <v>14</v>
      </c>
      <c r="D12" s="57" t="s">
        <v>171</v>
      </c>
      <c r="E12" s="22" t="s">
        <v>24</v>
      </c>
      <c r="F12" s="17" t="s">
        <v>19</v>
      </c>
      <c r="G12" s="19">
        <v>2210</v>
      </c>
    </row>
    <row r="13" spans="2:7" ht="17.25" customHeight="1" x14ac:dyDescent="0.25">
      <c r="B13" s="36" t="s">
        <v>167</v>
      </c>
      <c r="C13" s="37" t="s">
        <v>14</v>
      </c>
      <c r="D13" s="57" t="s">
        <v>169</v>
      </c>
      <c r="E13" s="38" t="s">
        <v>56</v>
      </c>
      <c r="F13" s="40" t="s">
        <v>55</v>
      </c>
      <c r="G13" s="39">
        <v>3000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10677.32</v>
      </c>
    </row>
    <row r="20" spans="2:7" ht="18.75" x14ac:dyDescent="0.3">
      <c r="E20" s="60" t="s">
        <v>172</v>
      </c>
    </row>
    <row r="21" spans="2:7" ht="15.75" thickBot="1" x14ac:dyDescent="0.3"/>
    <row r="22" spans="2:7" x14ac:dyDescent="0.25">
      <c r="B22" s="184" t="s">
        <v>8</v>
      </c>
      <c r="C22" s="185"/>
      <c r="D22" s="185"/>
      <c r="E22" s="185"/>
      <c r="F22" s="186"/>
      <c r="G22" s="190" t="s">
        <v>6</v>
      </c>
    </row>
    <row r="23" spans="2:7" ht="15.75" thickBot="1" x14ac:dyDescent="0.3">
      <c r="B23" s="187"/>
      <c r="C23" s="188"/>
      <c r="D23" s="188"/>
      <c r="E23" s="188"/>
      <c r="F23" s="189"/>
      <c r="G23" s="191"/>
    </row>
    <row r="24" spans="2:7" ht="15.75" thickBot="1" x14ac:dyDescent="0.3"/>
    <row r="25" spans="2:7" ht="15.75" x14ac:dyDescent="0.25">
      <c r="B25" s="5" t="s">
        <v>2</v>
      </c>
      <c r="C25" s="1" t="s">
        <v>4</v>
      </c>
      <c r="D25" s="56" t="s">
        <v>166</v>
      </c>
      <c r="E25" s="1" t="s">
        <v>3</v>
      </c>
      <c r="F25" s="1" t="s">
        <v>1</v>
      </c>
      <c r="G25" s="2" t="s">
        <v>0</v>
      </c>
    </row>
    <row r="26" spans="2:7" x14ac:dyDescent="0.25">
      <c r="B26" s="18" t="s">
        <v>47</v>
      </c>
      <c r="C26" s="16" t="s">
        <v>14</v>
      </c>
      <c r="D26" s="61" t="s">
        <v>170</v>
      </c>
      <c r="E26" s="22" t="s">
        <v>50</v>
      </c>
      <c r="F26" s="17" t="s">
        <v>46</v>
      </c>
      <c r="G26" s="19">
        <v>50188.5</v>
      </c>
    </row>
    <row r="27" spans="2:7" ht="16.5" thickBot="1" x14ac:dyDescent="0.3">
      <c r="B27" s="14"/>
      <c r="C27" s="59"/>
      <c r="D27" s="15"/>
      <c r="E27" s="15"/>
      <c r="F27" s="15"/>
      <c r="G27" s="3">
        <f>SUM(G26:G26)</f>
        <v>50188.5</v>
      </c>
    </row>
  </sheetData>
  <mergeCells count="4">
    <mergeCell ref="B6:F7"/>
    <mergeCell ref="G6:G7"/>
    <mergeCell ref="B22:F23"/>
    <mergeCell ref="G22:G2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88FD-C8F7-4AA8-AE9B-79DAD755EE7F}">
  <dimension ref="B5:G19"/>
  <sheetViews>
    <sheetView showGridLines="0" workbookViewId="0">
      <selection activeCell="E19" sqref="E19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4" t="s">
        <v>107</v>
      </c>
      <c r="C6" s="185"/>
      <c r="D6" s="185"/>
      <c r="E6" s="185"/>
      <c r="F6" s="186"/>
      <c r="G6" s="190" t="s">
        <v>5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156</v>
      </c>
      <c r="C10" s="33" t="s">
        <v>124</v>
      </c>
      <c r="D10" s="62" t="s">
        <v>171</v>
      </c>
      <c r="E10" s="49" t="s">
        <v>112</v>
      </c>
      <c r="F10" s="42" t="s">
        <v>113</v>
      </c>
      <c r="G10" s="43">
        <v>4000</v>
      </c>
    </row>
    <row r="11" spans="2:7" x14ac:dyDescent="0.25">
      <c r="B11" s="18" t="s">
        <v>155</v>
      </c>
      <c r="C11" s="16" t="s">
        <v>124</v>
      </c>
      <c r="D11" s="61" t="s">
        <v>171</v>
      </c>
      <c r="E11" s="53" t="s">
        <v>112</v>
      </c>
      <c r="F11" s="17" t="s">
        <v>114</v>
      </c>
      <c r="G11" s="19">
        <v>6000</v>
      </c>
    </row>
    <row r="12" spans="2:7" ht="17.25" customHeight="1" x14ac:dyDescent="0.25">
      <c r="B12" s="18" t="s">
        <v>157</v>
      </c>
      <c r="C12" s="16" t="s">
        <v>124</v>
      </c>
      <c r="D12" s="61" t="s">
        <v>171</v>
      </c>
      <c r="E12" s="22" t="s">
        <v>115</v>
      </c>
      <c r="F12" s="17" t="s">
        <v>116</v>
      </c>
      <c r="G12" s="19">
        <v>10000</v>
      </c>
    </row>
    <row r="13" spans="2:7" ht="17.25" customHeight="1" x14ac:dyDescent="0.25">
      <c r="B13" s="28" t="s">
        <v>158</v>
      </c>
      <c r="C13" s="16" t="s">
        <v>124</v>
      </c>
      <c r="D13" s="61" t="s">
        <v>169</v>
      </c>
      <c r="E13" s="38" t="s">
        <v>159</v>
      </c>
      <c r="F13" s="40" t="s">
        <v>117</v>
      </c>
      <c r="G13" s="39">
        <v>50000</v>
      </c>
    </row>
    <row r="14" spans="2:7" ht="17.25" customHeight="1" x14ac:dyDescent="0.25">
      <c r="B14" s="28" t="s">
        <v>165</v>
      </c>
      <c r="C14" s="37" t="s">
        <v>124</v>
      </c>
      <c r="D14" s="61" t="s">
        <v>171</v>
      </c>
      <c r="E14" s="38" t="s">
        <v>164</v>
      </c>
      <c r="F14" s="40" t="s">
        <v>163</v>
      </c>
      <c r="G14" s="39">
        <v>870</v>
      </c>
    </row>
    <row r="15" spans="2:7" ht="17.25" customHeight="1" thickBot="1" x14ac:dyDescent="0.3">
      <c r="B15" s="12"/>
      <c r="C15" s="55"/>
      <c r="D15" s="13"/>
      <c r="E15" s="13"/>
      <c r="F15" s="13"/>
      <c r="G15" s="3">
        <f>SUM(G10:G14)</f>
        <v>70870</v>
      </c>
    </row>
    <row r="17" spans="5:7" x14ac:dyDescent="0.25">
      <c r="G17" s="50"/>
    </row>
    <row r="18" spans="5:7" x14ac:dyDescent="0.25">
      <c r="E18" s="6" t="s">
        <v>136</v>
      </c>
    </row>
    <row r="19" spans="5:7" x14ac:dyDescent="0.25">
      <c r="E19" s="20"/>
      <c r="F19" s="20"/>
      <c r="G19" s="21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6922-9339-436D-8F4E-AAAC418AAFCF}">
  <dimension ref="B5:G17"/>
  <sheetViews>
    <sheetView showGridLines="0" workbookViewId="0">
      <selection activeCell="E12" sqref="E12"/>
    </sheetView>
  </sheetViews>
  <sheetFormatPr defaultRowHeight="15" x14ac:dyDescent="0.25"/>
  <cols>
    <col min="2" max="3" width="12.7109375" customWidth="1"/>
    <col min="4" max="4" width="14.28515625" customWidth="1"/>
    <col min="5" max="5" width="74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4" t="s">
        <v>1746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/>
      <c r="C10" s="76" t="s">
        <v>1699</v>
      </c>
      <c r="D10" s="57" t="s">
        <v>1601</v>
      </c>
      <c r="E10" s="38" t="s">
        <v>1723</v>
      </c>
      <c r="F10" s="40" t="s">
        <v>180</v>
      </c>
      <c r="G10" s="39">
        <v>15000</v>
      </c>
    </row>
    <row r="11" spans="2:7" ht="18.75" customHeight="1" x14ac:dyDescent="0.25">
      <c r="B11" s="36"/>
      <c r="C11" s="76" t="s">
        <v>1699</v>
      </c>
      <c r="D11" s="57" t="s">
        <v>1601</v>
      </c>
      <c r="E11" s="38" t="s">
        <v>1985</v>
      </c>
      <c r="F11" s="40" t="s">
        <v>180</v>
      </c>
      <c r="G11" s="39">
        <v>67518</v>
      </c>
    </row>
    <row r="12" spans="2:7" ht="18.75" customHeight="1" x14ac:dyDescent="0.25">
      <c r="B12" s="36"/>
      <c r="C12" s="76" t="s">
        <v>1699</v>
      </c>
      <c r="D12" s="57" t="s">
        <v>1601</v>
      </c>
      <c r="E12" s="38" t="s">
        <v>1985</v>
      </c>
      <c r="F12" s="40" t="s">
        <v>180</v>
      </c>
      <c r="G12" s="39">
        <v>567250</v>
      </c>
    </row>
    <row r="13" spans="2:7" ht="16.5" thickBot="1" x14ac:dyDescent="0.3">
      <c r="B13" s="12"/>
      <c r="C13" s="55"/>
      <c r="D13" s="13"/>
      <c r="E13" s="13"/>
      <c r="F13" s="13"/>
      <c r="G13" s="3">
        <f>SUM(G10:G12)</f>
        <v>649768</v>
      </c>
    </row>
    <row r="15" spans="2:7" x14ac:dyDescent="0.25">
      <c r="D15" s="193"/>
      <c r="E15" s="193"/>
      <c r="F15" s="193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D15:F15"/>
  </mergeCells>
  <pageMargins left="0.511811024" right="0.511811024" top="0.78740157499999996" bottom="0.78740157499999996" header="0.31496062000000002" footer="0.31496062000000002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DC90-ECA6-4A1A-B83E-E580C1E0524A}">
  <dimension ref="B5:G22"/>
  <sheetViews>
    <sheetView showGridLines="0" workbookViewId="0">
      <selection activeCell="E12" sqref="E12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1734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1646</v>
      </c>
      <c r="C10" s="16" t="s">
        <v>1605</v>
      </c>
      <c r="D10" s="57" t="s">
        <v>499</v>
      </c>
      <c r="E10" s="38" t="s">
        <v>1647</v>
      </c>
      <c r="F10" s="17" t="s">
        <v>16</v>
      </c>
      <c r="G10" s="39">
        <v>916.78</v>
      </c>
    </row>
    <row r="11" spans="2:7" ht="17.25" customHeight="1" x14ac:dyDescent="0.25">
      <c r="B11" s="36" t="s">
        <v>1666</v>
      </c>
      <c r="C11" s="76" t="s">
        <v>1605</v>
      </c>
      <c r="D11" s="57" t="s">
        <v>1078</v>
      </c>
      <c r="E11" s="38" t="s">
        <v>1665</v>
      </c>
      <c r="F11" s="40" t="s">
        <v>1664</v>
      </c>
      <c r="G11" s="39">
        <v>928.86</v>
      </c>
    </row>
    <row r="12" spans="2:7" ht="17.25" customHeight="1" x14ac:dyDescent="0.25">
      <c r="B12" s="36" t="s">
        <v>1663</v>
      </c>
      <c r="C12" s="16" t="s">
        <v>1592</v>
      </c>
      <c r="D12" s="61" t="s">
        <v>499</v>
      </c>
      <c r="E12" s="77" t="s">
        <v>1161</v>
      </c>
      <c r="F12" s="40" t="s">
        <v>1415</v>
      </c>
      <c r="G12" s="19">
        <v>404.2</v>
      </c>
    </row>
    <row r="13" spans="2:7" ht="17.25" customHeight="1" x14ac:dyDescent="0.25">
      <c r="B13" s="36" t="s">
        <v>1668</v>
      </c>
      <c r="C13" s="16" t="s">
        <v>1592</v>
      </c>
      <c r="D13" s="57" t="s">
        <v>1078</v>
      </c>
      <c r="E13" s="38" t="s">
        <v>1667</v>
      </c>
      <c r="F13" s="40" t="s">
        <v>1664</v>
      </c>
      <c r="G13" s="39">
        <v>3076.85</v>
      </c>
    </row>
    <row r="14" spans="2:7" ht="17.25" customHeight="1" x14ac:dyDescent="0.25">
      <c r="B14" s="36" t="s">
        <v>1680</v>
      </c>
      <c r="C14" s="76" t="s">
        <v>1592</v>
      </c>
      <c r="D14" s="57" t="s">
        <v>1078</v>
      </c>
      <c r="E14" s="38" t="s">
        <v>1679</v>
      </c>
      <c r="F14" s="40" t="s">
        <v>817</v>
      </c>
      <c r="G14" s="39">
        <v>89.6</v>
      </c>
    </row>
    <row r="15" spans="2:7" ht="17.25" customHeight="1" x14ac:dyDescent="0.25">
      <c r="B15" s="36"/>
      <c r="C15" s="76"/>
      <c r="D15" s="57" t="s">
        <v>1601</v>
      </c>
      <c r="E15" s="38" t="s">
        <v>1740</v>
      </c>
      <c r="F15" s="40" t="s">
        <v>6</v>
      </c>
      <c r="G15" s="39">
        <v>300</v>
      </c>
    </row>
    <row r="16" spans="2:7" ht="17.25" customHeight="1" thickBot="1" x14ac:dyDescent="0.3">
      <c r="B16" s="14"/>
      <c r="C16" s="59"/>
      <c r="D16" s="15"/>
      <c r="E16" s="15"/>
      <c r="F16" s="15"/>
      <c r="G16" s="3">
        <f>SUM(G10:G15)</f>
        <v>5716.29</v>
      </c>
    </row>
    <row r="18" spans="4:6" x14ac:dyDescent="0.25">
      <c r="D18" s="193"/>
      <c r="E18" s="193"/>
      <c r="F18" s="193"/>
    </row>
    <row r="19" spans="4:6" x14ac:dyDescent="0.25">
      <c r="E19" s="31"/>
    </row>
    <row r="20" spans="4:6" x14ac:dyDescent="0.25">
      <c r="E20" s="8"/>
      <c r="F20" s="10"/>
    </row>
    <row r="21" spans="4:6" x14ac:dyDescent="0.25">
      <c r="E21" s="8"/>
    </row>
    <row r="22" spans="4:6" x14ac:dyDescent="0.25">
      <c r="E22" s="8"/>
    </row>
  </sheetData>
  <mergeCells count="3">
    <mergeCell ref="B6:F7"/>
    <mergeCell ref="G6:G7"/>
    <mergeCell ref="D18:F18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4EA6-53E1-44B0-8725-58184CA784AB}">
  <dimension ref="B5:G19"/>
  <sheetViews>
    <sheetView showGridLines="0" workbookViewId="0">
      <selection activeCell="E18" sqref="E18"/>
    </sheetView>
  </sheetViews>
  <sheetFormatPr defaultRowHeight="15" x14ac:dyDescent="0.25"/>
  <cols>
    <col min="2" max="3" width="11.5703125" customWidth="1"/>
    <col min="4" max="4" width="14.42578125" customWidth="1"/>
    <col min="5" max="5" width="65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1736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1621</v>
      </c>
      <c r="C10" s="116" t="s">
        <v>1605</v>
      </c>
      <c r="D10" s="88" t="s">
        <v>1078</v>
      </c>
      <c r="E10" s="89" t="s">
        <v>1622</v>
      </c>
      <c r="F10" s="90" t="s">
        <v>1620</v>
      </c>
      <c r="G10" s="91">
        <v>3994.66</v>
      </c>
    </row>
    <row r="11" spans="2:7" ht="17.25" customHeight="1" x14ac:dyDescent="0.25">
      <c r="B11" s="115"/>
      <c r="C11" s="116" t="s">
        <v>1605</v>
      </c>
      <c r="D11" s="57" t="s">
        <v>1601</v>
      </c>
      <c r="E11" s="38" t="s">
        <v>1740</v>
      </c>
      <c r="F11" s="40" t="s">
        <v>6</v>
      </c>
      <c r="G11" s="68">
        <v>1900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5894.66</v>
      </c>
    </row>
    <row r="14" spans="2:7" x14ac:dyDescent="0.25">
      <c r="D14" s="193"/>
      <c r="E14" s="193"/>
      <c r="F14" s="193"/>
    </row>
    <row r="15" spans="2:7" x14ac:dyDescent="0.25">
      <c r="G15" s="96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3">
    <mergeCell ref="B6:F7"/>
    <mergeCell ref="G6:G7"/>
    <mergeCell ref="D14:F1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EB20-5DF1-442A-8C08-7AB5BD7BB8B8}">
  <dimension ref="B5:G16"/>
  <sheetViews>
    <sheetView showGridLines="0" workbookViewId="0">
      <selection activeCell="E16" sqref="E16"/>
    </sheetView>
  </sheetViews>
  <sheetFormatPr defaultRowHeight="15" x14ac:dyDescent="0.25"/>
  <cols>
    <col min="2" max="3" width="12.7109375" customWidth="1"/>
    <col min="4" max="4" width="14.28515625" customWidth="1"/>
    <col min="5" max="5" width="63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4" t="s">
        <v>1744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1741</v>
      </c>
      <c r="C10" s="76" t="s">
        <v>1605</v>
      </c>
      <c r="D10" s="57" t="s">
        <v>1078</v>
      </c>
      <c r="E10" s="77" t="s">
        <v>1542</v>
      </c>
      <c r="F10" s="40" t="s">
        <v>1502</v>
      </c>
      <c r="G10" s="39">
        <v>127</v>
      </c>
    </row>
    <row r="11" spans="2:7" ht="18.75" customHeight="1" x14ac:dyDescent="0.25">
      <c r="B11" s="36" t="s">
        <v>1854</v>
      </c>
      <c r="C11" s="76" t="s">
        <v>1605</v>
      </c>
      <c r="D11" s="57" t="s">
        <v>1078</v>
      </c>
      <c r="E11" s="119" t="s">
        <v>1853</v>
      </c>
      <c r="F11" s="40" t="s">
        <v>1852</v>
      </c>
      <c r="G11" s="39">
        <v>20253.310000000001</v>
      </c>
    </row>
    <row r="12" spans="2:7" ht="16.5" thickBot="1" x14ac:dyDescent="0.3">
      <c r="B12" s="12"/>
      <c r="C12" s="55"/>
      <c r="D12" s="13"/>
      <c r="E12" s="13"/>
      <c r="F12" s="13"/>
      <c r="G12" s="3">
        <f>SUM(G10:G11)</f>
        <v>20380.310000000001</v>
      </c>
    </row>
    <row r="14" spans="2:7" x14ac:dyDescent="0.25">
      <c r="D14" s="193"/>
      <c r="E14" s="193"/>
      <c r="F14" s="193"/>
    </row>
    <row r="15" spans="2:7" x14ac:dyDescent="0.25">
      <c r="D15" s="6"/>
      <c r="E15" s="8"/>
      <c r="G15" s="52"/>
    </row>
    <row r="16" spans="2:7" ht="17.25" x14ac:dyDescent="0.3">
      <c r="E16" s="7"/>
      <c r="G16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53F2-E789-4A9B-A800-159C814086E9}">
  <dimension ref="B5:G19"/>
  <sheetViews>
    <sheetView showGridLines="0"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69.5703125" customWidth="1"/>
    <col min="6" max="6" width="26.57031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84" t="s">
        <v>1860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1856</v>
      </c>
      <c r="C10" s="76" t="s">
        <v>1592</v>
      </c>
      <c r="D10" s="57" t="s">
        <v>1601</v>
      </c>
      <c r="E10" s="38" t="s">
        <v>1858</v>
      </c>
      <c r="F10" s="40" t="s">
        <v>1855</v>
      </c>
      <c r="G10" s="39">
        <v>289</v>
      </c>
    </row>
    <row r="11" spans="2:7" ht="18.75" customHeight="1" x14ac:dyDescent="0.25">
      <c r="B11" s="36" t="s">
        <v>1857</v>
      </c>
      <c r="C11" s="76" t="s">
        <v>1592</v>
      </c>
      <c r="D11" s="57" t="s">
        <v>1601</v>
      </c>
      <c r="E11" s="22" t="s">
        <v>1859</v>
      </c>
      <c r="F11" s="40" t="s">
        <v>590</v>
      </c>
      <c r="G11" s="39">
        <v>60</v>
      </c>
    </row>
    <row r="12" spans="2:7" ht="16.5" thickBot="1" x14ac:dyDescent="0.3">
      <c r="B12" s="14"/>
      <c r="C12" s="59"/>
      <c r="D12" s="15"/>
      <c r="E12" s="15"/>
      <c r="F12" s="15"/>
      <c r="G12" s="3">
        <f>SUM(G10:G11)</f>
        <v>349</v>
      </c>
    </row>
    <row r="14" spans="2:7" x14ac:dyDescent="0.25">
      <c r="D14" s="193"/>
      <c r="E14" s="193"/>
      <c r="F14" s="193"/>
    </row>
    <row r="15" spans="2:7" x14ac:dyDescent="0.25">
      <c r="E15" s="8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3784-41EE-44EB-994D-E26EA4B14226}">
  <dimension ref="B5:G17"/>
  <sheetViews>
    <sheetView showGridLines="0" workbookViewId="0">
      <selection activeCell="D17" sqref="D17"/>
    </sheetView>
  </sheetViews>
  <sheetFormatPr defaultRowHeight="15" x14ac:dyDescent="0.25"/>
  <cols>
    <col min="2" max="3" width="12.7109375" customWidth="1"/>
    <col min="4" max="4" width="14.28515625" customWidth="1"/>
    <col min="5" max="5" width="74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4" t="s">
        <v>1744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1727</v>
      </c>
      <c r="C10" s="76" t="s">
        <v>1592</v>
      </c>
      <c r="D10" s="57" t="s">
        <v>1078</v>
      </c>
      <c r="E10" s="22" t="s">
        <v>1728</v>
      </c>
      <c r="F10" s="40" t="s">
        <v>1729</v>
      </c>
      <c r="G10" s="39">
        <v>826.35</v>
      </c>
    </row>
    <row r="11" spans="2:7" ht="18.75" customHeight="1" x14ac:dyDescent="0.25">
      <c r="B11" s="36" t="s">
        <v>1730</v>
      </c>
      <c r="C11" s="76" t="s">
        <v>1592</v>
      </c>
      <c r="D11" s="57" t="s">
        <v>1078</v>
      </c>
      <c r="E11" s="38" t="s">
        <v>1731</v>
      </c>
      <c r="F11" s="40" t="s">
        <v>1729</v>
      </c>
      <c r="G11" s="39">
        <v>3964.5</v>
      </c>
    </row>
    <row r="12" spans="2:7" ht="18.75" customHeight="1" x14ac:dyDescent="0.25">
      <c r="B12" s="36" t="s">
        <v>1732</v>
      </c>
      <c r="C12" s="76" t="s">
        <v>1592</v>
      </c>
      <c r="D12" s="57" t="s">
        <v>1078</v>
      </c>
      <c r="E12" s="38" t="s">
        <v>1735</v>
      </c>
      <c r="F12" s="40" t="s">
        <v>1733</v>
      </c>
      <c r="G12" s="39">
        <v>172</v>
      </c>
    </row>
    <row r="13" spans="2:7" ht="16.5" thickBot="1" x14ac:dyDescent="0.3">
      <c r="B13" s="12"/>
      <c r="C13" s="55"/>
      <c r="D13" s="13"/>
      <c r="E13" s="13"/>
      <c r="F13" s="13"/>
      <c r="G13" s="3">
        <f>SUM(G10:G12)</f>
        <v>4962.8500000000004</v>
      </c>
    </row>
    <row r="15" spans="2:7" x14ac:dyDescent="0.25">
      <c r="D15" s="193"/>
      <c r="E15" s="193"/>
      <c r="F15" s="193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D15:F15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2EE9-9C1F-436D-807B-AAEC35063FDC}">
  <dimension ref="B5:G27"/>
  <sheetViews>
    <sheetView showGridLines="0" topLeftCell="A7" workbookViewId="0">
      <selection activeCell="D23" sqref="D23"/>
    </sheetView>
  </sheetViews>
  <sheetFormatPr defaultRowHeight="15" x14ac:dyDescent="0.25"/>
  <cols>
    <col min="2" max="3" width="11.5703125" customWidth="1"/>
    <col min="4" max="4" width="14.42578125" customWidth="1"/>
    <col min="5" max="5" width="69.5703125" customWidth="1"/>
    <col min="6" max="6" width="26.57031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84" t="s">
        <v>1748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 t="s">
        <v>1749</v>
      </c>
      <c r="C10" s="76" t="s">
        <v>1750</v>
      </c>
      <c r="D10" s="61" t="s">
        <v>1601</v>
      </c>
      <c r="E10" s="74" t="s">
        <v>1751</v>
      </c>
      <c r="F10" s="17" t="s">
        <v>653</v>
      </c>
      <c r="G10" s="43">
        <v>3000</v>
      </c>
    </row>
    <row r="11" spans="2:7" ht="18.75" customHeight="1" x14ac:dyDescent="0.25">
      <c r="B11" s="36" t="s">
        <v>1752</v>
      </c>
      <c r="C11" s="76" t="s">
        <v>1750</v>
      </c>
      <c r="D11" s="61" t="s">
        <v>1601</v>
      </c>
      <c r="E11" s="22" t="s">
        <v>63</v>
      </c>
      <c r="F11" s="40" t="s">
        <v>1753</v>
      </c>
      <c r="G11" s="19">
        <v>200</v>
      </c>
    </row>
    <row r="12" spans="2:7" ht="18.75" customHeight="1" x14ac:dyDescent="0.25">
      <c r="B12" s="36" t="s">
        <v>1754</v>
      </c>
      <c r="C12" s="16" t="s">
        <v>1750</v>
      </c>
      <c r="D12" s="61" t="s">
        <v>1078</v>
      </c>
      <c r="E12" s="77" t="s">
        <v>1820</v>
      </c>
      <c r="F12" s="40" t="s">
        <v>1755</v>
      </c>
      <c r="G12" s="19">
        <v>406</v>
      </c>
    </row>
    <row r="13" spans="2:7" ht="18.75" customHeight="1" x14ac:dyDescent="0.25">
      <c r="B13" s="36" t="s">
        <v>1756</v>
      </c>
      <c r="C13" s="76" t="s">
        <v>1750</v>
      </c>
      <c r="D13" s="111" t="s">
        <v>1078</v>
      </c>
      <c r="E13" s="38" t="s">
        <v>1833</v>
      </c>
      <c r="F13" s="40" t="s">
        <v>68</v>
      </c>
      <c r="G13" s="39">
        <v>9124.98</v>
      </c>
    </row>
    <row r="14" spans="2:7" ht="18.75" customHeight="1" x14ac:dyDescent="0.25">
      <c r="B14" s="36" t="s">
        <v>1757</v>
      </c>
      <c r="C14" s="76" t="s">
        <v>1750</v>
      </c>
      <c r="D14" s="61" t="s">
        <v>1601</v>
      </c>
      <c r="E14" s="30" t="s">
        <v>1818</v>
      </c>
      <c r="F14" s="17" t="s">
        <v>1758</v>
      </c>
      <c r="G14" s="19">
        <v>3908.23</v>
      </c>
    </row>
    <row r="15" spans="2:7" ht="18.75" customHeight="1" x14ac:dyDescent="0.25">
      <c r="B15" s="36" t="s">
        <v>1819</v>
      </c>
      <c r="C15" s="76" t="s">
        <v>1750</v>
      </c>
      <c r="D15" s="69" t="s">
        <v>1078</v>
      </c>
      <c r="E15" s="38" t="s">
        <v>1237</v>
      </c>
      <c r="F15" s="40" t="s">
        <v>637</v>
      </c>
      <c r="G15" s="39">
        <v>8000</v>
      </c>
    </row>
    <row r="16" spans="2:7" ht="18.75" customHeight="1" x14ac:dyDescent="0.25">
      <c r="B16" s="36" t="s">
        <v>1861</v>
      </c>
      <c r="C16" s="76" t="s">
        <v>1750</v>
      </c>
      <c r="D16" s="69" t="s">
        <v>1601</v>
      </c>
      <c r="E16" s="38" t="s">
        <v>1864</v>
      </c>
      <c r="F16" s="40" t="s">
        <v>161</v>
      </c>
      <c r="G16" s="39">
        <v>22.84</v>
      </c>
    </row>
    <row r="17" spans="2:7" ht="18.75" customHeight="1" x14ac:dyDescent="0.25">
      <c r="B17" s="36" t="s">
        <v>1862</v>
      </c>
      <c r="C17" s="76" t="s">
        <v>1750</v>
      </c>
      <c r="D17" s="69" t="s">
        <v>1601</v>
      </c>
      <c r="E17" s="38" t="s">
        <v>1863</v>
      </c>
      <c r="F17" s="40" t="s">
        <v>161</v>
      </c>
      <c r="G17" s="39">
        <v>22.84</v>
      </c>
    </row>
    <row r="18" spans="2:7" ht="18.75" customHeight="1" x14ac:dyDescent="0.25">
      <c r="B18" s="36"/>
      <c r="C18" s="76" t="s">
        <v>1750</v>
      </c>
      <c r="D18" s="57" t="s">
        <v>1601</v>
      </c>
      <c r="E18" s="38" t="s">
        <v>1714</v>
      </c>
      <c r="F18" s="40" t="s">
        <v>180</v>
      </c>
      <c r="G18" s="39">
        <v>142054</v>
      </c>
    </row>
    <row r="19" spans="2:7" ht="18.75" customHeight="1" x14ac:dyDescent="0.25">
      <c r="B19" s="36"/>
      <c r="C19" s="76" t="s">
        <v>1750</v>
      </c>
      <c r="D19" s="57" t="s">
        <v>1601</v>
      </c>
      <c r="E19" s="38" t="s">
        <v>1986</v>
      </c>
      <c r="F19" s="40" t="s">
        <v>180</v>
      </c>
      <c r="G19" s="39">
        <v>437716</v>
      </c>
    </row>
    <row r="20" spans="2:7" ht="16.5" thickBot="1" x14ac:dyDescent="0.3">
      <c r="B20" s="14"/>
      <c r="C20" s="59"/>
      <c r="D20" s="15"/>
      <c r="E20" s="15"/>
      <c r="F20" s="15"/>
      <c r="G20" s="3">
        <f>SUM(G10:G19)</f>
        <v>604454.89</v>
      </c>
    </row>
    <row r="22" spans="2:7" x14ac:dyDescent="0.25">
      <c r="D22" s="193"/>
      <c r="E22" s="193"/>
      <c r="F22" s="193"/>
    </row>
    <row r="23" spans="2:7" x14ac:dyDescent="0.25">
      <c r="E23" s="8"/>
    </row>
    <row r="24" spans="2:7" x14ac:dyDescent="0.25">
      <c r="E24" s="31"/>
    </row>
    <row r="25" spans="2:7" x14ac:dyDescent="0.25">
      <c r="E25" s="8"/>
      <c r="F25" s="10"/>
    </row>
    <row r="26" spans="2:7" x14ac:dyDescent="0.25">
      <c r="E26" s="8"/>
    </row>
    <row r="27" spans="2:7" x14ac:dyDescent="0.25">
      <c r="E27" s="8"/>
    </row>
  </sheetData>
  <mergeCells count="3">
    <mergeCell ref="B6:F7"/>
    <mergeCell ref="G6:G7"/>
    <mergeCell ref="D22:F22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14D4-D34A-4255-919A-9A98B854348F}">
  <dimension ref="B5:G34"/>
  <sheetViews>
    <sheetView showGridLines="0" topLeftCell="A2" workbookViewId="0">
      <selection activeCell="E29" sqref="E29"/>
    </sheetView>
  </sheetViews>
  <sheetFormatPr defaultRowHeight="15" x14ac:dyDescent="0.25"/>
  <cols>
    <col min="2" max="3" width="11.5703125" customWidth="1"/>
    <col min="4" max="4" width="14.28515625" customWidth="1"/>
    <col min="5" max="5" width="76.5703125" customWidth="1"/>
    <col min="6" max="6" width="24.85546875" customWidth="1"/>
    <col min="7" max="7" width="18.42578125" customWidth="1"/>
    <col min="8" max="11" width="8.85546875" customWidth="1"/>
  </cols>
  <sheetData>
    <row r="5" spans="2:7" ht="25.15" customHeight="1" thickBot="1" x14ac:dyDescent="0.3"/>
    <row r="6" spans="2:7" ht="15" customHeight="1" x14ac:dyDescent="0.25">
      <c r="B6" s="184" t="s">
        <v>1762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6.5" customHeight="1" x14ac:dyDescent="0.25">
      <c r="B10" s="36" t="s">
        <v>1763</v>
      </c>
      <c r="C10" s="76" t="s">
        <v>1750</v>
      </c>
      <c r="D10" s="61" t="s">
        <v>1078</v>
      </c>
      <c r="E10" s="22" t="s">
        <v>77</v>
      </c>
      <c r="F10" s="40" t="s">
        <v>1764</v>
      </c>
      <c r="G10" s="19">
        <v>300</v>
      </c>
    </row>
    <row r="11" spans="2:7" ht="16.5" customHeight="1" x14ac:dyDescent="0.25">
      <c r="B11" s="36" t="s">
        <v>1765</v>
      </c>
      <c r="C11" s="76" t="s">
        <v>1750</v>
      </c>
      <c r="D11" s="61" t="s">
        <v>1078</v>
      </c>
      <c r="E11" s="22" t="s">
        <v>1821</v>
      </c>
      <c r="F11" s="40" t="s">
        <v>1766</v>
      </c>
      <c r="G11" s="19">
        <v>660</v>
      </c>
    </row>
    <row r="12" spans="2:7" ht="16.5" customHeight="1" x14ac:dyDescent="0.25">
      <c r="B12" s="36" t="s">
        <v>1767</v>
      </c>
      <c r="C12" s="76" t="s">
        <v>1750</v>
      </c>
      <c r="D12" s="61" t="s">
        <v>1078</v>
      </c>
      <c r="E12" s="38" t="s">
        <v>1823</v>
      </c>
      <c r="F12" s="40" t="s">
        <v>1822</v>
      </c>
      <c r="G12" s="19">
        <v>1542</v>
      </c>
    </row>
    <row r="13" spans="2:7" ht="16.5" customHeight="1" x14ac:dyDescent="0.25">
      <c r="B13" s="36" t="s">
        <v>1768</v>
      </c>
      <c r="C13" s="76" t="s">
        <v>1750</v>
      </c>
      <c r="D13" s="61" t="s">
        <v>1078</v>
      </c>
      <c r="E13" s="22" t="s">
        <v>1825</v>
      </c>
      <c r="F13" s="40" t="s">
        <v>1824</v>
      </c>
      <c r="G13" s="19">
        <v>845.75</v>
      </c>
    </row>
    <row r="14" spans="2:7" ht="16.5" customHeight="1" x14ac:dyDescent="0.25">
      <c r="B14" s="36" t="s">
        <v>1769</v>
      </c>
      <c r="C14" s="76" t="s">
        <v>1750</v>
      </c>
      <c r="D14" s="61" t="s">
        <v>1078</v>
      </c>
      <c r="E14" s="22" t="s">
        <v>1826</v>
      </c>
      <c r="F14" s="40" t="s">
        <v>1770</v>
      </c>
      <c r="G14" s="39">
        <v>151</v>
      </c>
    </row>
    <row r="15" spans="2:7" ht="16.5" customHeight="1" x14ac:dyDescent="0.25">
      <c r="B15" s="36" t="s">
        <v>1771</v>
      </c>
      <c r="C15" s="76" t="s">
        <v>1750</v>
      </c>
      <c r="D15" s="61" t="s">
        <v>1078</v>
      </c>
      <c r="E15" s="22" t="s">
        <v>1827</v>
      </c>
      <c r="F15" s="40" t="s">
        <v>1772</v>
      </c>
      <c r="G15" s="19">
        <v>1710</v>
      </c>
    </row>
    <row r="16" spans="2:7" ht="16.5" customHeight="1" x14ac:dyDescent="0.25">
      <c r="B16" s="115" t="s">
        <v>1773</v>
      </c>
      <c r="C16" s="76" t="s">
        <v>1750</v>
      </c>
      <c r="D16" s="88" t="s">
        <v>1078</v>
      </c>
      <c r="E16" s="131" t="s">
        <v>1244</v>
      </c>
      <c r="F16" s="90" t="s">
        <v>1774</v>
      </c>
      <c r="G16" s="91">
        <v>1000</v>
      </c>
    </row>
    <row r="17" spans="2:7" ht="16.5" customHeight="1" x14ac:dyDescent="0.25">
      <c r="B17" s="115" t="s">
        <v>1775</v>
      </c>
      <c r="C17" s="76" t="s">
        <v>1750</v>
      </c>
      <c r="D17" s="111" t="s">
        <v>1601</v>
      </c>
      <c r="E17" s="114" t="s">
        <v>1828</v>
      </c>
      <c r="F17" s="63" t="s">
        <v>1776</v>
      </c>
      <c r="G17" s="68">
        <v>2500</v>
      </c>
    </row>
    <row r="18" spans="2:7" ht="16.5" customHeight="1" x14ac:dyDescent="0.25">
      <c r="B18" s="115" t="s">
        <v>1759</v>
      </c>
      <c r="C18" s="76" t="s">
        <v>1750</v>
      </c>
      <c r="D18" s="111" t="s">
        <v>1601</v>
      </c>
      <c r="E18" s="114" t="s">
        <v>1830</v>
      </c>
      <c r="F18" s="63" t="s">
        <v>1760</v>
      </c>
      <c r="G18" s="68">
        <v>459.69</v>
      </c>
    </row>
    <row r="19" spans="2:7" ht="16.5" customHeight="1" x14ac:dyDescent="0.25">
      <c r="B19" s="115" t="s">
        <v>1777</v>
      </c>
      <c r="C19" s="76" t="s">
        <v>1750</v>
      </c>
      <c r="D19" s="111" t="s">
        <v>1078</v>
      </c>
      <c r="E19" s="89" t="s">
        <v>1840</v>
      </c>
      <c r="F19" s="63" t="s">
        <v>1778</v>
      </c>
      <c r="G19" s="68">
        <v>11359.43</v>
      </c>
    </row>
    <row r="20" spans="2:7" ht="16.5" customHeight="1" x14ac:dyDescent="0.25">
      <c r="B20" s="115" t="s">
        <v>1779</v>
      </c>
      <c r="C20" s="76" t="s">
        <v>1750</v>
      </c>
      <c r="D20" s="111" t="s">
        <v>1601</v>
      </c>
      <c r="E20" s="114" t="s">
        <v>1839</v>
      </c>
      <c r="F20" s="63" t="s">
        <v>1760</v>
      </c>
      <c r="G20" s="68">
        <v>483.18</v>
      </c>
    </row>
    <row r="21" spans="2:7" ht="16.5" customHeight="1" x14ac:dyDescent="0.25">
      <c r="B21" s="115" t="s">
        <v>1780</v>
      </c>
      <c r="C21" s="76" t="s">
        <v>1750</v>
      </c>
      <c r="D21" s="111" t="s">
        <v>1078</v>
      </c>
      <c r="E21" s="22" t="s">
        <v>1836</v>
      </c>
      <c r="F21" s="63" t="s">
        <v>1781</v>
      </c>
      <c r="G21" s="68">
        <v>2235.96</v>
      </c>
    </row>
    <row r="22" spans="2:7" ht="16.5" customHeight="1" x14ac:dyDescent="0.25">
      <c r="B22" s="115" t="s">
        <v>1782</v>
      </c>
      <c r="C22" s="76" t="s">
        <v>1750</v>
      </c>
      <c r="D22" s="111" t="s">
        <v>1601</v>
      </c>
      <c r="E22" s="114" t="s">
        <v>1829</v>
      </c>
      <c r="F22" s="63" t="s">
        <v>1783</v>
      </c>
      <c r="G22" s="68">
        <v>200</v>
      </c>
    </row>
    <row r="23" spans="2:7" ht="16.5" customHeight="1" x14ac:dyDescent="0.25">
      <c r="B23" s="115" t="s">
        <v>1784</v>
      </c>
      <c r="C23" s="76" t="s">
        <v>1750</v>
      </c>
      <c r="D23" s="111" t="s">
        <v>1078</v>
      </c>
      <c r="E23" s="114" t="s">
        <v>1832</v>
      </c>
      <c r="F23" s="63" t="s">
        <v>1785</v>
      </c>
      <c r="G23" s="68">
        <v>810</v>
      </c>
    </row>
    <row r="24" spans="2:7" ht="16.5" customHeight="1" x14ac:dyDescent="0.25">
      <c r="B24" s="115" t="s">
        <v>1786</v>
      </c>
      <c r="C24" s="76" t="s">
        <v>1750</v>
      </c>
      <c r="D24" s="111" t="s">
        <v>1078</v>
      </c>
      <c r="E24" s="114" t="s">
        <v>1831</v>
      </c>
      <c r="F24" s="63" t="s">
        <v>86</v>
      </c>
      <c r="G24" s="68">
        <v>1280</v>
      </c>
    </row>
    <row r="25" spans="2:7" ht="16.5" customHeight="1" x14ac:dyDescent="0.25">
      <c r="B25" s="115" t="s">
        <v>1787</v>
      </c>
      <c r="C25" s="76" t="s">
        <v>1750</v>
      </c>
      <c r="D25" s="111" t="s">
        <v>1078</v>
      </c>
      <c r="E25" s="114" t="s">
        <v>1837</v>
      </c>
      <c r="F25" s="63" t="s">
        <v>1781</v>
      </c>
      <c r="G25" s="68">
        <v>604.99</v>
      </c>
    </row>
    <row r="26" spans="2:7" ht="16.5" customHeight="1" x14ac:dyDescent="0.25">
      <c r="B26" s="115" t="s">
        <v>1788</v>
      </c>
      <c r="C26" s="76" t="s">
        <v>1750</v>
      </c>
      <c r="D26" s="111" t="s">
        <v>1078</v>
      </c>
      <c r="E26" s="114" t="s">
        <v>1838</v>
      </c>
      <c r="F26" s="63" t="s">
        <v>953</v>
      </c>
      <c r="G26" s="68">
        <v>750</v>
      </c>
    </row>
    <row r="27" spans="2:7" ht="16.5" customHeight="1" x14ac:dyDescent="0.25">
      <c r="B27" s="115" t="s">
        <v>1789</v>
      </c>
      <c r="C27" s="76" t="s">
        <v>1750</v>
      </c>
      <c r="D27" s="111" t="s">
        <v>1601</v>
      </c>
      <c r="E27" s="38" t="s">
        <v>721</v>
      </c>
      <c r="F27" s="40" t="s">
        <v>79</v>
      </c>
      <c r="G27" s="19">
        <v>180</v>
      </c>
    </row>
    <row r="28" spans="2:7" ht="16.5" customHeight="1" x14ac:dyDescent="0.25">
      <c r="B28" s="115" t="s">
        <v>1790</v>
      </c>
      <c r="C28" s="76" t="s">
        <v>1750</v>
      </c>
      <c r="D28" s="111" t="s">
        <v>1601</v>
      </c>
      <c r="E28" s="114" t="s">
        <v>1834</v>
      </c>
      <c r="F28" s="63" t="s">
        <v>72</v>
      </c>
      <c r="G28" s="68">
        <v>2932.1</v>
      </c>
    </row>
    <row r="29" spans="2:7" ht="16.5" customHeight="1" x14ac:dyDescent="0.25">
      <c r="B29" s="115" t="s">
        <v>1791</v>
      </c>
      <c r="C29" s="76" t="s">
        <v>1750</v>
      </c>
      <c r="D29" s="111" t="s">
        <v>1601</v>
      </c>
      <c r="E29" s="114" t="s">
        <v>1835</v>
      </c>
      <c r="F29" s="63" t="s">
        <v>1138</v>
      </c>
      <c r="G29" s="68">
        <v>145.72</v>
      </c>
    </row>
    <row r="30" spans="2:7" ht="16.5" customHeight="1" x14ac:dyDescent="0.25">
      <c r="B30" s="115" t="s">
        <v>1792</v>
      </c>
      <c r="C30" s="76" t="s">
        <v>1750</v>
      </c>
      <c r="D30" s="111" t="s">
        <v>1078</v>
      </c>
      <c r="E30" s="38" t="s">
        <v>1833</v>
      </c>
      <c r="F30" s="40" t="s">
        <v>68</v>
      </c>
      <c r="G30" s="68">
        <v>110333.21</v>
      </c>
    </row>
    <row r="31" spans="2:7" ht="17.25" customHeight="1" thickBot="1" x14ac:dyDescent="0.3">
      <c r="B31" s="14"/>
      <c r="C31" s="59"/>
      <c r="D31" s="15"/>
      <c r="E31" s="15"/>
      <c r="F31" s="15"/>
      <c r="G31" s="3">
        <f>SUM(G10:G30)</f>
        <v>140483.03</v>
      </c>
    </row>
    <row r="33" spans="4:6" x14ac:dyDescent="0.25">
      <c r="D33" s="193"/>
      <c r="E33" s="193"/>
      <c r="F33" s="193"/>
    </row>
    <row r="34" spans="4:6" x14ac:dyDescent="0.25">
      <c r="E34" s="8"/>
    </row>
  </sheetData>
  <mergeCells count="3">
    <mergeCell ref="B6:F7"/>
    <mergeCell ref="G6:G7"/>
    <mergeCell ref="D33:F33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CCFA-722A-466F-9050-53ACDC4659DE}">
  <dimension ref="B5:G29"/>
  <sheetViews>
    <sheetView showGridLines="0" topLeftCell="A7" workbookViewId="0">
      <selection activeCell="G23" sqref="G23"/>
    </sheetView>
  </sheetViews>
  <sheetFormatPr defaultRowHeight="15" x14ac:dyDescent="0.25"/>
  <cols>
    <col min="2" max="3" width="12.7109375" customWidth="1"/>
    <col min="4" max="4" width="14.28515625" customWidth="1"/>
    <col min="5" max="5" width="69.140625" customWidth="1"/>
    <col min="6" max="6" width="28.285156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4" t="s">
        <v>1793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" customHeight="1" x14ac:dyDescent="0.25">
      <c r="B10" s="36" t="s">
        <v>1794</v>
      </c>
      <c r="C10" s="16" t="s">
        <v>1750</v>
      </c>
      <c r="D10" s="61" t="s">
        <v>1078</v>
      </c>
      <c r="E10" s="22" t="s">
        <v>1795</v>
      </c>
      <c r="F10" s="40" t="s">
        <v>1796</v>
      </c>
      <c r="G10" s="19">
        <v>8010</v>
      </c>
    </row>
    <row r="11" spans="2:7" ht="18" customHeight="1" x14ac:dyDescent="0.25">
      <c r="B11" s="36" t="s">
        <v>1808</v>
      </c>
      <c r="C11" s="76" t="s">
        <v>1750</v>
      </c>
      <c r="D11" s="57" t="s">
        <v>1601</v>
      </c>
      <c r="E11" s="49" t="s">
        <v>36</v>
      </c>
      <c r="F11" s="40" t="s">
        <v>1798</v>
      </c>
      <c r="G11" s="39">
        <v>1650</v>
      </c>
    </row>
    <row r="12" spans="2:7" ht="18" customHeight="1" x14ac:dyDescent="0.25">
      <c r="B12" s="36" t="s">
        <v>1799</v>
      </c>
      <c r="C12" s="76" t="s">
        <v>1750</v>
      </c>
      <c r="D12" s="61" t="s">
        <v>499</v>
      </c>
      <c r="E12" s="22" t="s">
        <v>1841</v>
      </c>
      <c r="F12" s="17" t="s">
        <v>1800</v>
      </c>
      <c r="G12" s="19">
        <v>1875</v>
      </c>
    </row>
    <row r="13" spans="2:7" ht="18" customHeight="1" x14ac:dyDescent="0.25">
      <c r="B13" s="36" t="s">
        <v>1801</v>
      </c>
      <c r="C13" s="76" t="s">
        <v>1750</v>
      </c>
      <c r="D13" s="57" t="s">
        <v>499</v>
      </c>
      <c r="E13" s="38" t="s">
        <v>1842</v>
      </c>
      <c r="F13" s="40" t="s">
        <v>1802</v>
      </c>
      <c r="G13" s="39">
        <v>2021.4</v>
      </c>
    </row>
    <row r="14" spans="2:7" ht="18" customHeight="1" x14ac:dyDescent="0.25">
      <c r="B14" s="36" t="s">
        <v>1803</v>
      </c>
      <c r="C14" s="76" t="s">
        <v>1750</v>
      </c>
      <c r="D14" s="57" t="s">
        <v>499</v>
      </c>
      <c r="E14" s="38" t="s">
        <v>1843</v>
      </c>
      <c r="F14" s="40" t="s">
        <v>1804</v>
      </c>
      <c r="G14" s="39">
        <v>4230</v>
      </c>
    </row>
    <row r="15" spans="2:7" ht="18" customHeight="1" x14ac:dyDescent="0.25">
      <c r="B15" s="36" t="s">
        <v>1761</v>
      </c>
      <c r="C15" s="76" t="s">
        <v>1750</v>
      </c>
      <c r="D15" s="57" t="s">
        <v>1601</v>
      </c>
      <c r="E15" s="38" t="s">
        <v>1805</v>
      </c>
      <c r="F15" s="40" t="s">
        <v>1758</v>
      </c>
      <c r="G15" s="39">
        <v>681.89</v>
      </c>
    </row>
    <row r="16" spans="2:7" ht="18" customHeight="1" x14ac:dyDescent="0.25">
      <c r="B16" s="36" t="s">
        <v>1806</v>
      </c>
      <c r="C16" s="76" t="s">
        <v>1750</v>
      </c>
      <c r="D16" s="61" t="s">
        <v>499</v>
      </c>
      <c r="E16" s="22" t="s">
        <v>1851</v>
      </c>
      <c r="F16" s="17" t="s">
        <v>422</v>
      </c>
      <c r="G16" s="39">
        <v>3150</v>
      </c>
    </row>
    <row r="17" spans="2:7" ht="18" customHeight="1" x14ac:dyDescent="0.25">
      <c r="B17" s="36" t="s">
        <v>1807</v>
      </c>
      <c r="C17" s="76" t="s">
        <v>1750</v>
      </c>
      <c r="D17" s="111" t="s">
        <v>1078</v>
      </c>
      <c r="E17" s="38" t="s">
        <v>1833</v>
      </c>
      <c r="F17" s="40" t="s">
        <v>68</v>
      </c>
      <c r="G17" s="39">
        <v>310221.52</v>
      </c>
    </row>
    <row r="18" spans="2:7" ht="18" customHeight="1" x14ac:dyDescent="0.25">
      <c r="B18" s="36" t="s">
        <v>1809</v>
      </c>
      <c r="C18" s="76" t="s">
        <v>1810</v>
      </c>
      <c r="D18" s="88" t="s">
        <v>1078</v>
      </c>
      <c r="E18" s="139" t="s">
        <v>1299</v>
      </c>
      <c r="F18" s="90" t="s">
        <v>1298</v>
      </c>
      <c r="G18" s="39">
        <v>97533.4</v>
      </c>
    </row>
    <row r="19" spans="2:7" ht="18" customHeight="1" x14ac:dyDescent="0.25">
      <c r="B19" s="36" t="s">
        <v>1811</v>
      </c>
      <c r="C19" s="76" t="s">
        <v>1810</v>
      </c>
      <c r="D19" s="57" t="s">
        <v>1078</v>
      </c>
      <c r="E19" s="38" t="s">
        <v>1849</v>
      </c>
      <c r="F19" s="40" t="s">
        <v>1848</v>
      </c>
      <c r="G19" s="39">
        <v>212.4</v>
      </c>
    </row>
    <row r="20" spans="2:7" ht="18" customHeight="1" x14ac:dyDescent="0.25">
      <c r="B20" s="36" t="s">
        <v>1812</v>
      </c>
      <c r="C20" s="76" t="s">
        <v>1810</v>
      </c>
      <c r="D20" s="57" t="s">
        <v>1078</v>
      </c>
      <c r="E20" s="38" t="s">
        <v>1845</v>
      </c>
      <c r="F20" s="40" t="s">
        <v>1844</v>
      </c>
      <c r="G20" s="39">
        <v>3500</v>
      </c>
    </row>
    <row r="21" spans="2:7" ht="18" customHeight="1" x14ac:dyDescent="0.25">
      <c r="B21" s="36" t="s">
        <v>1797</v>
      </c>
      <c r="C21" s="76" t="s">
        <v>1810</v>
      </c>
      <c r="D21" s="57" t="s">
        <v>1078</v>
      </c>
      <c r="E21" s="114" t="s">
        <v>91</v>
      </c>
      <c r="F21" s="40" t="s">
        <v>1100</v>
      </c>
      <c r="G21" s="39">
        <v>204.53</v>
      </c>
    </row>
    <row r="22" spans="2:7" ht="18" customHeight="1" x14ac:dyDescent="0.25">
      <c r="B22" s="36" t="s">
        <v>1813</v>
      </c>
      <c r="C22" s="76" t="s">
        <v>1814</v>
      </c>
      <c r="D22" s="57" t="s">
        <v>1078</v>
      </c>
      <c r="E22" s="38" t="s">
        <v>1846</v>
      </c>
      <c r="F22" s="40" t="s">
        <v>608</v>
      </c>
      <c r="G22" s="39">
        <v>51.6</v>
      </c>
    </row>
    <row r="23" spans="2:7" ht="18" customHeight="1" x14ac:dyDescent="0.25">
      <c r="B23" s="36" t="s">
        <v>1815</v>
      </c>
      <c r="C23" s="76" t="s">
        <v>1814</v>
      </c>
      <c r="D23" s="57" t="s">
        <v>1078</v>
      </c>
      <c r="E23" s="38" t="s">
        <v>1847</v>
      </c>
      <c r="F23" s="40" t="s">
        <v>608</v>
      </c>
      <c r="G23" s="39">
        <v>980.68</v>
      </c>
    </row>
    <row r="24" spans="2:7" ht="18" customHeight="1" x14ac:dyDescent="0.25">
      <c r="B24" s="36" t="s">
        <v>1816</v>
      </c>
      <c r="C24" s="76" t="s">
        <v>1817</v>
      </c>
      <c r="D24" s="57" t="s">
        <v>1078</v>
      </c>
      <c r="E24" s="38" t="s">
        <v>1850</v>
      </c>
      <c r="F24" s="40" t="s">
        <v>61</v>
      </c>
      <c r="G24" s="39">
        <v>3392.85</v>
      </c>
    </row>
    <row r="25" spans="2:7" ht="16.5" thickBot="1" x14ac:dyDescent="0.3">
      <c r="B25" s="12"/>
      <c r="C25" s="55"/>
      <c r="D25" s="13"/>
      <c r="E25" s="13"/>
      <c r="F25" s="13"/>
      <c r="G25" s="3">
        <f>SUM(G10:G24)</f>
        <v>437715.26999999996</v>
      </c>
    </row>
    <row r="27" spans="2:7" x14ac:dyDescent="0.25">
      <c r="D27" s="193"/>
      <c r="E27" s="193"/>
      <c r="F27" s="193"/>
    </row>
    <row r="28" spans="2:7" x14ac:dyDescent="0.25">
      <c r="D28" s="6"/>
      <c r="E28" s="8"/>
      <c r="G28" s="52"/>
    </row>
    <row r="29" spans="2:7" ht="17.25" x14ac:dyDescent="0.3">
      <c r="E29" s="7"/>
      <c r="G29" s="52"/>
    </row>
  </sheetData>
  <mergeCells count="3">
    <mergeCell ref="B6:F7"/>
    <mergeCell ref="G6:G7"/>
    <mergeCell ref="D27:F2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B199-5966-466B-8E08-B31B30A7BF9D}">
  <dimension ref="B5:G42"/>
  <sheetViews>
    <sheetView showGridLines="0" topLeftCell="A16" workbookViewId="0">
      <selection activeCell="D37" sqref="D37:F37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1865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1866</v>
      </c>
      <c r="C10" s="76" t="s">
        <v>1867</v>
      </c>
      <c r="D10" s="61" t="s">
        <v>1601</v>
      </c>
      <c r="E10" s="74" t="s">
        <v>1868</v>
      </c>
      <c r="F10" s="17" t="s">
        <v>1869</v>
      </c>
      <c r="G10" s="43">
        <v>645</v>
      </c>
    </row>
    <row r="11" spans="2:7" ht="17.25" customHeight="1" x14ac:dyDescent="0.25">
      <c r="B11" s="36" t="s">
        <v>1870</v>
      </c>
      <c r="C11" s="76" t="s">
        <v>1867</v>
      </c>
      <c r="D11" s="61" t="s">
        <v>1601</v>
      </c>
      <c r="E11" s="38" t="s">
        <v>1871</v>
      </c>
      <c r="F11" s="17" t="s">
        <v>1869</v>
      </c>
      <c r="G11" s="19">
        <v>150</v>
      </c>
    </row>
    <row r="12" spans="2:7" ht="17.25" customHeight="1" x14ac:dyDescent="0.25">
      <c r="B12" s="36" t="s">
        <v>1872</v>
      </c>
      <c r="C12" s="16" t="s">
        <v>1867</v>
      </c>
      <c r="D12" s="61" t="s">
        <v>1601</v>
      </c>
      <c r="E12" s="38" t="s">
        <v>1873</v>
      </c>
      <c r="F12" s="17" t="s">
        <v>1869</v>
      </c>
      <c r="G12" s="19">
        <v>240</v>
      </c>
    </row>
    <row r="13" spans="2:7" ht="17.25" customHeight="1" x14ac:dyDescent="0.25">
      <c r="B13" s="36" t="s">
        <v>1874</v>
      </c>
      <c r="C13" s="16" t="s">
        <v>1867</v>
      </c>
      <c r="D13" s="57" t="s">
        <v>1601</v>
      </c>
      <c r="E13" s="38" t="s">
        <v>1875</v>
      </c>
      <c r="F13" s="40" t="s">
        <v>1977</v>
      </c>
      <c r="G13" s="39">
        <v>50000</v>
      </c>
    </row>
    <row r="14" spans="2:7" ht="17.25" customHeight="1" x14ac:dyDescent="0.25">
      <c r="B14" s="36" t="s">
        <v>1876</v>
      </c>
      <c r="C14" s="76" t="s">
        <v>1867</v>
      </c>
      <c r="D14" s="61" t="s">
        <v>1078</v>
      </c>
      <c r="E14" s="22" t="s">
        <v>1940</v>
      </c>
      <c r="F14" s="17" t="s">
        <v>1877</v>
      </c>
      <c r="G14" s="19">
        <v>527.85</v>
      </c>
    </row>
    <row r="15" spans="2:7" ht="17.25" customHeight="1" x14ac:dyDescent="0.25">
      <c r="B15" s="36" t="s">
        <v>1878</v>
      </c>
      <c r="C15" s="76" t="s">
        <v>1867</v>
      </c>
      <c r="D15" s="61" t="s">
        <v>1078</v>
      </c>
      <c r="E15" s="22" t="s">
        <v>1879</v>
      </c>
      <c r="F15" s="17" t="s">
        <v>1880</v>
      </c>
      <c r="G15" s="39">
        <v>10000</v>
      </c>
    </row>
    <row r="16" spans="2:7" ht="17.25" customHeight="1" x14ac:dyDescent="0.25">
      <c r="B16" s="36" t="s">
        <v>1881</v>
      </c>
      <c r="C16" s="76" t="s">
        <v>1867</v>
      </c>
      <c r="D16" s="61" t="s">
        <v>1078</v>
      </c>
      <c r="E16" s="22" t="s">
        <v>1879</v>
      </c>
      <c r="F16" s="17" t="s">
        <v>1882</v>
      </c>
      <c r="G16" s="39">
        <v>4000</v>
      </c>
    </row>
    <row r="17" spans="2:7" ht="17.25" customHeight="1" x14ac:dyDescent="0.25">
      <c r="B17" s="36" t="s">
        <v>1941</v>
      </c>
      <c r="C17" s="76" t="s">
        <v>1867</v>
      </c>
      <c r="D17" s="61" t="s">
        <v>1078</v>
      </c>
      <c r="E17" s="22" t="s">
        <v>1879</v>
      </c>
      <c r="F17" s="17" t="s">
        <v>1942</v>
      </c>
      <c r="G17" s="39">
        <v>5000</v>
      </c>
    </row>
    <row r="18" spans="2:7" ht="17.25" customHeight="1" x14ac:dyDescent="0.25">
      <c r="B18" s="36" t="s">
        <v>1883</v>
      </c>
      <c r="C18" s="76" t="s">
        <v>1867</v>
      </c>
      <c r="D18" s="61" t="s">
        <v>1078</v>
      </c>
      <c r="E18" s="22" t="s">
        <v>1938</v>
      </c>
      <c r="F18" s="17" t="s">
        <v>1884</v>
      </c>
      <c r="G18" s="39">
        <v>3820</v>
      </c>
    </row>
    <row r="19" spans="2:7" ht="17.25" customHeight="1" x14ac:dyDescent="0.25">
      <c r="B19" s="36" t="s">
        <v>1885</v>
      </c>
      <c r="C19" s="76" t="s">
        <v>1867</v>
      </c>
      <c r="D19" s="61" t="s">
        <v>1078</v>
      </c>
      <c r="E19" s="22" t="s">
        <v>1886</v>
      </c>
      <c r="F19" s="17" t="s">
        <v>1887</v>
      </c>
      <c r="G19" s="39">
        <v>3540</v>
      </c>
    </row>
    <row r="20" spans="2:7" ht="17.25" customHeight="1" x14ac:dyDescent="0.25">
      <c r="B20" s="36" t="s">
        <v>1597</v>
      </c>
      <c r="C20" s="76" t="s">
        <v>1867</v>
      </c>
      <c r="D20" s="61" t="s">
        <v>1078</v>
      </c>
      <c r="E20" s="22" t="s">
        <v>1936</v>
      </c>
      <c r="F20" s="17" t="s">
        <v>1935</v>
      </c>
      <c r="G20" s="39">
        <v>3680</v>
      </c>
    </row>
    <row r="21" spans="2:7" ht="17.25" customHeight="1" x14ac:dyDescent="0.25">
      <c r="B21" s="36" t="s">
        <v>1888</v>
      </c>
      <c r="C21" s="76" t="s">
        <v>1900</v>
      </c>
      <c r="D21" s="61" t="s">
        <v>1078</v>
      </c>
      <c r="E21" s="22" t="s">
        <v>1933</v>
      </c>
      <c r="F21" s="17" t="s">
        <v>1889</v>
      </c>
      <c r="G21" s="39">
        <v>316</v>
      </c>
    </row>
    <row r="22" spans="2:7" ht="17.25" customHeight="1" x14ac:dyDescent="0.25">
      <c r="B22" s="36" t="s">
        <v>1890</v>
      </c>
      <c r="C22" s="76" t="s">
        <v>1867</v>
      </c>
      <c r="D22" s="61" t="s">
        <v>1078</v>
      </c>
      <c r="E22" s="22" t="s">
        <v>1931</v>
      </c>
      <c r="F22" s="17" t="s">
        <v>1891</v>
      </c>
      <c r="G22" s="39">
        <v>5801.25</v>
      </c>
    </row>
    <row r="23" spans="2:7" ht="17.25" customHeight="1" x14ac:dyDescent="0.25">
      <c r="B23" s="36" t="s">
        <v>1892</v>
      </c>
      <c r="C23" s="76" t="s">
        <v>1867</v>
      </c>
      <c r="D23" s="61" t="s">
        <v>1601</v>
      </c>
      <c r="E23" s="22" t="s">
        <v>1930</v>
      </c>
      <c r="F23" s="17" t="s">
        <v>1278</v>
      </c>
      <c r="G23" s="39">
        <v>8333</v>
      </c>
    </row>
    <row r="24" spans="2:7" ht="17.25" customHeight="1" x14ac:dyDescent="0.25">
      <c r="B24" s="36" t="s">
        <v>1893</v>
      </c>
      <c r="C24" s="76" t="s">
        <v>1867</v>
      </c>
      <c r="D24" s="61" t="s">
        <v>1601</v>
      </c>
      <c r="E24" s="22" t="s">
        <v>1945</v>
      </c>
      <c r="F24" s="17" t="s">
        <v>1758</v>
      </c>
      <c r="G24" s="39">
        <v>1000</v>
      </c>
    </row>
    <row r="25" spans="2:7" ht="17.25" customHeight="1" x14ac:dyDescent="0.25">
      <c r="B25" s="36" t="s">
        <v>1894</v>
      </c>
      <c r="C25" s="76" t="s">
        <v>1867</v>
      </c>
      <c r="D25" s="61" t="s">
        <v>1601</v>
      </c>
      <c r="E25" s="22" t="s">
        <v>1946</v>
      </c>
      <c r="F25" s="17" t="s">
        <v>1760</v>
      </c>
      <c r="G25" s="39">
        <v>1000</v>
      </c>
    </row>
    <row r="26" spans="2:7" ht="17.25" customHeight="1" x14ac:dyDescent="0.25">
      <c r="B26" s="36" t="s">
        <v>1895</v>
      </c>
      <c r="C26" s="76" t="s">
        <v>1896</v>
      </c>
      <c r="D26" s="61" t="s">
        <v>1078</v>
      </c>
      <c r="E26" s="22" t="s">
        <v>1937</v>
      </c>
      <c r="F26" s="17" t="s">
        <v>1897</v>
      </c>
      <c r="G26" s="39">
        <v>204.99</v>
      </c>
    </row>
    <row r="27" spans="2:7" ht="17.25" customHeight="1" x14ac:dyDescent="0.25">
      <c r="B27" s="36" t="s">
        <v>1939</v>
      </c>
      <c r="C27" s="76" t="s">
        <v>1867</v>
      </c>
      <c r="D27" s="57" t="s">
        <v>1078</v>
      </c>
      <c r="E27" s="22" t="s">
        <v>1937</v>
      </c>
      <c r="F27" s="40" t="s">
        <v>1897</v>
      </c>
      <c r="G27" s="39">
        <v>136.66999999999999</v>
      </c>
    </row>
    <row r="28" spans="2:7" ht="17.25" customHeight="1" x14ac:dyDescent="0.25">
      <c r="B28" s="36" t="s">
        <v>1898</v>
      </c>
      <c r="C28" s="16" t="s">
        <v>1899</v>
      </c>
      <c r="D28" s="57" t="s">
        <v>1078</v>
      </c>
      <c r="E28" s="38" t="s">
        <v>1973</v>
      </c>
      <c r="F28" s="40" t="s">
        <v>1100</v>
      </c>
      <c r="G28" s="39">
        <v>57.11</v>
      </c>
    </row>
    <row r="29" spans="2:7" ht="17.25" customHeight="1" x14ac:dyDescent="0.25">
      <c r="B29" s="36" t="s">
        <v>1462</v>
      </c>
      <c r="C29" s="76" t="s">
        <v>1900</v>
      </c>
      <c r="D29" s="61" t="s">
        <v>1078</v>
      </c>
      <c r="E29" s="22" t="s">
        <v>1934</v>
      </c>
      <c r="F29" s="17" t="s">
        <v>1932</v>
      </c>
      <c r="G29" s="39">
        <v>260</v>
      </c>
    </row>
    <row r="30" spans="2:7" ht="17.25" customHeight="1" x14ac:dyDescent="0.25">
      <c r="B30" s="36" t="s">
        <v>1943</v>
      </c>
      <c r="C30" s="76" t="s">
        <v>1867</v>
      </c>
      <c r="D30" s="61" t="s">
        <v>1078</v>
      </c>
      <c r="E30" s="22" t="s">
        <v>1944</v>
      </c>
      <c r="F30" s="17" t="s">
        <v>1256</v>
      </c>
      <c r="G30" s="39">
        <v>2682</v>
      </c>
    </row>
    <row r="31" spans="2:7" ht="17.25" customHeight="1" x14ac:dyDescent="0.25">
      <c r="B31" s="36" t="s">
        <v>1948</v>
      </c>
      <c r="C31" s="76" t="s">
        <v>1867</v>
      </c>
      <c r="D31" s="61" t="s">
        <v>1601</v>
      </c>
      <c r="E31" s="22" t="s">
        <v>1947</v>
      </c>
      <c r="F31" s="17" t="s">
        <v>1056</v>
      </c>
      <c r="G31" s="39">
        <v>185</v>
      </c>
    </row>
    <row r="32" spans="2:7" ht="17.25" customHeight="1" x14ac:dyDescent="0.25">
      <c r="B32" s="36" t="s">
        <v>1953</v>
      </c>
      <c r="C32" s="76" t="s">
        <v>1867</v>
      </c>
      <c r="D32" s="57" t="s">
        <v>1601</v>
      </c>
      <c r="E32" s="38" t="s">
        <v>1955</v>
      </c>
      <c r="F32" s="40" t="s">
        <v>1954</v>
      </c>
      <c r="G32" s="39">
        <v>216.23</v>
      </c>
    </row>
    <row r="33" spans="2:7" ht="17.25" customHeight="1" x14ac:dyDescent="0.25">
      <c r="B33" s="36"/>
      <c r="C33" s="76" t="s">
        <v>1867</v>
      </c>
      <c r="D33" s="57" t="s">
        <v>1601</v>
      </c>
      <c r="E33" s="38" t="s">
        <v>1714</v>
      </c>
      <c r="F33" s="40" t="s">
        <v>180</v>
      </c>
      <c r="G33" s="39">
        <v>8008.95</v>
      </c>
    </row>
    <row r="34" spans="2:7" ht="17.25" customHeight="1" x14ac:dyDescent="0.25">
      <c r="B34" s="36"/>
      <c r="C34" s="76" t="s">
        <v>1867</v>
      </c>
      <c r="D34" s="57" t="s">
        <v>1601</v>
      </c>
      <c r="E34" s="38" t="s">
        <v>1986</v>
      </c>
      <c r="F34" s="40" t="s">
        <v>180</v>
      </c>
      <c r="G34" s="39">
        <v>144259.22</v>
      </c>
    </row>
    <row r="35" spans="2:7" ht="17.25" customHeight="1" thickBot="1" x14ac:dyDescent="0.3">
      <c r="B35" s="14"/>
      <c r="C35" s="59"/>
      <c r="D35" s="15"/>
      <c r="E35" s="15"/>
      <c r="F35" s="15"/>
      <c r="G35" s="3">
        <f>SUM(G10:G34)</f>
        <v>254063.27000000002</v>
      </c>
    </row>
    <row r="37" spans="2:7" x14ac:dyDescent="0.25">
      <c r="D37" s="193"/>
      <c r="E37" s="193"/>
      <c r="F37" s="193"/>
    </row>
    <row r="38" spans="2:7" x14ac:dyDescent="0.25">
      <c r="E38" s="8"/>
    </row>
    <row r="39" spans="2:7" x14ac:dyDescent="0.25">
      <c r="E39" s="31"/>
    </row>
    <row r="40" spans="2:7" x14ac:dyDescent="0.25">
      <c r="E40" s="8"/>
      <c r="F40" s="10"/>
    </row>
    <row r="41" spans="2:7" x14ac:dyDescent="0.25">
      <c r="E41" s="8"/>
    </row>
    <row r="42" spans="2:7" x14ac:dyDescent="0.25">
      <c r="E42" s="8"/>
    </row>
  </sheetData>
  <mergeCells count="3">
    <mergeCell ref="B6:F7"/>
    <mergeCell ref="G6:G7"/>
    <mergeCell ref="D37:F3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1BB7-FDEE-4539-9081-1397F529EAE5}">
  <dimension ref="B5:G25"/>
  <sheetViews>
    <sheetView showGridLines="0" topLeftCell="A4" workbookViewId="0">
      <selection activeCell="F16" sqref="F16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77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105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119</v>
      </c>
      <c r="C10" s="33" t="s">
        <v>124</v>
      </c>
      <c r="D10" s="62" t="s">
        <v>171</v>
      </c>
      <c r="E10" s="49" t="s">
        <v>120</v>
      </c>
      <c r="F10" s="42" t="s">
        <v>118</v>
      </c>
      <c r="G10" s="43">
        <v>99.9</v>
      </c>
    </row>
    <row r="11" spans="2:7" ht="17.25" customHeight="1" x14ac:dyDescent="0.25">
      <c r="B11" s="18" t="s">
        <v>123</v>
      </c>
      <c r="C11" s="16" t="s">
        <v>124</v>
      </c>
      <c r="D11" s="61" t="s">
        <v>171</v>
      </c>
      <c r="E11" s="22" t="s">
        <v>122</v>
      </c>
      <c r="F11" s="17" t="s">
        <v>121</v>
      </c>
      <c r="G11" s="19">
        <v>1923.6</v>
      </c>
    </row>
    <row r="12" spans="2:7" ht="17.25" customHeight="1" x14ac:dyDescent="0.25">
      <c r="B12" s="18" t="s">
        <v>30</v>
      </c>
      <c r="C12" s="16" t="s">
        <v>124</v>
      </c>
      <c r="D12" s="61" t="s">
        <v>171</v>
      </c>
      <c r="E12" s="22" t="s">
        <v>125</v>
      </c>
      <c r="F12" s="17" t="s">
        <v>29</v>
      </c>
      <c r="G12" s="19">
        <v>684</v>
      </c>
    </row>
    <row r="13" spans="2:7" ht="17.25" customHeight="1" x14ac:dyDescent="0.25">
      <c r="B13" s="18" t="s">
        <v>80</v>
      </c>
      <c r="C13" s="16" t="s">
        <v>124</v>
      </c>
      <c r="D13" s="61" t="s">
        <v>169</v>
      </c>
      <c r="E13" s="22" t="s">
        <v>81</v>
      </c>
      <c r="F13" s="17" t="s">
        <v>79</v>
      </c>
      <c r="G13" s="19">
        <v>12627.6</v>
      </c>
    </row>
    <row r="14" spans="2:7" ht="17.25" customHeight="1" x14ac:dyDescent="0.25">
      <c r="B14" s="18" t="s">
        <v>127</v>
      </c>
      <c r="C14" s="29" t="s">
        <v>124</v>
      </c>
      <c r="D14" s="69" t="s">
        <v>171</v>
      </c>
      <c r="E14" s="38" t="s">
        <v>128</v>
      </c>
      <c r="F14" s="40" t="s">
        <v>126</v>
      </c>
      <c r="G14" s="19">
        <v>1120.3</v>
      </c>
    </row>
    <row r="15" spans="2:7" ht="17.25" customHeight="1" x14ac:dyDescent="0.25">
      <c r="B15" s="18" t="s">
        <v>130</v>
      </c>
      <c r="C15" s="16" t="s">
        <v>124</v>
      </c>
      <c r="D15" s="61" t="s">
        <v>171</v>
      </c>
      <c r="E15" s="22" t="s">
        <v>134</v>
      </c>
      <c r="F15" s="17" t="s">
        <v>129</v>
      </c>
      <c r="G15" s="19">
        <v>9970.2800000000007</v>
      </c>
    </row>
    <row r="16" spans="2:7" ht="17.25" customHeight="1" x14ac:dyDescent="0.25">
      <c r="B16" s="18" t="s">
        <v>131</v>
      </c>
      <c r="C16" s="16" t="s">
        <v>124</v>
      </c>
      <c r="D16" s="61" t="s">
        <v>171</v>
      </c>
      <c r="E16" s="22" t="s">
        <v>132</v>
      </c>
      <c r="F16" s="17" t="s">
        <v>79</v>
      </c>
      <c r="G16" s="19">
        <v>313.08999999999997</v>
      </c>
    </row>
    <row r="17" spans="2:7" ht="17.25" customHeight="1" x14ac:dyDescent="0.25">
      <c r="B17" s="18" t="s">
        <v>133</v>
      </c>
      <c r="C17" s="16" t="s">
        <v>124</v>
      </c>
      <c r="D17" s="61" t="s">
        <v>171</v>
      </c>
      <c r="E17" s="22" t="s">
        <v>135</v>
      </c>
      <c r="F17" s="17" t="s">
        <v>79</v>
      </c>
      <c r="G17" s="19">
        <v>2148</v>
      </c>
    </row>
    <row r="18" spans="2:7" ht="17.25" customHeight="1" thickBot="1" x14ac:dyDescent="0.3">
      <c r="B18" s="14"/>
      <c r="C18" s="59"/>
      <c r="D18" s="15"/>
      <c r="E18" s="15"/>
      <c r="F18" s="15"/>
      <c r="G18" s="3">
        <f>SUM(G10:G17)</f>
        <v>28886.77</v>
      </c>
    </row>
    <row r="21" spans="2:7" x14ac:dyDescent="0.25">
      <c r="E21" s="6" t="s">
        <v>136</v>
      </c>
    </row>
    <row r="22" spans="2:7" x14ac:dyDescent="0.25">
      <c r="E22" s="8"/>
    </row>
    <row r="23" spans="2:7" x14ac:dyDescent="0.25">
      <c r="E23" s="4"/>
      <c r="F23" s="10"/>
    </row>
    <row r="24" spans="2:7" ht="17.25" x14ac:dyDescent="0.3">
      <c r="E24" s="7"/>
    </row>
    <row r="25" spans="2:7" x14ac:dyDescent="0.25">
      <c r="E25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AE37-C4DD-4809-A974-CC4B86323387}">
  <dimension ref="B5:G21"/>
  <sheetViews>
    <sheetView showGridLines="0" workbookViewId="0">
      <selection activeCell="B12" sqref="B12"/>
    </sheetView>
  </sheetViews>
  <sheetFormatPr defaultRowHeight="15" x14ac:dyDescent="0.25"/>
  <cols>
    <col min="2" max="3" width="11.5703125" customWidth="1"/>
    <col min="4" max="4" width="13" customWidth="1"/>
    <col min="5" max="5" width="81.28515625" customWidth="1"/>
    <col min="6" max="6" width="24.285156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84" t="s">
        <v>1901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1902</v>
      </c>
      <c r="C10" s="76" t="s">
        <v>1867</v>
      </c>
      <c r="D10" s="61" t="s">
        <v>1078</v>
      </c>
      <c r="E10" s="22" t="s">
        <v>766</v>
      </c>
      <c r="F10" s="40" t="s">
        <v>1950</v>
      </c>
      <c r="G10" s="19">
        <v>99.9</v>
      </c>
    </row>
    <row r="11" spans="2:7" ht="17.25" customHeight="1" x14ac:dyDescent="0.25">
      <c r="B11" s="36" t="s">
        <v>1903</v>
      </c>
      <c r="C11" s="76" t="s">
        <v>1904</v>
      </c>
      <c r="D11" s="61" t="s">
        <v>1078</v>
      </c>
      <c r="E11" s="22" t="s">
        <v>1949</v>
      </c>
      <c r="F11" s="40" t="s">
        <v>491</v>
      </c>
      <c r="G11" s="19">
        <v>1708.9</v>
      </c>
    </row>
    <row r="12" spans="2:7" ht="17.25" customHeight="1" x14ac:dyDescent="0.25">
      <c r="B12" s="36" t="s">
        <v>1905</v>
      </c>
      <c r="C12" s="76" t="s">
        <v>1904</v>
      </c>
      <c r="D12" s="61" t="s">
        <v>1601</v>
      </c>
      <c r="E12" s="22" t="s">
        <v>1906</v>
      </c>
      <c r="F12" s="40" t="s">
        <v>764</v>
      </c>
      <c r="G12" s="39">
        <v>43.64</v>
      </c>
    </row>
    <row r="13" spans="2:7" ht="17.25" customHeight="1" x14ac:dyDescent="0.25">
      <c r="B13" s="36" t="s">
        <v>1951</v>
      </c>
      <c r="C13" s="76" t="s">
        <v>1896</v>
      </c>
      <c r="D13" s="57" t="s">
        <v>1601</v>
      </c>
      <c r="E13" s="38" t="s">
        <v>1988</v>
      </c>
      <c r="F13" s="40" t="s">
        <v>384</v>
      </c>
      <c r="G13" s="39">
        <v>1920</v>
      </c>
    </row>
    <row r="14" spans="2:7" ht="17.25" customHeight="1" x14ac:dyDescent="0.25">
      <c r="B14" s="36" t="s">
        <v>1952</v>
      </c>
      <c r="C14" s="76" t="s">
        <v>1867</v>
      </c>
      <c r="D14" s="57" t="s">
        <v>1078</v>
      </c>
      <c r="E14" s="38" t="s">
        <v>1989</v>
      </c>
      <c r="F14" s="40" t="s">
        <v>207</v>
      </c>
      <c r="G14" s="39">
        <v>2100</v>
      </c>
    </row>
    <row r="15" spans="2:7" ht="17.25" customHeight="1" x14ac:dyDescent="0.25">
      <c r="B15" s="36" t="s">
        <v>1975</v>
      </c>
      <c r="C15" s="76" t="s">
        <v>1867</v>
      </c>
      <c r="D15" s="57" t="s">
        <v>1078</v>
      </c>
      <c r="E15" s="38" t="s">
        <v>1991</v>
      </c>
      <c r="F15" s="40" t="s">
        <v>946</v>
      </c>
      <c r="G15" s="39">
        <v>872</v>
      </c>
    </row>
    <row r="16" spans="2:7" ht="17.25" customHeight="1" x14ac:dyDescent="0.25">
      <c r="B16" s="36"/>
      <c r="C16" s="76" t="s">
        <v>1867</v>
      </c>
      <c r="D16" s="57" t="s">
        <v>1078</v>
      </c>
      <c r="E16" s="38" t="s">
        <v>1990</v>
      </c>
      <c r="F16" s="40" t="s">
        <v>1288</v>
      </c>
      <c r="G16" s="39">
        <v>2935</v>
      </c>
    </row>
    <row r="17" spans="2:7" ht="17.25" customHeight="1" x14ac:dyDescent="0.25">
      <c r="B17" s="36" t="s">
        <v>1976</v>
      </c>
      <c r="C17" s="40" t="s">
        <v>1867</v>
      </c>
      <c r="D17" s="61" t="s">
        <v>1601</v>
      </c>
      <c r="E17" s="30" t="s">
        <v>1337</v>
      </c>
      <c r="F17" s="17" t="s">
        <v>764</v>
      </c>
      <c r="G17" s="19">
        <v>43.64</v>
      </c>
    </row>
    <row r="18" spans="2:7" ht="16.5" thickBot="1" x14ac:dyDescent="0.3">
      <c r="B18" s="14"/>
      <c r="C18" s="59"/>
      <c r="D18" s="15"/>
      <c r="E18" s="15"/>
      <c r="F18" s="15"/>
      <c r="G18" s="3">
        <f>SUM(G10:G17)</f>
        <v>9723.08</v>
      </c>
    </row>
    <row r="20" spans="2:7" x14ac:dyDescent="0.25">
      <c r="D20" s="193"/>
      <c r="E20" s="193"/>
      <c r="F20" s="193"/>
    </row>
    <row r="21" spans="2:7" x14ac:dyDescent="0.25">
      <c r="E21" s="8"/>
    </row>
  </sheetData>
  <mergeCells count="3">
    <mergeCell ref="B6:F7"/>
    <mergeCell ref="G6:G7"/>
    <mergeCell ref="D20:F20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CC75-0211-46CE-84BF-EF4C1999F0AE}">
  <dimension ref="B5:G39"/>
  <sheetViews>
    <sheetView showGridLines="0" topLeftCell="A16" workbookViewId="0">
      <selection activeCell="C28" sqref="C28"/>
    </sheetView>
  </sheetViews>
  <sheetFormatPr defaultRowHeight="15" x14ac:dyDescent="0.25"/>
  <cols>
    <col min="2" max="3" width="12.7109375" customWidth="1"/>
    <col min="4" max="4" width="14.28515625" customWidth="1"/>
    <col min="5" max="5" width="70.7109375" customWidth="1"/>
    <col min="6" max="6" width="28.285156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4" t="s">
        <v>1907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1957</v>
      </c>
      <c r="C10" s="16" t="s">
        <v>1867</v>
      </c>
      <c r="D10" s="88" t="s">
        <v>499</v>
      </c>
      <c r="E10" s="139" t="s">
        <v>1956</v>
      </c>
      <c r="F10" s="90" t="s">
        <v>349</v>
      </c>
      <c r="G10" s="138">
        <v>10833</v>
      </c>
    </row>
    <row r="11" spans="2:7" ht="17.25" customHeight="1" x14ac:dyDescent="0.25">
      <c r="B11" s="36" t="s">
        <v>1908</v>
      </c>
      <c r="C11" s="16" t="s">
        <v>1867</v>
      </c>
      <c r="D11" s="57" t="s">
        <v>499</v>
      </c>
      <c r="E11" s="53" t="s">
        <v>1958</v>
      </c>
      <c r="F11" s="40" t="s">
        <v>1582</v>
      </c>
      <c r="G11" s="39">
        <v>1111.46</v>
      </c>
    </row>
    <row r="12" spans="2:7" ht="17.25" customHeight="1" x14ac:dyDescent="0.25">
      <c r="B12" s="36" t="s">
        <v>1909</v>
      </c>
      <c r="C12" s="76" t="s">
        <v>1867</v>
      </c>
      <c r="D12" s="57" t="s">
        <v>1078</v>
      </c>
      <c r="E12" s="22" t="s">
        <v>1959</v>
      </c>
      <c r="F12" s="40" t="s">
        <v>1802</v>
      </c>
      <c r="G12" s="39">
        <v>2215.33</v>
      </c>
    </row>
    <row r="13" spans="2:7" ht="17.25" customHeight="1" x14ac:dyDescent="0.25">
      <c r="B13" s="36" t="s">
        <v>1910</v>
      </c>
      <c r="C13" s="76" t="s">
        <v>1867</v>
      </c>
      <c r="D13" s="57" t="s">
        <v>1078</v>
      </c>
      <c r="E13" s="38" t="s">
        <v>1911</v>
      </c>
      <c r="F13" s="40" t="s">
        <v>1978</v>
      </c>
      <c r="G13" s="39">
        <v>700</v>
      </c>
    </row>
    <row r="14" spans="2:7" ht="17.25" customHeight="1" x14ac:dyDescent="0.25">
      <c r="B14" s="36" t="s">
        <v>1922</v>
      </c>
      <c r="C14" s="76" t="s">
        <v>1867</v>
      </c>
      <c r="D14" s="57" t="s">
        <v>1078</v>
      </c>
      <c r="E14" s="160" t="s">
        <v>1961</v>
      </c>
      <c r="F14" s="40" t="s">
        <v>1960</v>
      </c>
      <c r="G14" s="39">
        <v>1050</v>
      </c>
    </row>
    <row r="15" spans="2:7" ht="17.25" customHeight="1" x14ac:dyDescent="0.25">
      <c r="B15" s="36" t="s">
        <v>1962</v>
      </c>
      <c r="C15" s="76" t="s">
        <v>1867</v>
      </c>
      <c r="D15" s="57" t="s">
        <v>1078</v>
      </c>
      <c r="E15" s="161" t="s">
        <v>1979</v>
      </c>
      <c r="F15" s="40" t="s">
        <v>1963</v>
      </c>
      <c r="G15" s="39">
        <v>1610</v>
      </c>
    </row>
    <row r="16" spans="2:7" ht="17.25" customHeight="1" x14ac:dyDescent="0.25">
      <c r="B16" s="36" t="s">
        <v>1923</v>
      </c>
      <c r="C16" s="76" t="s">
        <v>1867</v>
      </c>
      <c r="D16" s="57" t="s">
        <v>1078</v>
      </c>
      <c r="E16" s="161" t="s">
        <v>1964</v>
      </c>
      <c r="F16" s="40" t="s">
        <v>608</v>
      </c>
      <c r="G16" s="39">
        <v>1739.15</v>
      </c>
    </row>
    <row r="17" spans="2:7" ht="17.25" customHeight="1" x14ac:dyDescent="0.25">
      <c r="B17" s="36" t="s">
        <v>1924</v>
      </c>
      <c r="C17" s="76" t="s">
        <v>1867</v>
      </c>
      <c r="D17" s="57" t="s">
        <v>1078</v>
      </c>
      <c r="E17" s="161" t="s">
        <v>1964</v>
      </c>
      <c r="F17" s="40" t="s">
        <v>977</v>
      </c>
      <c r="G17" s="39">
        <v>1498</v>
      </c>
    </row>
    <row r="18" spans="2:7" ht="17.25" customHeight="1" x14ac:dyDescent="0.25">
      <c r="B18" s="36" t="s">
        <v>1966</v>
      </c>
      <c r="C18" s="76" t="s">
        <v>1867</v>
      </c>
      <c r="D18" s="57" t="s">
        <v>1078</v>
      </c>
      <c r="E18" s="161" t="s">
        <v>1967</v>
      </c>
      <c r="F18" s="40" t="s">
        <v>1965</v>
      </c>
      <c r="G18" s="39">
        <v>950</v>
      </c>
    </row>
    <row r="19" spans="2:7" ht="17.25" customHeight="1" x14ac:dyDescent="0.25">
      <c r="B19" s="36" t="s">
        <v>1980</v>
      </c>
      <c r="C19" s="76" t="s">
        <v>1867</v>
      </c>
      <c r="D19" s="57" t="s">
        <v>1078</v>
      </c>
      <c r="E19" s="161" t="s">
        <v>1981</v>
      </c>
      <c r="F19" s="40" t="s">
        <v>1189</v>
      </c>
      <c r="G19" s="39">
        <v>163.80000000000001</v>
      </c>
    </row>
    <row r="20" spans="2:7" ht="17.25" customHeight="1" x14ac:dyDescent="0.25">
      <c r="B20" s="36" t="s">
        <v>1968</v>
      </c>
      <c r="C20" s="76" t="s">
        <v>1867</v>
      </c>
      <c r="D20" s="57" t="s">
        <v>1078</v>
      </c>
      <c r="E20" s="161" t="s">
        <v>1959</v>
      </c>
      <c r="F20" s="40" t="s">
        <v>1729</v>
      </c>
      <c r="G20" s="39">
        <v>4175.6000000000004</v>
      </c>
    </row>
    <row r="21" spans="2:7" ht="17.25" customHeight="1" x14ac:dyDescent="0.25">
      <c r="B21" s="36" t="s">
        <v>1925</v>
      </c>
      <c r="C21" s="76" t="s">
        <v>1867</v>
      </c>
      <c r="D21" s="57" t="s">
        <v>1078</v>
      </c>
      <c r="E21" s="161" t="s">
        <v>1969</v>
      </c>
      <c r="F21" s="40" t="s">
        <v>146</v>
      </c>
      <c r="G21" s="39">
        <v>199.99</v>
      </c>
    </row>
    <row r="22" spans="2:7" ht="17.25" customHeight="1" x14ac:dyDescent="0.25">
      <c r="B22" s="36" t="s">
        <v>1912</v>
      </c>
      <c r="C22" s="76" t="s">
        <v>1867</v>
      </c>
      <c r="D22" s="57" t="s">
        <v>1601</v>
      </c>
      <c r="E22" s="38" t="s">
        <v>1971</v>
      </c>
      <c r="F22" s="40" t="s">
        <v>698</v>
      </c>
      <c r="G22" s="39">
        <v>4500</v>
      </c>
    </row>
    <row r="23" spans="2:7" ht="17.25" customHeight="1" x14ac:dyDescent="0.25">
      <c r="B23" s="36" t="s">
        <v>1913</v>
      </c>
      <c r="C23" s="76" t="s">
        <v>1867</v>
      </c>
      <c r="D23" s="61" t="s">
        <v>1078</v>
      </c>
      <c r="E23" s="22" t="s">
        <v>796</v>
      </c>
      <c r="F23" s="17" t="s">
        <v>147</v>
      </c>
      <c r="G23" s="39">
        <v>19000</v>
      </c>
    </row>
    <row r="24" spans="2:7" ht="17.25" customHeight="1" x14ac:dyDescent="0.25">
      <c r="B24" s="36" t="s">
        <v>1914</v>
      </c>
      <c r="C24" s="76" t="s">
        <v>1867</v>
      </c>
      <c r="D24" s="57" t="s">
        <v>1601</v>
      </c>
      <c r="E24" s="38" t="s">
        <v>1974</v>
      </c>
      <c r="F24" s="40" t="s">
        <v>1915</v>
      </c>
      <c r="G24" s="39">
        <v>53400</v>
      </c>
    </row>
    <row r="25" spans="2:7" ht="17.25" customHeight="1" x14ac:dyDescent="0.25">
      <c r="B25" s="36" t="s">
        <v>1972</v>
      </c>
      <c r="C25" s="76" t="s">
        <v>1867</v>
      </c>
      <c r="D25" s="57" t="s">
        <v>1078</v>
      </c>
      <c r="E25" s="38" t="s">
        <v>800</v>
      </c>
      <c r="F25" s="40" t="s">
        <v>1100</v>
      </c>
      <c r="G25" s="39">
        <v>138.99</v>
      </c>
    </row>
    <row r="26" spans="2:7" ht="17.25" customHeight="1" x14ac:dyDescent="0.25">
      <c r="B26" s="36" t="s">
        <v>1982</v>
      </c>
      <c r="C26" s="76" t="s">
        <v>1867</v>
      </c>
      <c r="D26" s="57" t="s">
        <v>1078</v>
      </c>
      <c r="E26" s="22" t="s">
        <v>1997</v>
      </c>
      <c r="F26" s="40" t="s">
        <v>653</v>
      </c>
      <c r="G26" s="137">
        <v>1700</v>
      </c>
    </row>
    <row r="27" spans="2:7" ht="17.25" customHeight="1" x14ac:dyDescent="0.25">
      <c r="B27" s="36" t="s">
        <v>1994</v>
      </c>
      <c r="C27" s="76" t="s">
        <v>1867</v>
      </c>
      <c r="D27" s="57" t="s">
        <v>1078</v>
      </c>
      <c r="E27" s="38" t="s">
        <v>1995</v>
      </c>
      <c r="F27" s="40" t="s">
        <v>1987</v>
      </c>
      <c r="G27" s="39">
        <v>33916.370000000003</v>
      </c>
    </row>
    <row r="28" spans="2:7" ht="17.25" customHeight="1" x14ac:dyDescent="0.25">
      <c r="B28" s="36" t="s">
        <v>1993</v>
      </c>
      <c r="C28" s="76" t="s">
        <v>1867</v>
      </c>
      <c r="D28" s="57" t="s">
        <v>1601</v>
      </c>
      <c r="E28" s="38" t="s">
        <v>1996</v>
      </c>
      <c r="F28" s="40" t="s">
        <v>1992</v>
      </c>
      <c r="G28" s="39">
        <v>150</v>
      </c>
    </row>
    <row r="29" spans="2:7" ht="17.25" customHeight="1" x14ac:dyDescent="0.25">
      <c r="B29" s="36" t="s">
        <v>2005</v>
      </c>
      <c r="C29" s="76" t="s">
        <v>1867</v>
      </c>
      <c r="D29" s="57" t="s">
        <v>1601</v>
      </c>
      <c r="E29" s="38" t="s">
        <v>2007</v>
      </c>
      <c r="F29" s="40" t="s">
        <v>2004</v>
      </c>
      <c r="G29" s="39">
        <v>1230.8599999999999</v>
      </c>
    </row>
    <row r="30" spans="2:7" ht="17.25" customHeight="1" x14ac:dyDescent="0.25">
      <c r="B30" s="36" t="s">
        <v>2006</v>
      </c>
      <c r="C30" s="76" t="s">
        <v>1867</v>
      </c>
      <c r="D30" s="57" t="s">
        <v>1601</v>
      </c>
      <c r="E30" s="38" t="s">
        <v>2008</v>
      </c>
      <c r="F30" s="40" t="s">
        <v>65</v>
      </c>
      <c r="G30" s="39">
        <v>43.33</v>
      </c>
    </row>
    <row r="31" spans="2:7" ht="17.25" customHeight="1" x14ac:dyDescent="0.25">
      <c r="B31" s="36" t="s">
        <v>2000</v>
      </c>
      <c r="C31" s="76" t="s">
        <v>1867</v>
      </c>
      <c r="D31" s="57" t="s">
        <v>1601</v>
      </c>
      <c r="E31" s="38" t="s">
        <v>2009</v>
      </c>
      <c r="F31" s="40" t="s">
        <v>1998</v>
      </c>
      <c r="G31" s="39">
        <v>1837.39</v>
      </c>
    </row>
    <row r="32" spans="2:7" ht="17.25" customHeight="1" x14ac:dyDescent="0.25">
      <c r="B32" s="36" t="s">
        <v>2001</v>
      </c>
      <c r="C32" s="76" t="s">
        <v>1867</v>
      </c>
      <c r="D32" s="57" t="s">
        <v>1601</v>
      </c>
      <c r="E32" s="38" t="s">
        <v>2010</v>
      </c>
      <c r="F32" s="40" t="s">
        <v>65</v>
      </c>
      <c r="G32" s="39">
        <v>76.09</v>
      </c>
    </row>
    <row r="33" spans="2:7" ht="17.25" customHeight="1" x14ac:dyDescent="0.25">
      <c r="B33" s="36" t="s">
        <v>2002</v>
      </c>
      <c r="C33" s="76" t="s">
        <v>1867</v>
      </c>
      <c r="D33" s="57" t="s">
        <v>1601</v>
      </c>
      <c r="E33" s="38" t="s">
        <v>2011</v>
      </c>
      <c r="F33" s="40" t="s">
        <v>1999</v>
      </c>
      <c r="G33" s="39">
        <v>1993.28</v>
      </c>
    </row>
    <row r="34" spans="2:7" ht="17.25" customHeight="1" x14ac:dyDescent="0.25">
      <c r="B34" s="36" t="s">
        <v>2003</v>
      </c>
      <c r="C34" s="76" t="s">
        <v>1867</v>
      </c>
      <c r="D34" s="57" t="s">
        <v>1601</v>
      </c>
      <c r="E34" s="38" t="s">
        <v>2012</v>
      </c>
      <c r="F34" s="40" t="s">
        <v>65</v>
      </c>
      <c r="G34" s="39">
        <v>75.3</v>
      </c>
    </row>
    <row r="35" spans="2:7" ht="16.5" thickBot="1" x14ac:dyDescent="0.3">
      <c r="B35" s="12"/>
      <c r="C35" s="55"/>
      <c r="D35" s="13"/>
      <c r="E35" s="13"/>
      <c r="F35" s="13"/>
      <c r="G35" s="3">
        <f>SUM(G10:G34)</f>
        <v>144307.93999999997</v>
      </c>
    </row>
    <row r="37" spans="2:7" x14ac:dyDescent="0.25">
      <c r="D37" s="193"/>
      <c r="E37" s="193"/>
      <c r="F37" s="193"/>
    </row>
    <row r="38" spans="2:7" x14ac:dyDescent="0.25">
      <c r="D38" s="6"/>
      <c r="E38" s="8"/>
      <c r="G38" s="52"/>
    </row>
    <row r="39" spans="2:7" ht="17.25" x14ac:dyDescent="0.3">
      <c r="E39" s="7"/>
      <c r="G39" s="52"/>
    </row>
  </sheetData>
  <mergeCells count="3">
    <mergeCell ref="B6:F7"/>
    <mergeCell ref="G6:G7"/>
    <mergeCell ref="D37:F3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F74B-4561-4832-B9ED-6111674EE477}">
  <dimension ref="B5:G18"/>
  <sheetViews>
    <sheetView showGridLines="0" workbookViewId="0">
      <selection activeCell="E15" sqref="E15"/>
    </sheetView>
  </sheetViews>
  <sheetFormatPr defaultRowHeight="15" x14ac:dyDescent="0.25"/>
  <cols>
    <col min="2" max="3" width="11.5703125" customWidth="1"/>
    <col min="4" max="4" width="14.42578125" customWidth="1"/>
    <col min="5" max="5" width="65.8554687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2082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20.25" customHeight="1" x14ac:dyDescent="0.25">
      <c r="B10" s="36" t="s">
        <v>2085</v>
      </c>
      <c r="C10" s="76" t="s">
        <v>1896</v>
      </c>
      <c r="D10" s="57" t="s">
        <v>1601</v>
      </c>
      <c r="E10" s="38" t="s">
        <v>2084</v>
      </c>
      <c r="F10" s="40" t="s">
        <v>2083</v>
      </c>
      <c r="G10" s="39">
        <v>260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260</v>
      </c>
    </row>
    <row r="13" spans="2:7" x14ac:dyDescent="0.25">
      <c r="D13" s="193"/>
      <c r="E13" s="193"/>
      <c r="F13" s="193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AA90-743B-4E62-BBB6-6F1F868570F4}">
  <dimension ref="B5:G15"/>
  <sheetViews>
    <sheetView showGridLines="0" workbookViewId="0">
      <selection activeCell="E15" sqref="E15"/>
    </sheetView>
  </sheetViews>
  <sheetFormatPr defaultRowHeight="15" x14ac:dyDescent="0.25"/>
  <cols>
    <col min="2" max="3" width="12.7109375" customWidth="1"/>
    <col min="4" max="4" width="14.28515625" customWidth="1"/>
    <col min="5" max="5" width="74.28515625" customWidth="1"/>
    <col min="6" max="6" width="22.42578125" customWidth="1"/>
    <col min="7" max="7" width="21.42578125" customWidth="1"/>
  </cols>
  <sheetData>
    <row r="5" spans="2:7" ht="15.75" thickBot="1" x14ac:dyDescent="0.3"/>
    <row r="6" spans="2:7" ht="15" customHeight="1" x14ac:dyDescent="0.25">
      <c r="B6" s="184" t="s">
        <v>2091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.75" customHeight="1" x14ac:dyDescent="0.25">
      <c r="B10" s="36"/>
      <c r="C10" s="76" t="s">
        <v>1896</v>
      </c>
      <c r="D10" s="57" t="s">
        <v>1601</v>
      </c>
      <c r="E10" s="38" t="s">
        <v>1985</v>
      </c>
      <c r="F10" s="40" t="s">
        <v>2092</v>
      </c>
      <c r="G10" s="39">
        <v>1484949.24</v>
      </c>
    </row>
    <row r="11" spans="2:7" ht="16.5" thickBot="1" x14ac:dyDescent="0.3">
      <c r="B11" s="12"/>
      <c r="C11" s="55"/>
      <c r="D11" s="13"/>
      <c r="E11" s="13"/>
      <c r="F11" s="13"/>
      <c r="G11" s="3">
        <f>SUM(G10:G10)</f>
        <v>1484949.24</v>
      </c>
    </row>
    <row r="13" spans="2:7" x14ac:dyDescent="0.25">
      <c r="D13" s="193"/>
      <c r="E13" s="193"/>
      <c r="F13" s="193"/>
    </row>
    <row r="14" spans="2:7" x14ac:dyDescent="0.25">
      <c r="D14" s="6"/>
      <c r="E14" s="8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04AB-A914-44CD-8A20-BB6311DCD4DF}">
  <dimension ref="B5:G27"/>
  <sheetViews>
    <sheetView showGridLines="0" workbookViewId="0">
      <selection sqref="A1:XFD1048576"/>
    </sheetView>
  </sheetViews>
  <sheetFormatPr defaultRowHeight="15" x14ac:dyDescent="0.25"/>
  <cols>
    <col min="2" max="3" width="11.5703125" customWidth="1"/>
    <col min="4" max="4" width="14.42578125" customWidth="1"/>
    <col min="5" max="5" width="69.425781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1916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20.25" customHeight="1" x14ac:dyDescent="0.25">
      <c r="B10" s="36" t="s">
        <v>1917</v>
      </c>
      <c r="C10" s="76" t="s">
        <v>1918</v>
      </c>
      <c r="D10" s="61" t="s">
        <v>1601</v>
      </c>
      <c r="E10" s="38" t="s">
        <v>1324</v>
      </c>
      <c r="F10" s="17" t="s">
        <v>1919</v>
      </c>
      <c r="G10" s="43">
        <v>3100</v>
      </c>
    </row>
    <row r="11" spans="2:7" ht="20.25" customHeight="1" x14ac:dyDescent="0.25">
      <c r="B11" s="36" t="s">
        <v>2013</v>
      </c>
      <c r="C11" s="16" t="s">
        <v>1918</v>
      </c>
      <c r="D11" s="61" t="s">
        <v>1601</v>
      </c>
      <c r="E11" s="38" t="s">
        <v>1327</v>
      </c>
      <c r="F11" s="17" t="s">
        <v>2014</v>
      </c>
      <c r="G11" s="19">
        <v>400</v>
      </c>
    </row>
    <row r="12" spans="2:7" ht="20.25" customHeight="1" x14ac:dyDescent="0.25">
      <c r="B12" s="36" t="s">
        <v>2015</v>
      </c>
      <c r="C12" s="16" t="s">
        <v>2016</v>
      </c>
      <c r="D12" s="61" t="s">
        <v>1078</v>
      </c>
      <c r="E12" s="38" t="s">
        <v>827</v>
      </c>
      <c r="F12" s="17" t="s">
        <v>2017</v>
      </c>
      <c r="G12" s="19">
        <v>3190.29</v>
      </c>
    </row>
    <row r="13" spans="2:7" ht="20.25" customHeight="1" x14ac:dyDescent="0.25">
      <c r="B13" s="36" t="s">
        <v>2062</v>
      </c>
      <c r="C13" s="76" t="s">
        <v>1918</v>
      </c>
      <c r="D13" s="57" t="s">
        <v>1601</v>
      </c>
      <c r="E13" s="38" t="s">
        <v>2063</v>
      </c>
      <c r="F13" s="40" t="s">
        <v>55</v>
      </c>
      <c r="G13" s="39">
        <v>1000</v>
      </c>
    </row>
    <row r="14" spans="2:7" ht="20.25" customHeight="1" x14ac:dyDescent="0.25">
      <c r="B14" s="36" t="s">
        <v>2064</v>
      </c>
      <c r="C14" s="76" t="s">
        <v>1918</v>
      </c>
      <c r="D14" s="57" t="s">
        <v>1078</v>
      </c>
      <c r="E14" s="38" t="s">
        <v>2086</v>
      </c>
      <c r="F14" s="40" t="s">
        <v>1420</v>
      </c>
      <c r="G14" s="39">
        <v>2196.09</v>
      </c>
    </row>
    <row r="15" spans="2:7" ht="20.25" customHeight="1" x14ac:dyDescent="0.25">
      <c r="B15" s="36" t="s">
        <v>2065</v>
      </c>
      <c r="C15" s="76" t="s">
        <v>1918</v>
      </c>
      <c r="D15" s="57" t="s">
        <v>169</v>
      </c>
      <c r="E15" s="38" t="s">
        <v>2087</v>
      </c>
      <c r="F15" s="40" t="s">
        <v>1420</v>
      </c>
      <c r="G15" s="39">
        <v>2196.09</v>
      </c>
    </row>
    <row r="16" spans="2:7" ht="20.25" customHeight="1" x14ac:dyDescent="0.25">
      <c r="B16" s="36"/>
      <c r="C16" s="76" t="s">
        <v>1918</v>
      </c>
      <c r="D16" s="57" t="s">
        <v>1601</v>
      </c>
      <c r="E16" s="38" t="s">
        <v>2255</v>
      </c>
      <c r="F16" s="40" t="s">
        <v>180</v>
      </c>
      <c r="G16" s="39">
        <v>97855</v>
      </c>
    </row>
    <row r="17" spans="2:7" ht="20.25" customHeight="1" x14ac:dyDescent="0.25">
      <c r="B17" s="36"/>
      <c r="C17" s="76" t="s">
        <v>1918</v>
      </c>
      <c r="D17" s="57" t="s">
        <v>1601</v>
      </c>
      <c r="E17" s="38" t="s">
        <v>2256</v>
      </c>
      <c r="F17" s="40" t="s">
        <v>180</v>
      </c>
      <c r="G17" s="39">
        <v>66712</v>
      </c>
    </row>
    <row r="18" spans="2:7" ht="20.25" customHeight="1" x14ac:dyDescent="0.25">
      <c r="B18" s="36"/>
      <c r="C18" s="76" t="s">
        <v>1918</v>
      </c>
      <c r="D18" s="57" t="s">
        <v>1601</v>
      </c>
      <c r="E18" s="38" t="s">
        <v>2257</v>
      </c>
      <c r="F18" s="40" t="s">
        <v>180</v>
      </c>
      <c r="G18" s="39">
        <v>58548</v>
      </c>
    </row>
    <row r="19" spans="2:7" ht="20.25" customHeight="1" x14ac:dyDescent="0.25">
      <c r="B19" s="36"/>
      <c r="C19" s="76" t="s">
        <v>1918</v>
      </c>
      <c r="D19" s="57" t="s">
        <v>1601</v>
      </c>
      <c r="E19" s="38" t="s">
        <v>2257</v>
      </c>
      <c r="F19" s="40" t="s">
        <v>180</v>
      </c>
      <c r="G19" s="39">
        <v>0.3</v>
      </c>
    </row>
    <row r="20" spans="2:7" ht="17.25" customHeight="1" thickBot="1" x14ac:dyDescent="0.3">
      <c r="B20" s="14"/>
      <c r="C20" s="59"/>
      <c r="D20" s="15"/>
      <c r="E20" s="15"/>
      <c r="F20" s="15"/>
      <c r="G20" s="3">
        <f>SUM(G10:G19)</f>
        <v>235197.77</v>
      </c>
    </row>
    <row r="22" spans="2:7" x14ac:dyDescent="0.25">
      <c r="D22" s="193"/>
      <c r="E22" s="193"/>
      <c r="F22" s="193"/>
    </row>
    <row r="23" spans="2:7" x14ac:dyDescent="0.25">
      <c r="E23" s="8"/>
    </row>
    <row r="24" spans="2:7" x14ac:dyDescent="0.25">
      <c r="E24" s="31"/>
    </row>
    <row r="25" spans="2:7" x14ac:dyDescent="0.25">
      <c r="E25" s="8"/>
      <c r="F25" s="10"/>
    </row>
    <row r="26" spans="2:7" x14ac:dyDescent="0.25">
      <c r="E26" s="8"/>
    </row>
    <row r="27" spans="2:7" x14ac:dyDescent="0.25">
      <c r="E27" s="8"/>
    </row>
  </sheetData>
  <mergeCells count="3">
    <mergeCell ref="B6:F7"/>
    <mergeCell ref="G6:G7"/>
    <mergeCell ref="D22:F22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F302-FA4B-4D31-A87A-122135BF4F5D}">
  <dimension ref="B5:G22"/>
  <sheetViews>
    <sheetView showGridLines="0" topLeftCell="A8" workbookViewId="0">
      <selection activeCell="E15" sqref="E15"/>
    </sheetView>
  </sheetViews>
  <sheetFormatPr defaultRowHeight="15" x14ac:dyDescent="0.25"/>
  <cols>
    <col min="2" max="3" width="11.5703125" customWidth="1"/>
    <col min="4" max="4" width="14.28515625" customWidth="1"/>
    <col min="5" max="5" width="75" customWidth="1"/>
    <col min="6" max="6" width="24.285156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84" t="s">
        <v>2066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162" t="s">
        <v>3</v>
      </c>
      <c r="F9" s="45" t="s">
        <v>1</v>
      </c>
      <c r="G9" s="46" t="s">
        <v>0</v>
      </c>
    </row>
    <row r="10" spans="2:7" ht="22.5" customHeight="1" x14ac:dyDescent="0.25">
      <c r="B10" s="36" t="s">
        <v>2018</v>
      </c>
      <c r="C10" s="76" t="s">
        <v>1918</v>
      </c>
      <c r="D10" s="61" t="s">
        <v>1601</v>
      </c>
      <c r="E10" s="22" t="s">
        <v>2019</v>
      </c>
      <c r="F10" s="40" t="s">
        <v>2020</v>
      </c>
      <c r="G10" s="163">
        <v>4000</v>
      </c>
    </row>
    <row r="11" spans="2:7" ht="22.5" customHeight="1" x14ac:dyDescent="0.25">
      <c r="B11" s="36" t="s">
        <v>2021</v>
      </c>
      <c r="C11" s="76" t="s">
        <v>1918</v>
      </c>
      <c r="D11" s="61" t="s">
        <v>1078</v>
      </c>
      <c r="E11" t="s">
        <v>2022</v>
      </c>
      <c r="F11" s="40" t="s">
        <v>2023</v>
      </c>
      <c r="G11" s="164">
        <v>202.13</v>
      </c>
    </row>
    <row r="12" spans="2:7" ht="22.5" customHeight="1" x14ac:dyDescent="0.25">
      <c r="B12" s="36" t="s">
        <v>2024</v>
      </c>
      <c r="C12" s="76" t="s">
        <v>1918</v>
      </c>
      <c r="D12" s="61" t="s">
        <v>1078</v>
      </c>
      <c r="E12" s="30" t="s">
        <v>836</v>
      </c>
      <c r="F12" s="17" t="s">
        <v>833</v>
      </c>
      <c r="G12" s="19">
        <v>226.8</v>
      </c>
    </row>
    <row r="13" spans="2:7" ht="22.5" customHeight="1" x14ac:dyDescent="0.25">
      <c r="B13" s="36" t="s">
        <v>2026</v>
      </c>
      <c r="C13" s="76" t="s">
        <v>1918</v>
      </c>
      <c r="D13" s="61" t="s">
        <v>1078</v>
      </c>
      <c r="E13" s="30" t="s">
        <v>836</v>
      </c>
      <c r="F13" s="17" t="s">
        <v>833</v>
      </c>
      <c r="G13" s="19">
        <v>393</v>
      </c>
    </row>
    <row r="14" spans="2:7" ht="22.5" customHeight="1" x14ac:dyDescent="0.25">
      <c r="B14" s="36" t="s">
        <v>2027</v>
      </c>
      <c r="C14" s="76" t="s">
        <v>1918</v>
      </c>
      <c r="D14" s="61" t="s">
        <v>1601</v>
      </c>
      <c r="E14" s="22" t="s">
        <v>2204</v>
      </c>
      <c r="F14" s="40" t="s">
        <v>2028</v>
      </c>
      <c r="G14" s="163">
        <v>1048.3900000000001</v>
      </c>
    </row>
    <row r="15" spans="2:7" ht="22.5" customHeight="1" x14ac:dyDescent="0.25">
      <c r="B15" s="36" t="s">
        <v>2029</v>
      </c>
      <c r="C15" s="76" t="s">
        <v>1918</v>
      </c>
      <c r="D15" s="61" t="s">
        <v>1601</v>
      </c>
      <c r="E15" s="22" t="s">
        <v>2059</v>
      </c>
      <c r="F15" s="40" t="s">
        <v>2030</v>
      </c>
      <c r="G15" s="163">
        <v>260</v>
      </c>
    </row>
    <row r="16" spans="2:7" ht="22.5" customHeight="1" x14ac:dyDescent="0.25">
      <c r="B16" s="36" t="s">
        <v>2060</v>
      </c>
      <c r="C16" s="76" t="s">
        <v>1918</v>
      </c>
      <c r="D16" s="61" t="s">
        <v>1601</v>
      </c>
      <c r="E16" s="22" t="s">
        <v>2088</v>
      </c>
      <c r="F16" s="40" t="s">
        <v>2061</v>
      </c>
      <c r="G16" s="163">
        <v>2500</v>
      </c>
    </row>
    <row r="17" spans="2:7" ht="22.5" customHeight="1" x14ac:dyDescent="0.25">
      <c r="B17" s="36" t="s">
        <v>2067</v>
      </c>
      <c r="C17" s="76" t="s">
        <v>1918</v>
      </c>
      <c r="D17" s="57" t="s">
        <v>1078</v>
      </c>
      <c r="E17" s="38" t="s">
        <v>2089</v>
      </c>
      <c r="F17" s="40" t="s">
        <v>329</v>
      </c>
      <c r="G17" s="19">
        <v>89200</v>
      </c>
    </row>
    <row r="18" spans="2:7" ht="22.5" customHeight="1" x14ac:dyDescent="0.25">
      <c r="B18" s="36"/>
      <c r="C18" s="76" t="s">
        <v>1918</v>
      </c>
      <c r="D18" s="57" t="s">
        <v>1601</v>
      </c>
      <c r="E18" s="38" t="s">
        <v>2090</v>
      </c>
      <c r="F18" s="40" t="s">
        <v>6</v>
      </c>
      <c r="G18" s="39">
        <v>670</v>
      </c>
    </row>
    <row r="19" spans="2:7" ht="21" customHeight="1" thickBot="1" x14ac:dyDescent="0.3">
      <c r="B19" s="14"/>
      <c r="C19" s="59"/>
      <c r="D19" s="15"/>
      <c r="E19" s="15"/>
      <c r="F19" s="15"/>
      <c r="G19" s="3">
        <f>SUM(G10:G18)</f>
        <v>98500.32</v>
      </c>
    </row>
    <row r="21" spans="2:7" x14ac:dyDescent="0.25">
      <c r="D21" s="193"/>
      <c r="E21" s="193"/>
      <c r="F21" s="193"/>
    </row>
    <row r="22" spans="2:7" x14ac:dyDescent="0.25">
      <c r="E22" s="8"/>
    </row>
  </sheetData>
  <mergeCells count="3">
    <mergeCell ref="B6:F7"/>
    <mergeCell ref="G6:G7"/>
    <mergeCell ref="D21:F21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AE0C-15E5-4836-B9B6-B4A8825B8C27}">
  <dimension ref="B3:G39"/>
  <sheetViews>
    <sheetView showGridLines="0" topLeftCell="A23" zoomScale="85" zoomScaleNormal="85" workbookViewId="0">
      <selection activeCell="F24" sqref="F24"/>
    </sheetView>
  </sheetViews>
  <sheetFormatPr defaultRowHeight="15" x14ac:dyDescent="0.25"/>
  <cols>
    <col min="2" max="3" width="12.7109375" customWidth="1"/>
    <col min="4" max="4" width="14.28515625" customWidth="1"/>
    <col min="5" max="5" width="70.28515625" customWidth="1"/>
    <col min="6" max="6" width="28.28515625" customWidth="1"/>
    <col min="7" max="7" width="21.42578125" customWidth="1"/>
  </cols>
  <sheetData>
    <row r="3" spans="2:7" ht="25.15" customHeight="1" thickBot="1" x14ac:dyDescent="0.3"/>
    <row r="4" spans="2:7" ht="15" customHeight="1" x14ac:dyDescent="0.25">
      <c r="B4" s="184" t="s">
        <v>1920</v>
      </c>
      <c r="C4" s="185"/>
      <c r="D4" s="185"/>
      <c r="E4" s="185"/>
      <c r="F4" s="186"/>
      <c r="G4" s="190" t="s">
        <v>6</v>
      </c>
    </row>
    <row r="5" spans="2:7" ht="9.75" customHeight="1" thickBot="1" x14ac:dyDescent="0.3">
      <c r="B5" s="187"/>
      <c r="C5" s="188"/>
      <c r="D5" s="188"/>
      <c r="E5" s="188"/>
      <c r="F5" s="189"/>
      <c r="G5" s="191"/>
    </row>
    <row r="6" spans="2:7" ht="6.75" customHeight="1" thickBot="1" x14ac:dyDescent="0.3"/>
    <row r="7" spans="2:7" ht="16.5" thickBot="1" x14ac:dyDescent="0.3">
      <c r="B7" s="51" t="s">
        <v>2</v>
      </c>
      <c r="C7" s="45" t="s">
        <v>4</v>
      </c>
      <c r="D7" s="64" t="s">
        <v>166</v>
      </c>
      <c r="E7" s="45" t="s">
        <v>3</v>
      </c>
      <c r="F7" s="45" t="s">
        <v>1</v>
      </c>
      <c r="G7" s="46" t="s">
        <v>0</v>
      </c>
    </row>
    <row r="8" spans="2:7" ht="21.75" customHeight="1" x14ac:dyDescent="0.25">
      <c r="B8" s="36" t="s">
        <v>1921</v>
      </c>
      <c r="C8" s="16" t="s">
        <v>1918</v>
      </c>
      <c r="D8" s="61" t="s">
        <v>169</v>
      </c>
      <c r="E8" s="38" t="s">
        <v>2031</v>
      </c>
      <c r="F8" s="40" t="s">
        <v>249</v>
      </c>
      <c r="G8" s="19">
        <v>878.61</v>
      </c>
    </row>
    <row r="9" spans="2:7" ht="21.75" customHeight="1" x14ac:dyDescent="0.25">
      <c r="B9" s="36" t="s">
        <v>2032</v>
      </c>
      <c r="C9" s="76" t="s">
        <v>1918</v>
      </c>
      <c r="D9" s="57" t="s">
        <v>1078</v>
      </c>
      <c r="E9" s="38" t="s">
        <v>2100</v>
      </c>
      <c r="F9" s="40" t="s">
        <v>1547</v>
      </c>
      <c r="G9" s="145">
        <v>12000</v>
      </c>
    </row>
    <row r="10" spans="2:7" ht="21.75" customHeight="1" x14ac:dyDescent="0.25">
      <c r="B10" s="36" t="s">
        <v>2033</v>
      </c>
      <c r="C10" s="76" t="s">
        <v>1918</v>
      </c>
      <c r="D10" s="57" t="s">
        <v>1078</v>
      </c>
      <c r="E10" s="38" t="s">
        <v>2101</v>
      </c>
      <c r="F10" s="40" t="s">
        <v>1547</v>
      </c>
      <c r="G10" s="39">
        <v>12000</v>
      </c>
    </row>
    <row r="11" spans="2:7" ht="21.75" customHeight="1" x14ac:dyDescent="0.25">
      <c r="B11" s="36" t="s">
        <v>2034</v>
      </c>
      <c r="C11" s="76" t="s">
        <v>1918</v>
      </c>
      <c r="D11" s="57" t="s">
        <v>1078</v>
      </c>
      <c r="E11" s="38" t="s">
        <v>1566</v>
      </c>
      <c r="F11" s="40" t="s">
        <v>1564</v>
      </c>
      <c r="G11" s="39">
        <v>18000</v>
      </c>
    </row>
    <row r="12" spans="2:7" ht="21.75" customHeight="1" x14ac:dyDescent="0.25">
      <c r="B12" s="36" t="s">
        <v>2035</v>
      </c>
      <c r="C12" s="76" t="s">
        <v>1918</v>
      </c>
      <c r="D12" s="57" t="s">
        <v>1078</v>
      </c>
      <c r="E12" s="22" t="s">
        <v>2097</v>
      </c>
      <c r="F12" s="40" t="s">
        <v>2036</v>
      </c>
      <c r="G12" s="39">
        <v>975</v>
      </c>
    </row>
    <row r="13" spans="2:7" ht="21.75" customHeight="1" x14ac:dyDescent="0.25">
      <c r="B13" s="36" t="s">
        <v>2037</v>
      </c>
      <c r="C13" s="76" t="s">
        <v>1918</v>
      </c>
      <c r="D13" s="57" t="s">
        <v>1078</v>
      </c>
      <c r="E13" s="22" t="s">
        <v>2095</v>
      </c>
      <c r="F13" s="40" t="s">
        <v>2038</v>
      </c>
      <c r="G13" s="145">
        <v>240</v>
      </c>
    </row>
    <row r="14" spans="2:7" ht="21.75" customHeight="1" x14ac:dyDescent="0.25">
      <c r="B14" s="36" t="s">
        <v>2039</v>
      </c>
      <c r="C14" s="76" t="s">
        <v>1918</v>
      </c>
      <c r="D14" s="57" t="s">
        <v>1078</v>
      </c>
      <c r="E14" s="22" t="s">
        <v>2096</v>
      </c>
      <c r="F14" s="40" t="s">
        <v>2040</v>
      </c>
      <c r="G14" s="145">
        <v>1424.5</v>
      </c>
    </row>
    <row r="15" spans="2:7" ht="21.75" customHeight="1" x14ac:dyDescent="0.25">
      <c r="B15" s="36" t="s">
        <v>1928</v>
      </c>
      <c r="C15" s="76" t="s">
        <v>1918</v>
      </c>
      <c r="D15" s="57" t="s">
        <v>1078</v>
      </c>
      <c r="E15" s="165" t="s">
        <v>1352</v>
      </c>
      <c r="F15" s="40" t="s">
        <v>1929</v>
      </c>
      <c r="G15" s="39">
        <v>700</v>
      </c>
    </row>
    <row r="16" spans="2:7" ht="21.75" customHeight="1" x14ac:dyDescent="0.25">
      <c r="B16" s="36" t="s">
        <v>2078</v>
      </c>
      <c r="C16" s="76" t="s">
        <v>1918</v>
      </c>
      <c r="D16" s="57" t="s">
        <v>1078</v>
      </c>
      <c r="E16" s="22" t="s">
        <v>186</v>
      </c>
      <c r="F16" s="17" t="s">
        <v>277</v>
      </c>
      <c r="G16" s="151">
        <v>700</v>
      </c>
    </row>
    <row r="17" spans="2:7" ht="21.75" customHeight="1" x14ac:dyDescent="0.25">
      <c r="B17" s="36" t="s">
        <v>1926</v>
      </c>
      <c r="C17" s="76" t="s">
        <v>1918</v>
      </c>
      <c r="D17" s="57" t="s">
        <v>1078</v>
      </c>
      <c r="E17" s="22" t="s">
        <v>184</v>
      </c>
      <c r="F17" s="40" t="s">
        <v>1927</v>
      </c>
      <c r="G17" s="39">
        <v>700</v>
      </c>
    </row>
    <row r="18" spans="2:7" ht="21.75" customHeight="1" x14ac:dyDescent="0.25">
      <c r="B18" s="36" t="s">
        <v>2041</v>
      </c>
      <c r="C18" s="76" t="s">
        <v>1918</v>
      </c>
      <c r="D18" s="57" t="s">
        <v>1601</v>
      </c>
      <c r="E18" s="22" t="s">
        <v>2094</v>
      </c>
      <c r="F18" s="40" t="s">
        <v>427</v>
      </c>
      <c r="G18" s="39">
        <v>3600</v>
      </c>
    </row>
    <row r="19" spans="2:7" ht="21.75" customHeight="1" x14ac:dyDescent="0.25">
      <c r="B19" s="36" t="s">
        <v>2042</v>
      </c>
      <c r="C19" s="76" t="s">
        <v>2025</v>
      </c>
      <c r="D19" s="57" t="s">
        <v>1078</v>
      </c>
      <c r="E19" s="22" t="s">
        <v>2077</v>
      </c>
      <c r="F19" s="40" t="s">
        <v>2043</v>
      </c>
      <c r="G19" s="145">
        <v>751.29</v>
      </c>
    </row>
    <row r="20" spans="2:7" ht="21.75" customHeight="1" x14ac:dyDescent="0.25">
      <c r="B20" s="36" t="s">
        <v>2044</v>
      </c>
      <c r="C20" s="76" t="s">
        <v>2045</v>
      </c>
      <c r="D20" s="57" t="s">
        <v>1078</v>
      </c>
      <c r="E20" s="22" t="s">
        <v>2093</v>
      </c>
      <c r="F20" s="40" t="s">
        <v>1897</v>
      </c>
      <c r="G20" s="145">
        <v>3370.42</v>
      </c>
    </row>
    <row r="21" spans="2:7" ht="21.75" customHeight="1" x14ac:dyDescent="0.25">
      <c r="B21" s="36" t="s">
        <v>2046</v>
      </c>
      <c r="C21" s="76" t="s">
        <v>2045</v>
      </c>
      <c r="D21" s="57" t="s">
        <v>1601</v>
      </c>
      <c r="E21" s="38" t="s">
        <v>174</v>
      </c>
      <c r="F21" s="40" t="s">
        <v>2047</v>
      </c>
      <c r="G21" s="178">
        <v>127</v>
      </c>
    </row>
    <row r="22" spans="2:7" ht="21.75" customHeight="1" x14ac:dyDescent="0.25">
      <c r="B22" s="36" t="s">
        <v>2048</v>
      </c>
      <c r="C22" s="76" t="s">
        <v>2045</v>
      </c>
      <c r="D22" s="57" t="s">
        <v>499</v>
      </c>
      <c r="E22" s="22" t="s">
        <v>2049</v>
      </c>
      <c r="F22" s="40" t="s">
        <v>985</v>
      </c>
      <c r="G22" s="39">
        <v>2100</v>
      </c>
    </row>
    <row r="23" spans="2:7" ht="21.75" customHeight="1" x14ac:dyDescent="0.25">
      <c r="B23" s="36" t="s">
        <v>2050</v>
      </c>
      <c r="C23" s="76" t="s">
        <v>2045</v>
      </c>
      <c r="D23" s="57" t="s">
        <v>1078</v>
      </c>
      <c r="E23" s="165" t="s">
        <v>2068</v>
      </c>
      <c r="F23" s="40" t="s">
        <v>596</v>
      </c>
      <c r="G23" s="178">
        <v>1773</v>
      </c>
    </row>
    <row r="24" spans="2:7" ht="21.75" customHeight="1" x14ac:dyDescent="0.25">
      <c r="B24" s="36" t="s">
        <v>2051</v>
      </c>
      <c r="C24" s="76" t="s">
        <v>2045</v>
      </c>
      <c r="D24" s="57" t="s">
        <v>1078</v>
      </c>
      <c r="E24" s="22" t="s">
        <v>2070</v>
      </c>
      <c r="F24" s="40" t="s">
        <v>1978</v>
      </c>
      <c r="G24" s="39">
        <v>840</v>
      </c>
    </row>
    <row r="25" spans="2:7" ht="21.75" customHeight="1" x14ac:dyDescent="0.25">
      <c r="B25" s="36" t="s">
        <v>2052</v>
      </c>
      <c r="C25" s="76" t="s">
        <v>2045</v>
      </c>
      <c r="D25" s="57" t="s">
        <v>1078</v>
      </c>
      <c r="E25" s="22" t="s">
        <v>2069</v>
      </c>
      <c r="F25" s="40" t="s">
        <v>1978</v>
      </c>
      <c r="G25" s="39">
        <v>485</v>
      </c>
    </row>
    <row r="26" spans="2:7" ht="21.75" customHeight="1" x14ac:dyDescent="0.25">
      <c r="B26" s="36" t="s">
        <v>2053</v>
      </c>
      <c r="C26" s="76" t="s">
        <v>2045</v>
      </c>
      <c r="D26" s="57" t="s">
        <v>1078</v>
      </c>
      <c r="E26" s="53" t="s">
        <v>2071</v>
      </c>
      <c r="F26" s="40" t="s">
        <v>1978</v>
      </c>
      <c r="G26" s="39">
        <v>485</v>
      </c>
    </row>
    <row r="27" spans="2:7" ht="21.75" customHeight="1" x14ac:dyDescent="0.25">
      <c r="B27" s="36" t="s">
        <v>2054</v>
      </c>
      <c r="C27" s="76" t="s">
        <v>2045</v>
      </c>
      <c r="D27" s="57" t="s">
        <v>1078</v>
      </c>
      <c r="E27" s="22" t="s">
        <v>2072</v>
      </c>
      <c r="F27" s="40" t="s">
        <v>1978</v>
      </c>
      <c r="G27" s="39">
        <v>485</v>
      </c>
    </row>
    <row r="28" spans="2:7" ht="21.75" customHeight="1" x14ac:dyDescent="0.25">
      <c r="B28" s="36" t="s">
        <v>2055</v>
      </c>
      <c r="C28" s="76" t="s">
        <v>2045</v>
      </c>
      <c r="D28" s="57" t="s">
        <v>1078</v>
      </c>
      <c r="E28" s="53" t="s">
        <v>2073</v>
      </c>
      <c r="F28" s="40" t="s">
        <v>1978</v>
      </c>
      <c r="G28" s="39">
        <v>485</v>
      </c>
    </row>
    <row r="29" spans="2:7" ht="21.75" customHeight="1" x14ac:dyDescent="0.25">
      <c r="B29" s="36" t="s">
        <v>2056</v>
      </c>
      <c r="C29" s="76" t="s">
        <v>2045</v>
      </c>
      <c r="D29" s="57" t="s">
        <v>1078</v>
      </c>
      <c r="E29" s="22" t="s">
        <v>2074</v>
      </c>
      <c r="F29" s="40" t="s">
        <v>1978</v>
      </c>
      <c r="G29" s="39">
        <v>485</v>
      </c>
    </row>
    <row r="30" spans="2:7" ht="21.75" customHeight="1" x14ac:dyDescent="0.25">
      <c r="B30" s="36" t="s">
        <v>2057</v>
      </c>
      <c r="C30" s="76" t="s">
        <v>2045</v>
      </c>
      <c r="D30" s="57" t="s">
        <v>1078</v>
      </c>
      <c r="E30" s="53" t="s">
        <v>2075</v>
      </c>
      <c r="F30" s="40" t="s">
        <v>1978</v>
      </c>
      <c r="G30" s="39">
        <v>485</v>
      </c>
    </row>
    <row r="31" spans="2:7" ht="21.75" customHeight="1" x14ac:dyDescent="0.25">
      <c r="B31" s="36" t="s">
        <v>2058</v>
      </c>
      <c r="C31" s="76" t="s">
        <v>2045</v>
      </c>
      <c r="D31" s="57" t="s">
        <v>1078</v>
      </c>
      <c r="E31" s="22" t="s">
        <v>2076</v>
      </c>
      <c r="F31" s="40" t="s">
        <v>1844</v>
      </c>
      <c r="G31" s="39">
        <v>3500</v>
      </c>
    </row>
    <row r="32" spans="2:7" ht="21.75" customHeight="1" x14ac:dyDescent="0.25">
      <c r="B32" s="36" t="s">
        <v>2079</v>
      </c>
      <c r="C32" s="76" t="s">
        <v>1918</v>
      </c>
      <c r="D32" s="57" t="s">
        <v>1601</v>
      </c>
      <c r="E32" s="30" t="s">
        <v>2080</v>
      </c>
      <c r="F32" s="40" t="s">
        <v>2081</v>
      </c>
      <c r="G32" s="39">
        <v>122</v>
      </c>
    </row>
    <row r="33" spans="2:7" ht="21.75" customHeight="1" x14ac:dyDescent="0.25">
      <c r="B33" s="36" t="s">
        <v>2103</v>
      </c>
      <c r="C33" s="76" t="s">
        <v>1918</v>
      </c>
      <c r="D33" s="57" t="s">
        <v>1601</v>
      </c>
      <c r="E33" s="30" t="s">
        <v>1853</v>
      </c>
      <c r="F33" s="40" t="s">
        <v>1852</v>
      </c>
      <c r="G33" s="39">
        <v>44548.47</v>
      </c>
    </row>
    <row r="34" spans="2:7" ht="21.75" customHeight="1" x14ac:dyDescent="0.25">
      <c r="B34" s="36" t="s">
        <v>2102</v>
      </c>
      <c r="C34" s="76" t="s">
        <v>1918</v>
      </c>
      <c r="D34" s="57" t="s">
        <v>1601</v>
      </c>
      <c r="E34" s="77" t="s">
        <v>2099</v>
      </c>
      <c r="F34" s="40" t="s">
        <v>2098</v>
      </c>
      <c r="G34" s="39">
        <v>14000</v>
      </c>
    </row>
    <row r="35" spans="2:7" ht="21.75" customHeight="1" thickBot="1" x14ac:dyDescent="0.3">
      <c r="B35" s="12"/>
      <c r="C35" s="55"/>
      <c r="D35" s="13"/>
      <c r="E35" s="13"/>
      <c r="F35" s="13"/>
      <c r="G35" s="3">
        <f>SUM(G8:G34)</f>
        <v>125260.29000000001</v>
      </c>
    </row>
    <row r="37" spans="2:7" x14ac:dyDescent="0.25">
      <c r="D37" s="193"/>
      <c r="E37" s="193"/>
      <c r="F37" s="193"/>
    </row>
    <row r="38" spans="2:7" x14ac:dyDescent="0.25">
      <c r="D38" s="6"/>
      <c r="E38" s="8"/>
      <c r="G38" s="52"/>
    </row>
    <row r="39" spans="2:7" ht="17.25" x14ac:dyDescent="0.3">
      <c r="E39" s="7"/>
      <c r="G39" s="52"/>
    </row>
  </sheetData>
  <mergeCells count="3">
    <mergeCell ref="B4:F5"/>
    <mergeCell ref="G4:G5"/>
    <mergeCell ref="D37:F37"/>
  </mergeCells>
  <pageMargins left="0.51181102362204722" right="0.51181102362204722" top="0.78740157480314965" bottom="0.78740157480314965" header="0.31496062992125984" footer="0.31496062992125984"/>
  <pageSetup paperSize="9" scale="69" orientation="landscape" horizontalDpi="0" verticalDpi="0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EC3D-52ED-4720-9856-B59069298E6C}">
  <dimension ref="B5:G19"/>
  <sheetViews>
    <sheetView workbookViewId="0">
      <selection activeCell="D11" sqref="D11:F11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2247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2252</v>
      </c>
      <c r="C10" s="16" t="s">
        <v>2016</v>
      </c>
      <c r="D10" s="61" t="s">
        <v>1601</v>
      </c>
      <c r="E10" s="22" t="s">
        <v>2248</v>
      </c>
      <c r="F10" s="17" t="s">
        <v>2249</v>
      </c>
      <c r="G10" s="19">
        <v>570</v>
      </c>
    </row>
    <row r="11" spans="2:7" ht="17.25" customHeight="1" x14ac:dyDescent="0.25">
      <c r="B11" s="36"/>
      <c r="C11" s="76" t="s">
        <v>2016</v>
      </c>
      <c r="D11" s="57" t="s">
        <v>1601</v>
      </c>
      <c r="E11" s="38" t="s">
        <v>2255</v>
      </c>
      <c r="F11" s="40" t="s">
        <v>180</v>
      </c>
      <c r="G11" s="39">
        <v>544.99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1114.99</v>
      </c>
    </row>
    <row r="14" spans="2:7" x14ac:dyDescent="0.25">
      <c r="D14" s="193"/>
      <c r="E14" s="193"/>
      <c r="F14" s="193"/>
    </row>
    <row r="15" spans="2:7" x14ac:dyDescent="0.25">
      <c r="E15" s="8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1B80-98DF-4A50-AB10-1A9425838FF0}">
  <dimension ref="B5:G18"/>
  <sheetViews>
    <sheetView workbookViewId="0">
      <selection activeCell="E20" sqref="E20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2251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2253</v>
      </c>
      <c r="C10" s="16" t="s">
        <v>2025</v>
      </c>
      <c r="D10" s="61" t="s">
        <v>1601</v>
      </c>
      <c r="E10" s="22" t="s">
        <v>2254</v>
      </c>
      <c r="F10" s="17" t="s">
        <v>590</v>
      </c>
      <c r="G10" s="19">
        <v>136.29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136.29</v>
      </c>
    </row>
    <row r="13" spans="2:7" x14ac:dyDescent="0.25">
      <c r="D13" s="193"/>
      <c r="E13" s="193"/>
      <c r="F13" s="193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A7B3-9316-4F87-9851-7D95460A0897}">
  <dimension ref="B5:G18"/>
  <sheetViews>
    <sheetView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6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2265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2266</v>
      </c>
      <c r="C10" s="16" t="s">
        <v>2045</v>
      </c>
      <c r="D10" s="61" t="s">
        <v>1601</v>
      </c>
      <c r="E10" s="22" t="s">
        <v>2248</v>
      </c>
      <c r="F10" s="17" t="s">
        <v>2267</v>
      </c>
      <c r="G10" s="19">
        <v>190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190</v>
      </c>
    </row>
    <row r="13" spans="2:7" x14ac:dyDescent="0.25">
      <c r="D13" s="193"/>
      <c r="E13" s="193"/>
      <c r="F13" s="193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AFA1-2ABB-42D8-80FC-6EE0682F0365}">
  <dimension ref="B5:G19"/>
  <sheetViews>
    <sheetView showGridLines="0" workbookViewId="0">
      <selection activeCell="E12" sqref="E12:G12"/>
    </sheetView>
  </sheetViews>
  <sheetFormatPr defaultRowHeight="15" x14ac:dyDescent="0.25"/>
  <cols>
    <col min="2" max="3" width="14.42578125" customWidth="1"/>
    <col min="4" max="4" width="14.140625" customWidth="1"/>
    <col min="5" max="5" width="83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4" t="s">
        <v>106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142</v>
      </c>
      <c r="C10" s="33" t="s">
        <v>124</v>
      </c>
      <c r="D10" s="62" t="s">
        <v>171</v>
      </c>
      <c r="E10" s="74" t="s">
        <v>141</v>
      </c>
      <c r="F10" s="75" t="s">
        <v>140</v>
      </c>
      <c r="G10" s="43">
        <v>8724</v>
      </c>
    </row>
    <row r="11" spans="2:7" ht="17.25" customHeight="1" x14ac:dyDescent="0.25">
      <c r="B11" s="18" t="s">
        <v>143</v>
      </c>
      <c r="C11" s="16" t="s">
        <v>144</v>
      </c>
      <c r="D11" s="61" t="s">
        <v>171</v>
      </c>
      <c r="E11" s="30" t="s">
        <v>145</v>
      </c>
      <c r="F11" s="17" t="s">
        <v>146</v>
      </c>
      <c r="G11" s="19">
        <v>199.99</v>
      </c>
    </row>
    <row r="12" spans="2:7" ht="17.25" customHeight="1" x14ac:dyDescent="0.25">
      <c r="B12" s="18" t="s">
        <v>148</v>
      </c>
      <c r="C12" s="16" t="s">
        <v>124</v>
      </c>
      <c r="D12" s="61" t="s">
        <v>171</v>
      </c>
      <c r="E12" s="30" t="s">
        <v>149</v>
      </c>
      <c r="F12" s="17" t="s">
        <v>147</v>
      </c>
      <c r="G12" s="19">
        <v>19000</v>
      </c>
    </row>
    <row r="13" spans="2:7" ht="17.25" customHeight="1" x14ac:dyDescent="0.25">
      <c r="B13" s="18" t="s">
        <v>151</v>
      </c>
      <c r="C13" s="16" t="s">
        <v>124</v>
      </c>
      <c r="D13" s="61" t="s">
        <v>169</v>
      </c>
      <c r="E13" s="30" t="s">
        <v>152</v>
      </c>
      <c r="F13" s="40" t="s">
        <v>150</v>
      </c>
      <c r="G13" s="19">
        <v>151.69999999999999</v>
      </c>
    </row>
    <row r="14" spans="2:7" ht="17.25" customHeight="1" x14ac:dyDescent="0.25">
      <c r="B14" s="18" t="s">
        <v>153</v>
      </c>
      <c r="C14" s="16" t="s">
        <v>124</v>
      </c>
      <c r="D14" s="61" t="s">
        <v>171</v>
      </c>
      <c r="E14" s="22" t="s">
        <v>154</v>
      </c>
      <c r="F14" s="17" t="s">
        <v>147</v>
      </c>
      <c r="G14" s="19">
        <v>304.5</v>
      </c>
    </row>
    <row r="15" spans="2:7" ht="17.25" customHeight="1" thickBot="1" x14ac:dyDescent="0.3">
      <c r="B15" s="12"/>
      <c r="C15" s="55"/>
      <c r="D15" s="13"/>
      <c r="E15" s="13"/>
      <c r="F15" s="13"/>
      <c r="G15" s="3">
        <f>SUM(G10:G14)</f>
        <v>28380.19</v>
      </c>
    </row>
    <row r="18" spans="5:7" x14ac:dyDescent="0.25">
      <c r="E18" s="6" t="s">
        <v>136</v>
      </c>
      <c r="G18" s="52"/>
    </row>
    <row r="19" spans="5:7" ht="17.25" x14ac:dyDescent="0.3">
      <c r="E19" s="7"/>
      <c r="G19" s="52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8B23-5370-4D65-9B8C-07DA5775B431}">
  <sheetPr>
    <pageSetUpPr fitToPage="1"/>
  </sheetPr>
  <dimension ref="B1:G63"/>
  <sheetViews>
    <sheetView showGridLines="0" topLeftCell="A34" workbookViewId="0">
      <selection activeCell="D52" sqref="D52"/>
    </sheetView>
  </sheetViews>
  <sheetFormatPr defaultRowHeight="15" x14ac:dyDescent="0.25"/>
  <cols>
    <col min="2" max="3" width="11.5703125" customWidth="1"/>
    <col min="4" max="4" width="14.42578125" customWidth="1"/>
    <col min="5" max="5" width="72.140625" customWidth="1"/>
    <col min="6" max="6" width="24.28515625" customWidth="1"/>
    <col min="7" max="7" width="18.42578125" customWidth="1"/>
  </cols>
  <sheetData>
    <row r="1" spans="2:7" ht="11.25" customHeight="1" x14ac:dyDescent="0.25"/>
    <row r="5" spans="2:7" ht="3.75" customHeight="1" thickBot="1" x14ac:dyDescent="0.3"/>
    <row r="6" spans="2:7" ht="15" customHeight="1" x14ac:dyDescent="0.25">
      <c r="B6" s="184" t="s">
        <v>2104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2105</v>
      </c>
      <c r="C10" s="16" t="s">
        <v>2106</v>
      </c>
      <c r="D10" s="61" t="s">
        <v>1078</v>
      </c>
      <c r="E10" s="22" t="s">
        <v>2107</v>
      </c>
      <c r="F10" s="17" t="s">
        <v>1564</v>
      </c>
      <c r="G10" s="19">
        <v>12000</v>
      </c>
    </row>
    <row r="11" spans="2:7" ht="17.25" customHeight="1" x14ac:dyDescent="0.25">
      <c r="B11" s="36" t="s">
        <v>2108</v>
      </c>
      <c r="C11" s="16" t="s">
        <v>2106</v>
      </c>
      <c r="D11" s="61" t="s">
        <v>1601</v>
      </c>
      <c r="E11" s="38" t="s">
        <v>2109</v>
      </c>
      <c r="F11" s="17" t="s">
        <v>1056</v>
      </c>
      <c r="G11" s="19">
        <v>185</v>
      </c>
    </row>
    <row r="12" spans="2:7" ht="17.25" customHeight="1" x14ac:dyDescent="0.25">
      <c r="B12" s="36" t="s">
        <v>2205</v>
      </c>
      <c r="C12" s="16" t="s">
        <v>2206</v>
      </c>
      <c r="D12" s="61" t="s">
        <v>1601</v>
      </c>
      <c r="E12" s="38" t="s">
        <v>2207</v>
      </c>
      <c r="F12" s="17" t="s">
        <v>1056</v>
      </c>
      <c r="G12" s="19">
        <v>185</v>
      </c>
    </row>
    <row r="13" spans="2:7" ht="17.25" customHeight="1" x14ac:dyDescent="0.25">
      <c r="B13" s="36" t="s">
        <v>2110</v>
      </c>
      <c r="C13" s="16" t="s">
        <v>2106</v>
      </c>
      <c r="D13" s="61" t="s">
        <v>1601</v>
      </c>
      <c r="E13" s="38" t="s">
        <v>2111</v>
      </c>
      <c r="F13" s="17" t="s">
        <v>2112</v>
      </c>
      <c r="G13" s="19">
        <v>500</v>
      </c>
    </row>
    <row r="14" spans="2:7" ht="17.25" customHeight="1" x14ac:dyDescent="0.25">
      <c r="B14" s="36" t="s">
        <v>2113</v>
      </c>
      <c r="C14" s="16" t="s">
        <v>2106</v>
      </c>
      <c r="D14" s="61" t="s">
        <v>1078</v>
      </c>
      <c r="E14" s="38" t="s">
        <v>2231</v>
      </c>
      <c r="F14" s="17" t="s">
        <v>902</v>
      </c>
      <c r="G14" s="19">
        <v>42500</v>
      </c>
    </row>
    <row r="15" spans="2:7" ht="17.25" customHeight="1" x14ac:dyDescent="0.25">
      <c r="B15" s="36" t="s">
        <v>2114</v>
      </c>
      <c r="C15" s="16" t="s">
        <v>2106</v>
      </c>
      <c r="D15" s="61" t="s">
        <v>1078</v>
      </c>
      <c r="E15" s="38" t="s">
        <v>2208</v>
      </c>
      <c r="F15" s="17" t="s">
        <v>2115</v>
      </c>
      <c r="G15" s="19">
        <v>827.15</v>
      </c>
    </row>
    <row r="16" spans="2:7" ht="17.25" customHeight="1" x14ac:dyDescent="0.25">
      <c r="B16" s="36" t="s">
        <v>2116</v>
      </c>
      <c r="C16" s="16" t="s">
        <v>2106</v>
      </c>
      <c r="D16" s="61" t="s">
        <v>1078</v>
      </c>
      <c r="E16" s="38" t="s">
        <v>2209</v>
      </c>
      <c r="F16" s="17" t="s">
        <v>2115</v>
      </c>
      <c r="G16" s="19">
        <v>6247.25</v>
      </c>
    </row>
    <row r="17" spans="2:7" ht="17.25" customHeight="1" x14ac:dyDescent="0.25">
      <c r="B17" s="36" t="s">
        <v>2117</v>
      </c>
      <c r="C17" s="16" t="s">
        <v>2106</v>
      </c>
      <c r="D17" s="61" t="s">
        <v>1078</v>
      </c>
      <c r="E17" s="38" t="s">
        <v>2215</v>
      </c>
      <c r="F17" s="17" t="s">
        <v>2115</v>
      </c>
      <c r="G17" s="19">
        <v>38.58</v>
      </c>
    </row>
    <row r="18" spans="2:7" ht="17.25" customHeight="1" x14ac:dyDescent="0.25">
      <c r="B18" s="36" t="s">
        <v>2118</v>
      </c>
      <c r="C18" s="16" t="s">
        <v>2106</v>
      </c>
      <c r="D18" s="61" t="s">
        <v>1078</v>
      </c>
      <c r="E18" s="38" t="s">
        <v>2216</v>
      </c>
      <c r="F18" s="17" t="s">
        <v>2115</v>
      </c>
      <c r="G18" s="19">
        <v>25.72</v>
      </c>
    </row>
    <row r="19" spans="2:7" ht="17.25" customHeight="1" x14ac:dyDescent="0.25">
      <c r="B19" s="36" t="s">
        <v>2119</v>
      </c>
      <c r="C19" s="16" t="s">
        <v>2106</v>
      </c>
      <c r="D19" s="61" t="s">
        <v>1078</v>
      </c>
      <c r="E19" s="38" t="s">
        <v>2217</v>
      </c>
      <c r="F19" s="17" t="s">
        <v>2115</v>
      </c>
      <c r="G19" s="19">
        <v>77.16</v>
      </c>
    </row>
    <row r="20" spans="2:7" ht="17.25" customHeight="1" x14ac:dyDescent="0.25">
      <c r="B20" s="36" t="s">
        <v>2120</v>
      </c>
      <c r="C20" s="16" t="s">
        <v>2106</v>
      </c>
      <c r="D20" s="61" t="s">
        <v>1078</v>
      </c>
      <c r="E20" s="38" t="s">
        <v>2218</v>
      </c>
      <c r="F20" s="17" t="s">
        <v>2115</v>
      </c>
      <c r="G20" s="19">
        <v>16.72</v>
      </c>
    </row>
    <row r="21" spans="2:7" ht="17.25" customHeight="1" x14ac:dyDescent="0.25">
      <c r="B21" s="36" t="s">
        <v>2121</v>
      </c>
      <c r="C21" s="16" t="s">
        <v>2106</v>
      </c>
      <c r="D21" s="61" t="s">
        <v>1078</v>
      </c>
      <c r="E21" s="38" t="s">
        <v>2219</v>
      </c>
      <c r="F21" s="17" t="s">
        <v>2115</v>
      </c>
      <c r="G21" s="19">
        <v>35.1</v>
      </c>
    </row>
    <row r="22" spans="2:7" ht="17.25" customHeight="1" x14ac:dyDescent="0.25">
      <c r="B22" s="36" t="s">
        <v>2122</v>
      </c>
      <c r="C22" s="16" t="s">
        <v>2106</v>
      </c>
      <c r="D22" s="61" t="s">
        <v>1078</v>
      </c>
      <c r="E22" s="38" t="s">
        <v>2220</v>
      </c>
      <c r="F22" s="17" t="s">
        <v>2115</v>
      </c>
      <c r="G22" s="19">
        <v>70.2</v>
      </c>
    </row>
    <row r="23" spans="2:7" ht="17.25" customHeight="1" x14ac:dyDescent="0.25">
      <c r="B23" s="36" t="s">
        <v>2123</v>
      </c>
      <c r="C23" s="16" t="s">
        <v>2106</v>
      </c>
      <c r="D23" s="61" t="s">
        <v>1078</v>
      </c>
      <c r="E23" s="38" t="s">
        <v>2221</v>
      </c>
      <c r="F23" s="17" t="s">
        <v>2115</v>
      </c>
      <c r="G23" s="19">
        <v>15.21</v>
      </c>
    </row>
    <row r="24" spans="2:7" ht="17.25" customHeight="1" x14ac:dyDescent="0.25">
      <c r="B24" s="36" t="s">
        <v>2124</v>
      </c>
      <c r="C24" s="16" t="s">
        <v>2106</v>
      </c>
      <c r="D24" s="61" t="s">
        <v>1078</v>
      </c>
      <c r="E24" s="38" t="s">
        <v>2222</v>
      </c>
      <c r="F24" s="17" t="s">
        <v>2115</v>
      </c>
      <c r="G24" s="19">
        <v>23.4</v>
      </c>
    </row>
    <row r="25" spans="2:7" ht="17.25" customHeight="1" x14ac:dyDescent="0.25">
      <c r="B25" s="36" t="s">
        <v>2125</v>
      </c>
      <c r="C25" s="16" t="s">
        <v>2106</v>
      </c>
      <c r="D25" s="61" t="s">
        <v>1078</v>
      </c>
      <c r="E25" s="38" t="s">
        <v>2223</v>
      </c>
      <c r="F25" s="17" t="s">
        <v>2115</v>
      </c>
      <c r="G25" s="19">
        <v>70.2</v>
      </c>
    </row>
    <row r="26" spans="2:7" ht="17.25" customHeight="1" x14ac:dyDescent="0.25">
      <c r="B26" s="36" t="s">
        <v>2126</v>
      </c>
      <c r="C26" s="16" t="s">
        <v>2106</v>
      </c>
      <c r="D26" s="61" t="s">
        <v>1078</v>
      </c>
      <c r="E26" s="38" t="s">
        <v>2224</v>
      </c>
      <c r="F26" s="17" t="s">
        <v>2115</v>
      </c>
      <c r="G26" s="19">
        <v>23.4</v>
      </c>
    </row>
    <row r="27" spans="2:7" ht="17.25" customHeight="1" x14ac:dyDescent="0.25">
      <c r="B27" s="36" t="s">
        <v>2127</v>
      </c>
      <c r="C27" s="16" t="s">
        <v>2106</v>
      </c>
      <c r="D27" s="61" t="s">
        <v>1078</v>
      </c>
      <c r="E27" s="38" t="s">
        <v>2225</v>
      </c>
      <c r="F27" s="17" t="s">
        <v>2115</v>
      </c>
      <c r="G27" s="19">
        <v>35.1</v>
      </c>
    </row>
    <row r="28" spans="2:7" ht="17.25" customHeight="1" x14ac:dyDescent="0.25">
      <c r="B28" s="36" t="s">
        <v>2128</v>
      </c>
      <c r="C28" s="16" t="s">
        <v>2106</v>
      </c>
      <c r="D28" s="61" t="s">
        <v>1078</v>
      </c>
      <c r="E28" s="38" t="s">
        <v>2226</v>
      </c>
      <c r="F28" s="17" t="s">
        <v>2115</v>
      </c>
      <c r="G28" s="19">
        <v>15.21</v>
      </c>
    </row>
    <row r="29" spans="2:7" ht="17.25" customHeight="1" x14ac:dyDescent="0.25">
      <c r="B29" s="36" t="s">
        <v>2129</v>
      </c>
      <c r="C29" s="16" t="s">
        <v>2106</v>
      </c>
      <c r="D29" s="61" t="s">
        <v>169</v>
      </c>
      <c r="E29" s="38" t="s">
        <v>2227</v>
      </c>
      <c r="F29" s="17" t="s">
        <v>2115</v>
      </c>
      <c r="G29" s="19">
        <v>28.37</v>
      </c>
    </row>
    <row r="30" spans="2:7" ht="17.25" customHeight="1" x14ac:dyDescent="0.25">
      <c r="B30" s="36" t="s">
        <v>2130</v>
      </c>
      <c r="C30" s="16" t="s">
        <v>2106</v>
      </c>
      <c r="D30" s="61" t="s">
        <v>169</v>
      </c>
      <c r="E30" s="38" t="s">
        <v>2228</v>
      </c>
      <c r="F30" s="17" t="s">
        <v>2115</v>
      </c>
      <c r="G30" s="19">
        <v>85.14</v>
      </c>
    </row>
    <row r="31" spans="2:7" ht="17.25" customHeight="1" x14ac:dyDescent="0.25">
      <c r="B31" s="36" t="s">
        <v>2131</v>
      </c>
      <c r="C31" s="16" t="s">
        <v>2106</v>
      </c>
      <c r="D31" s="61" t="s">
        <v>169</v>
      </c>
      <c r="E31" s="38" t="s">
        <v>2229</v>
      </c>
      <c r="F31" s="17" t="s">
        <v>2115</v>
      </c>
      <c r="G31" s="19">
        <v>18.440000000000001</v>
      </c>
    </row>
    <row r="32" spans="2:7" ht="17.25" customHeight="1" x14ac:dyDescent="0.25">
      <c r="B32" s="36" t="s">
        <v>2132</v>
      </c>
      <c r="C32" s="16" t="s">
        <v>2106</v>
      </c>
      <c r="D32" s="61" t="s">
        <v>169</v>
      </c>
      <c r="E32" s="38" t="s">
        <v>2230</v>
      </c>
      <c r="F32" s="17" t="s">
        <v>2115</v>
      </c>
      <c r="G32" s="19">
        <v>42.57</v>
      </c>
    </row>
    <row r="33" spans="2:7" ht="17.25" customHeight="1" x14ac:dyDescent="0.25">
      <c r="B33" s="36" t="s">
        <v>2133</v>
      </c>
      <c r="C33" s="16" t="s">
        <v>2106</v>
      </c>
      <c r="D33" s="61" t="s">
        <v>1078</v>
      </c>
      <c r="E33" s="38" t="s">
        <v>2234</v>
      </c>
      <c r="F33" s="17" t="s">
        <v>2115</v>
      </c>
      <c r="G33" s="43">
        <v>31.42</v>
      </c>
    </row>
    <row r="34" spans="2:7" ht="17.25" customHeight="1" x14ac:dyDescent="0.25">
      <c r="B34" s="36" t="s">
        <v>2134</v>
      </c>
      <c r="C34" s="16" t="s">
        <v>2106</v>
      </c>
      <c r="D34" s="61" t="s">
        <v>1078</v>
      </c>
      <c r="E34" s="38" t="s">
        <v>2233</v>
      </c>
      <c r="F34" s="17" t="s">
        <v>2115</v>
      </c>
      <c r="G34" s="43">
        <v>20.43</v>
      </c>
    </row>
    <row r="35" spans="2:7" ht="17.25" customHeight="1" x14ac:dyDescent="0.25">
      <c r="B35" s="36" t="s">
        <v>2135</v>
      </c>
      <c r="C35" s="16" t="s">
        <v>2106</v>
      </c>
      <c r="D35" s="61" t="s">
        <v>1078</v>
      </c>
      <c r="E35" s="38" t="s">
        <v>2232</v>
      </c>
      <c r="F35" s="17" t="s">
        <v>2115</v>
      </c>
      <c r="G35" s="43">
        <v>94.26</v>
      </c>
    </row>
    <row r="36" spans="2:7" ht="17.25" customHeight="1" x14ac:dyDescent="0.25">
      <c r="B36" s="36" t="s">
        <v>2136</v>
      </c>
      <c r="C36" s="16" t="s">
        <v>2106</v>
      </c>
      <c r="D36" s="61" t="s">
        <v>1078</v>
      </c>
      <c r="E36" s="38" t="s">
        <v>2235</v>
      </c>
      <c r="F36" s="17" t="s">
        <v>2115</v>
      </c>
      <c r="G36" s="43">
        <v>38.83</v>
      </c>
    </row>
    <row r="37" spans="2:7" ht="17.25" customHeight="1" x14ac:dyDescent="0.25">
      <c r="B37" s="36" t="s">
        <v>2137</v>
      </c>
      <c r="C37" s="16" t="s">
        <v>2106</v>
      </c>
      <c r="D37" s="61" t="s">
        <v>1601</v>
      </c>
      <c r="E37" s="38" t="s">
        <v>2201</v>
      </c>
      <c r="F37" s="17" t="s">
        <v>2138</v>
      </c>
      <c r="G37" s="43">
        <v>1999.6</v>
      </c>
    </row>
    <row r="38" spans="2:7" ht="17.25" customHeight="1" x14ac:dyDescent="0.25">
      <c r="B38" s="36" t="s">
        <v>2202</v>
      </c>
      <c r="C38" s="76" t="s">
        <v>2106</v>
      </c>
      <c r="D38" s="61" t="s">
        <v>1601</v>
      </c>
      <c r="E38" s="38" t="s">
        <v>2203</v>
      </c>
      <c r="F38" s="17" t="s">
        <v>557</v>
      </c>
      <c r="G38" s="43">
        <v>1000</v>
      </c>
    </row>
    <row r="39" spans="2:7" ht="17.25" customHeight="1" x14ac:dyDescent="0.25">
      <c r="B39" s="36" t="s">
        <v>2165</v>
      </c>
      <c r="C39" s="76" t="s">
        <v>2106</v>
      </c>
      <c r="D39" s="57" t="s">
        <v>1078</v>
      </c>
      <c r="E39" s="22" t="s">
        <v>2096</v>
      </c>
      <c r="F39" s="40" t="s">
        <v>821</v>
      </c>
      <c r="G39" s="39">
        <v>490.64</v>
      </c>
    </row>
    <row r="40" spans="2:7" ht="17.25" customHeight="1" x14ac:dyDescent="0.25">
      <c r="B40" s="36" t="s">
        <v>2139</v>
      </c>
      <c r="C40" s="76" t="s">
        <v>2140</v>
      </c>
      <c r="D40" s="61" t="s">
        <v>1078</v>
      </c>
      <c r="E40" s="38" t="s">
        <v>2141</v>
      </c>
      <c r="F40" s="17" t="s">
        <v>719</v>
      </c>
      <c r="G40" s="19">
        <v>2413.8200000000002</v>
      </c>
    </row>
    <row r="41" spans="2:7" ht="17.25" customHeight="1" x14ac:dyDescent="0.25">
      <c r="B41" s="36" t="s">
        <v>2142</v>
      </c>
      <c r="C41" s="16" t="s">
        <v>2140</v>
      </c>
      <c r="D41" s="61" t="s">
        <v>1078</v>
      </c>
      <c r="E41" s="22" t="s">
        <v>2107</v>
      </c>
      <c r="F41" s="17" t="s">
        <v>2143</v>
      </c>
      <c r="G41" s="19">
        <v>6000</v>
      </c>
    </row>
    <row r="42" spans="2:7" ht="17.25" customHeight="1" x14ac:dyDescent="0.25">
      <c r="B42" s="36" t="s">
        <v>2144</v>
      </c>
      <c r="C42" s="16" t="s">
        <v>2140</v>
      </c>
      <c r="D42" s="61" t="s">
        <v>1601</v>
      </c>
      <c r="E42" s="38" t="s">
        <v>2145</v>
      </c>
      <c r="F42" s="17" t="s">
        <v>1420</v>
      </c>
      <c r="G42" s="19">
        <v>2196.09</v>
      </c>
    </row>
    <row r="43" spans="2:7" ht="17.25" customHeight="1" x14ac:dyDescent="0.25">
      <c r="B43" s="36" t="s">
        <v>2242</v>
      </c>
      <c r="C43" s="16" t="s">
        <v>2140</v>
      </c>
      <c r="D43" s="61" t="s">
        <v>1078</v>
      </c>
      <c r="E43" s="38" t="s">
        <v>2273</v>
      </c>
      <c r="F43" s="17" t="s">
        <v>2243</v>
      </c>
      <c r="G43" s="19">
        <v>1250</v>
      </c>
    </row>
    <row r="44" spans="2:7" ht="17.25" customHeight="1" x14ac:dyDescent="0.25">
      <c r="B44" s="36" t="s">
        <v>2244</v>
      </c>
      <c r="C44" s="16" t="s">
        <v>2140</v>
      </c>
      <c r="D44" s="61" t="s">
        <v>1601</v>
      </c>
      <c r="E44" s="38" t="s">
        <v>2272</v>
      </c>
      <c r="F44" s="17" t="s">
        <v>2243</v>
      </c>
      <c r="G44" s="19">
        <v>170.46</v>
      </c>
    </row>
    <row r="45" spans="2:7" ht="17.25" customHeight="1" x14ac:dyDescent="0.25">
      <c r="B45" s="36" t="s">
        <v>2146</v>
      </c>
      <c r="C45" s="16">
        <v>45403</v>
      </c>
      <c r="D45" s="61" t="s">
        <v>1601</v>
      </c>
      <c r="E45" s="38" t="s">
        <v>1028</v>
      </c>
      <c r="F45" s="17" t="s">
        <v>2147</v>
      </c>
      <c r="G45" s="19">
        <v>2738.75</v>
      </c>
    </row>
    <row r="46" spans="2:7" ht="17.25" customHeight="1" x14ac:dyDescent="0.25">
      <c r="B46" s="36" t="s">
        <v>2148</v>
      </c>
      <c r="C46" s="16" t="s">
        <v>1064</v>
      </c>
      <c r="D46" s="61" t="s">
        <v>1601</v>
      </c>
      <c r="E46" s="38" t="s">
        <v>2149</v>
      </c>
      <c r="F46" s="17" t="s">
        <v>885</v>
      </c>
      <c r="G46" s="19">
        <v>425</v>
      </c>
    </row>
    <row r="47" spans="2:7" ht="17.25" customHeight="1" x14ac:dyDescent="0.25">
      <c r="B47" s="36" t="s">
        <v>2150</v>
      </c>
      <c r="C47" s="16" t="s">
        <v>1064</v>
      </c>
      <c r="D47" s="61" t="s">
        <v>1078</v>
      </c>
      <c r="E47" s="38" t="s">
        <v>379</v>
      </c>
      <c r="F47" s="17" t="s">
        <v>2151</v>
      </c>
      <c r="G47" s="19">
        <v>1500</v>
      </c>
    </row>
    <row r="48" spans="2:7" ht="17.25" customHeight="1" x14ac:dyDescent="0.25">
      <c r="B48" s="36" t="s">
        <v>2250</v>
      </c>
      <c r="C48" s="16" t="s">
        <v>1064</v>
      </c>
      <c r="D48" s="61" t="s">
        <v>1078</v>
      </c>
      <c r="E48" s="38" t="s">
        <v>2271</v>
      </c>
      <c r="F48" s="17" t="s">
        <v>2245</v>
      </c>
      <c r="G48" s="19">
        <v>2000</v>
      </c>
    </row>
    <row r="49" spans="2:7" ht="17.25" customHeight="1" x14ac:dyDescent="0.25">
      <c r="B49" s="36" t="s">
        <v>2152</v>
      </c>
      <c r="C49" s="16" t="s">
        <v>2153</v>
      </c>
      <c r="D49" s="61" t="s">
        <v>1078</v>
      </c>
      <c r="E49" s="38" t="s">
        <v>2154</v>
      </c>
      <c r="F49" s="17" t="s">
        <v>1897</v>
      </c>
      <c r="G49" s="19">
        <v>4097.63</v>
      </c>
    </row>
    <row r="50" spans="2:7" ht="17.25" customHeight="1" x14ac:dyDescent="0.25">
      <c r="B50" s="36" t="s">
        <v>2237</v>
      </c>
      <c r="C50" s="76" t="s">
        <v>2189</v>
      </c>
      <c r="D50" s="57" t="s">
        <v>1078</v>
      </c>
      <c r="E50" s="77" t="s">
        <v>2270</v>
      </c>
      <c r="F50" s="40" t="s">
        <v>431</v>
      </c>
      <c r="G50" s="39">
        <v>6113.75</v>
      </c>
    </row>
    <row r="51" spans="2:7" ht="17.25" customHeight="1" x14ac:dyDescent="0.25">
      <c r="B51" s="36" t="s">
        <v>2236</v>
      </c>
      <c r="C51" s="76" t="s">
        <v>2189</v>
      </c>
      <c r="D51" s="57" t="s">
        <v>1078</v>
      </c>
      <c r="E51" s="77" t="s">
        <v>2269</v>
      </c>
      <c r="F51" s="40" t="s">
        <v>431</v>
      </c>
      <c r="G51" s="39">
        <v>18601.47</v>
      </c>
    </row>
    <row r="52" spans="2:7" ht="17.25" customHeight="1" x14ac:dyDescent="0.25">
      <c r="B52" s="36" t="s">
        <v>2246</v>
      </c>
      <c r="C52" s="76" t="s">
        <v>2189</v>
      </c>
      <c r="D52" s="57" t="s">
        <v>1078</v>
      </c>
      <c r="E52" s="77" t="s">
        <v>2268</v>
      </c>
      <c r="F52" s="40" t="s">
        <v>337</v>
      </c>
      <c r="G52" s="39">
        <v>23502.62</v>
      </c>
    </row>
    <row r="53" spans="2:7" ht="17.25" customHeight="1" x14ac:dyDescent="0.25">
      <c r="B53" s="36"/>
      <c r="C53" s="76" t="s">
        <v>2106</v>
      </c>
      <c r="D53" s="57" t="s">
        <v>1601</v>
      </c>
      <c r="E53" s="38" t="s">
        <v>2255</v>
      </c>
      <c r="F53" s="40" t="s">
        <v>180</v>
      </c>
      <c r="G53" s="39">
        <v>132530</v>
      </c>
    </row>
    <row r="54" spans="2:7" ht="17.25" customHeight="1" x14ac:dyDescent="0.25">
      <c r="B54" s="36"/>
      <c r="C54" s="76" t="s">
        <v>2106</v>
      </c>
      <c r="D54" s="57" t="s">
        <v>1601</v>
      </c>
      <c r="E54" s="38" t="s">
        <v>2256</v>
      </c>
      <c r="F54" s="40" t="s">
        <v>180</v>
      </c>
      <c r="G54" s="39">
        <v>170107</v>
      </c>
    </row>
    <row r="55" spans="2:7" x14ac:dyDescent="0.25">
      <c r="B55" s="36"/>
      <c r="C55" s="76" t="s">
        <v>2106</v>
      </c>
      <c r="D55" s="57" t="s">
        <v>1601</v>
      </c>
      <c r="E55" s="38" t="s">
        <v>2256</v>
      </c>
      <c r="F55" s="40" t="s">
        <v>180</v>
      </c>
      <c r="G55" s="39">
        <v>532.04999999999995</v>
      </c>
    </row>
    <row r="56" spans="2:7" ht="16.5" thickBot="1" x14ac:dyDescent="0.3">
      <c r="B56" s="14"/>
      <c r="C56" s="59"/>
      <c r="D56" s="15"/>
      <c r="E56" s="15"/>
      <c r="F56" s="15"/>
      <c r="G56" s="3">
        <f>SUM(G10:G55)</f>
        <v>440918.74000000005</v>
      </c>
    </row>
    <row r="58" spans="2:7" x14ac:dyDescent="0.25">
      <c r="D58" s="193"/>
      <c r="E58" s="193"/>
      <c r="F58" s="193"/>
    </row>
    <row r="59" spans="2:7" x14ac:dyDescent="0.25">
      <c r="E59" s="8"/>
    </row>
    <row r="60" spans="2:7" x14ac:dyDescent="0.25">
      <c r="E60" s="31"/>
    </row>
    <row r="61" spans="2:7" x14ac:dyDescent="0.25">
      <c r="E61" s="8"/>
      <c r="F61" s="10"/>
    </row>
    <row r="62" spans="2:7" x14ac:dyDescent="0.25">
      <c r="E62" s="8"/>
    </row>
    <row r="63" spans="2:7" x14ac:dyDescent="0.25">
      <c r="E63" s="8"/>
    </row>
  </sheetData>
  <mergeCells count="3">
    <mergeCell ref="B6:F7"/>
    <mergeCell ref="G6:G7"/>
    <mergeCell ref="D58:F58"/>
  </mergeCells>
  <pageMargins left="0.511811024" right="0.511811024" top="0.78740157499999996" bottom="0.78740157499999996" header="0.31496062000000002" footer="0.31496062000000002"/>
  <pageSetup paperSize="9" scale="53" fitToWidth="0" orientation="landscape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BCAC-95CC-4A46-8B6E-AB6B8928D603}">
  <dimension ref="B5:G26"/>
  <sheetViews>
    <sheetView showGridLines="0" tabSelected="1" topLeftCell="A8" workbookViewId="0">
      <selection activeCell="G16" activeCellId="4" sqref="G11 G13 G14 G15 G16"/>
    </sheetView>
  </sheetViews>
  <sheetFormatPr defaultRowHeight="15" x14ac:dyDescent="0.25"/>
  <cols>
    <col min="2" max="3" width="11.5703125" customWidth="1"/>
    <col min="4" max="4" width="14.42578125" customWidth="1"/>
    <col min="5" max="5" width="63.7109375" customWidth="1"/>
    <col min="6" max="6" width="24.28515625" customWidth="1"/>
    <col min="7" max="7" width="18.42578125" customWidth="1"/>
  </cols>
  <sheetData>
    <row r="5" spans="2:7" ht="15.75" thickBot="1" x14ac:dyDescent="0.3"/>
    <row r="6" spans="2:7" ht="15" customHeight="1" x14ac:dyDescent="0.25">
      <c r="B6" s="184" t="s">
        <v>2155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7.25" customHeight="1" thickBot="1" x14ac:dyDescent="0.3">
      <c r="B9" s="51" t="s">
        <v>2</v>
      </c>
      <c r="C9" s="45" t="s">
        <v>4</v>
      </c>
      <c r="D9" s="64" t="s">
        <v>166</v>
      </c>
      <c r="E9" s="162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2156</v>
      </c>
      <c r="C10" s="76" t="s">
        <v>2106</v>
      </c>
      <c r="D10" s="61" t="s">
        <v>1078</v>
      </c>
      <c r="E10" s="22" t="s">
        <v>2190</v>
      </c>
      <c r="F10" s="40" t="s">
        <v>2157</v>
      </c>
      <c r="G10" s="202">
        <v>213.31</v>
      </c>
    </row>
    <row r="11" spans="2:7" ht="17.25" customHeight="1" x14ac:dyDescent="0.25">
      <c r="B11" s="36" t="s">
        <v>2158</v>
      </c>
      <c r="C11" s="76" t="s">
        <v>2106</v>
      </c>
      <c r="D11" s="61" t="s">
        <v>1078</v>
      </c>
      <c r="E11" s="89" t="s">
        <v>2191</v>
      </c>
      <c r="F11" s="40" t="s">
        <v>2115</v>
      </c>
      <c r="G11" s="163">
        <v>44689.760000000002</v>
      </c>
    </row>
    <row r="12" spans="2:7" ht="17.25" customHeight="1" x14ac:dyDescent="0.25">
      <c r="B12" s="36" t="s">
        <v>2159</v>
      </c>
      <c r="C12" s="76" t="s">
        <v>2106</v>
      </c>
      <c r="D12" s="61" t="s">
        <v>1078</v>
      </c>
      <c r="E12" s="89" t="s">
        <v>2192</v>
      </c>
      <c r="F12" s="40" t="s">
        <v>2115</v>
      </c>
      <c r="G12" s="200">
        <v>9587.06</v>
      </c>
    </row>
    <row r="13" spans="2:7" ht="17.25" customHeight="1" x14ac:dyDescent="0.25">
      <c r="B13" s="36" t="s">
        <v>2160</v>
      </c>
      <c r="C13" s="76" t="s">
        <v>2106</v>
      </c>
      <c r="D13" s="61" t="s">
        <v>1078</v>
      </c>
      <c r="E13" s="89" t="s">
        <v>2193</v>
      </c>
      <c r="F13" s="40" t="s">
        <v>2115</v>
      </c>
      <c r="G13" s="19">
        <v>381.55</v>
      </c>
    </row>
    <row r="14" spans="2:7" ht="17.25" customHeight="1" x14ac:dyDescent="0.25">
      <c r="B14" s="36" t="s">
        <v>2161</v>
      </c>
      <c r="C14" s="76" t="s">
        <v>2106</v>
      </c>
      <c r="D14" s="61" t="s">
        <v>1078</v>
      </c>
      <c r="E14" s="89" t="s">
        <v>2194</v>
      </c>
      <c r="F14" s="40" t="s">
        <v>2115</v>
      </c>
      <c r="G14" s="163">
        <v>1761</v>
      </c>
    </row>
    <row r="15" spans="2:7" ht="17.25" customHeight="1" x14ac:dyDescent="0.25">
      <c r="B15" s="36" t="s">
        <v>2162</v>
      </c>
      <c r="C15" s="76" t="s">
        <v>2106</v>
      </c>
      <c r="D15" s="61" t="s">
        <v>1078</v>
      </c>
      <c r="E15" s="89" t="s">
        <v>2195</v>
      </c>
      <c r="F15" s="40" t="s">
        <v>2115</v>
      </c>
      <c r="G15" s="163">
        <v>587</v>
      </c>
    </row>
    <row r="16" spans="2:7" ht="17.25" customHeight="1" x14ac:dyDescent="0.25">
      <c r="B16" s="36" t="s">
        <v>2163</v>
      </c>
      <c r="C16" s="76" t="s">
        <v>2106</v>
      </c>
      <c r="D16" s="61" t="s">
        <v>1078</v>
      </c>
      <c r="E16" s="89" t="s">
        <v>2196</v>
      </c>
      <c r="F16" s="40" t="s">
        <v>2115</v>
      </c>
      <c r="G16" s="163">
        <v>587</v>
      </c>
    </row>
    <row r="17" spans="2:7" ht="17.25" customHeight="1" x14ac:dyDescent="0.25">
      <c r="B17" s="36" t="s">
        <v>2200</v>
      </c>
      <c r="C17" s="76" t="s">
        <v>2106</v>
      </c>
      <c r="D17" s="61" t="s">
        <v>1601</v>
      </c>
      <c r="E17" s="89" t="s">
        <v>2274</v>
      </c>
      <c r="F17" s="40" t="s">
        <v>951</v>
      </c>
      <c r="G17" s="201">
        <v>1000</v>
      </c>
    </row>
    <row r="18" spans="2:7" ht="17.25" customHeight="1" x14ac:dyDescent="0.25">
      <c r="B18" s="36" t="s">
        <v>2197</v>
      </c>
      <c r="C18" s="76" t="s">
        <v>2185</v>
      </c>
      <c r="D18" s="61" t="s">
        <v>1601</v>
      </c>
      <c r="E18" s="89" t="s">
        <v>397</v>
      </c>
      <c r="F18" s="63" t="s">
        <v>398</v>
      </c>
      <c r="G18" s="203">
        <v>25600</v>
      </c>
    </row>
    <row r="19" spans="2:7" ht="17.25" customHeight="1" x14ac:dyDescent="0.25">
      <c r="B19" s="36" t="s">
        <v>2198</v>
      </c>
      <c r="C19" s="76" t="s">
        <v>2185</v>
      </c>
      <c r="D19" s="61" t="s">
        <v>1601</v>
      </c>
      <c r="E19" s="89" t="s">
        <v>2239</v>
      </c>
      <c r="F19" s="63" t="s">
        <v>398</v>
      </c>
      <c r="G19" s="203">
        <v>40400</v>
      </c>
    </row>
    <row r="20" spans="2:7" ht="17.25" customHeight="1" x14ac:dyDescent="0.25">
      <c r="B20" s="36" t="s">
        <v>2199</v>
      </c>
      <c r="C20" s="76" t="s">
        <v>2153</v>
      </c>
      <c r="D20" s="61" t="s">
        <v>1078</v>
      </c>
      <c r="E20" s="22" t="s">
        <v>2238</v>
      </c>
      <c r="F20" s="40" t="s">
        <v>1897</v>
      </c>
      <c r="G20" s="202">
        <v>3322.37</v>
      </c>
    </row>
    <row r="21" spans="2:7" ht="17.25" customHeight="1" x14ac:dyDescent="0.25">
      <c r="B21" s="36" t="s">
        <v>2067</v>
      </c>
      <c r="C21" s="76" t="s">
        <v>2106</v>
      </c>
      <c r="D21" s="61" t="s">
        <v>1601</v>
      </c>
      <c r="E21" s="38" t="s">
        <v>1387</v>
      </c>
      <c r="F21" s="40" t="s">
        <v>329</v>
      </c>
      <c r="G21" s="201">
        <v>3000</v>
      </c>
    </row>
    <row r="22" spans="2:7" ht="17.25" customHeight="1" x14ac:dyDescent="0.25">
      <c r="B22" s="36" t="s">
        <v>2067</v>
      </c>
      <c r="C22" s="76" t="s">
        <v>2106</v>
      </c>
      <c r="D22" s="61" t="s">
        <v>1601</v>
      </c>
      <c r="E22" s="38" t="s">
        <v>1387</v>
      </c>
      <c r="F22" s="40" t="s">
        <v>329</v>
      </c>
      <c r="G22" s="201">
        <v>1400</v>
      </c>
    </row>
    <row r="23" spans="2:7" ht="17.25" customHeight="1" thickBot="1" x14ac:dyDescent="0.3">
      <c r="B23" s="14"/>
      <c r="C23" s="59"/>
      <c r="D23" s="15"/>
      <c r="E23" s="15"/>
      <c r="F23" s="15"/>
      <c r="G23" s="3">
        <f>SUM(G10:G22)</f>
        <v>132529.04999999999</v>
      </c>
    </row>
    <row r="25" spans="2:7" x14ac:dyDescent="0.25">
      <c r="D25" s="193"/>
      <c r="E25" s="193"/>
      <c r="F25" s="193"/>
    </row>
    <row r="26" spans="2:7" x14ac:dyDescent="0.25">
      <c r="E26" s="8"/>
    </row>
  </sheetData>
  <mergeCells count="3">
    <mergeCell ref="B6:F7"/>
    <mergeCell ref="G6:G7"/>
    <mergeCell ref="D25:F25"/>
  </mergeCells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4131-2F77-42E9-9EC2-89FD9C98F4C9}">
  <dimension ref="B5:G31"/>
  <sheetViews>
    <sheetView showGridLines="0" topLeftCell="A12" workbookViewId="0">
      <selection activeCell="G18" sqref="G18"/>
    </sheetView>
  </sheetViews>
  <sheetFormatPr defaultRowHeight="15" x14ac:dyDescent="0.25"/>
  <cols>
    <col min="2" max="2" width="10.140625" customWidth="1"/>
    <col min="3" max="3" width="9.42578125" customWidth="1"/>
    <col min="4" max="4" width="14.42578125" customWidth="1"/>
    <col min="5" max="5" width="59.7109375" customWidth="1"/>
    <col min="6" max="6" width="16.42578125" customWidth="1"/>
    <col min="7" max="7" width="15.42578125" customWidth="1"/>
  </cols>
  <sheetData>
    <row r="5" spans="2:7" ht="15.75" thickBot="1" x14ac:dyDescent="0.3"/>
    <row r="6" spans="2:7" ht="15" customHeight="1" x14ac:dyDescent="0.25">
      <c r="B6" s="184" t="s">
        <v>2164</v>
      </c>
      <c r="C6" s="185"/>
      <c r="D6" s="185"/>
      <c r="E6" s="185"/>
      <c r="F6" s="186"/>
      <c r="G6" s="190" t="s">
        <v>6</v>
      </c>
    </row>
    <row r="7" spans="2:7" ht="15.75" thickBot="1" x14ac:dyDescent="0.3">
      <c r="B7" s="187"/>
      <c r="C7" s="188"/>
      <c r="D7" s="188"/>
      <c r="E7" s="188"/>
      <c r="F7" s="189"/>
      <c r="G7" s="191"/>
    </row>
    <row r="8" spans="2:7" ht="15.75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66" t="s">
        <v>2166</v>
      </c>
      <c r="C10" s="167" t="s">
        <v>2106</v>
      </c>
      <c r="D10" s="168" t="s">
        <v>1078</v>
      </c>
      <c r="E10" s="169" t="s">
        <v>2258</v>
      </c>
      <c r="F10" s="170" t="s">
        <v>2115</v>
      </c>
      <c r="G10" s="171">
        <v>66141.33</v>
      </c>
    </row>
    <row r="11" spans="2:7" ht="17.25" customHeight="1" x14ac:dyDescent="0.25">
      <c r="B11" s="166" t="s">
        <v>2167</v>
      </c>
      <c r="C11" s="167" t="s">
        <v>2106</v>
      </c>
      <c r="D11" s="168" t="s">
        <v>1601</v>
      </c>
      <c r="E11" s="172" t="s">
        <v>2259</v>
      </c>
      <c r="F11" s="170" t="s">
        <v>2168</v>
      </c>
      <c r="G11" s="171">
        <v>700</v>
      </c>
    </row>
    <row r="12" spans="2:7" ht="17.25" customHeight="1" x14ac:dyDescent="0.25">
      <c r="B12" s="166" t="s">
        <v>2169</v>
      </c>
      <c r="C12" s="167" t="s">
        <v>2106</v>
      </c>
      <c r="D12" s="168" t="s">
        <v>1078</v>
      </c>
      <c r="E12" s="173" t="s">
        <v>2260</v>
      </c>
      <c r="F12" s="170" t="s">
        <v>2115</v>
      </c>
      <c r="G12" s="179">
        <v>28590.71</v>
      </c>
    </row>
    <row r="13" spans="2:7" ht="17.25" customHeight="1" x14ac:dyDescent="0.25">
      <c r="B13" s="166" t="s">
        <v>2170</v>
      </c>
      <c r="C13" s="167" t="s">
        <v>2106</v>
      </c>
      <c r="D13" s="168" t="s">
        <v>1078</v>
      </c>
      <c r="E13" s="173" t="s">
        <v>2261</v>
      </c>
      <c r="F13" s="170" t="s">
        <v>2115</v>
      </c>
      <c r="G13" s="171">
        <v>1761</v>
      </c>
    </row>
    <row r="14" spans="2:7" ht="17.25" customHeight="1" x14ac:dyDescent="0.25">
      <c r="B14" s="166" t="s">
        <v>2171</v>
      </c>
      <c r="C14" s="167" t="s">
        <v>2106</v>
      </c>
      <c r="D14" s="168" t="s">
        <v>1078</v>
      </c>
      <c r="E14" s="173" t="s">
        <v>2214</v>
      </c>
      <c r="F14" s="170" t="s">
        <v>2115</v>
      </c>
      <c r="G14" s="171">
        <v>587</v>
      </c>
    </row>
    <row r="15" spans="2:7" ht="17.25" customHeight="1" x14ac:dyDescent="0.25">
      <c r="B15" s="166" t="s">
        <v>2172</v>
      </c>
      <c r="C15" s="167" t="s">
        <v>2106</v>
      </c>
      <c r="D15" s="168" t="s">
        <v>1078</v>
      </c>
      <c r="E15" s="173" t="s">
        <v>2262</v>
      </c>
      <c r="F15" s="170" t="s">
        <v>2115</v>
      </c>
      <c r="G15" s="171">
        <v>587</v>
      </c>
    </row>
    <row r="16" spans="2:7" ht="17.25" customHeight="1" x14ac:dyDescent="0.25">
      <c r="B16" s="166" t="s">
        <v>2173</v>
      </c>
      <c r="C16" s="167" t="s">
        <v>2106</v>
      </c>
      <c r="D16" s="168" t="s">
        <v>1078</v>
      </c>
      <c r="E16" s="173" t="s">
        <v>2263</v>
      </c>
      <c r="F16" s="170" t="s">
        <v>2115</v>
      </c>
      <c r="G16" s="171">
        <v>381.55</v>
      </c>
    </row>
    <row r="17" spans="2:7" ht="17.25" customHeight="1" x14ac:dyDescent="0.25">
      <c r="B17" s="166" t="s">
        <v>2174</v>
      </c>
      <c r="C17" s="167" t="s">
        <v>2106</v>
      </c>
      <c r="D17" s="168" t="s">
        <v>170</v>
      </c>
      <c r="E17" s="173" t="s">
        <v>2213</v>
      </c>
      <c r="F17" s="170" t="s">
        <v>2175</v>
      </c>
      <c r="G17" s="171">
        <v>150</v>
      </c>
    </row>
    <row r="18" spans="2:7" ht="17.25" customHeight="1" x14ac:dyDescent="0.25">
      <c r="B18" s="166" t="s">
        <v>2176</v>
      </c>
      <c r="C18" s="167" t="s">
        <v>2140</v>
      </c>
      <c r="D18" s="168" t="s">
        <v>1601</v>
      </c>
      <c r="E18" s="169" t="s">
        <v>2177</v>
      </c>
      <c r="F18" s="170" t="s">
        <v>2178</v>
      </c>
      <c r="G18" s="183">
        <v>1063.8699999999999</v>
      </c>
    </row>
    <row r="19" spans="2:7" ht="17.25" customHeight="1" x14ac:dyDescent="0.25">
      <c r="B19" s="166" t="s">
        <v>2179</v>
      </c>
      <c r="C19" s="167" t="s">
        <v>2140</v>
      </c>
      <c r="D19" s="168" t="s">
        <v>1601</v>
      </c>
      <c r="E19" s="173" t="s">
        <v>2264</v>
      </c>
      <c r="F19" s="170" t="s">
        <v>1915</v>
      </c>
      <c r="G19" s="179">
        <v>53400</v>
      </c>
    </row>
    <row r="20" spans="2:7" ht="17.25" customHeight="1" x14ac:dyDescent="0.25">
      <c r="B20" s="166" t="s">
        <v>2180</v>
      </c>
      <c r="C20" s="174" t="s">
        <v>2181</v>
      </c>
      <c r="D20" s="175" t="s">
        <v>499</v>
      </c>
      <c r="E20" s="173" t="s">
        <v>2182</v>
      </c>
      <c r="F20" s="170" t="s">
        <v>1844</v>
      </c>
      <c r="G20" s="181">
        <v>3500</v>
      </c>
    </row>
    <row r="21" spans="2:7" ht="17.25" customHeight="1" x14ac:dyDescent="0.25">
      <c r="B21" s="166" t="s">
        <v>2183</v>
      </c>
      <c r="C21" s="167" t="s">
        <v>1064</v>
      </c>
      <c r="D21" s="168" t="s">
        <v>1078</v>
      </c>
      <c r="E21" s="169" t="s">
        <v>2212</v>
      </c>
      <c r="F21" s="170" t="s">
        <v>2115</v>
      </c>
      <c r="G21" s="180">
        <v>2935</v>
      </c>
    </row>
    <row r="22" spans="2:7" ht="17.25" customHeight="1" x14ac:dyDescent="0.25">
      <c r="B22" s="166" t="s">
        <v>2184</v>
      </c>
      <c r="C22" s="167" t="s">
        <v>2185</v>
      </c>
      <c r="D22" s="168" t="s">
        <v>1601</v>
      </c>
      <c r="E22" s="176" t="s">
        <v>2241</v>
      </c>
      <c r="F22" s="170" t="s">
        <v>369</v>
      </c>
      <c r="G22" s="183">
        <v>272.89</v>
      </c>
    </row>
    <row r="23" spans="2:7" ht="17.25" customHeight="1" x14ac:dyDescent="0.25">
      <c r="B23" s="166" t="s">
        <v>2186</v>
      </c>
      <c r="C23" s="167" t="s">
        <v>2153</v>
      </c>
      <c r="D23" s="168" t="s">
        <v>1078</v>
      </c>
      <c r="E23" s="169" t="s">
        <v>2210</v>
      </c>
      <c r="F23" s="170" t="s">
        <v>2187</v>
      </c>
      <c r="G23" s="182">
        <v>317</v>
      </c>
    </row>
    <row r="24" spans="2:7" ht="17.25" customHeight="1" x14ac:dyDescent="0.25">
      <c r="B24" s="166" t="s">
        <v>2276</v>
      </c>
      <c r="C24" s="167" t="s">
        <v>2153</v>
      </c>
      <c r="D24" s="168" t="s">
        <v>1601</v>
      </c>
      <c r="E24" s="77" t="s">
        <v>993</v>
      </c>
      <c r="F24" s="40" t="s">
        <v>369</v>
      </c>
      <c r="G24" s="145">
        <v>532.70000000000005</v>
      </c>
    </row>
    <row r="25" spans="2:7" ht="17.25" customHeight="1" x14ac:dyDescent="0.25">
      <c r="B25" s="166" t="s">
        <v>2188</v>
      </c>
      <c r="C25" s="167" t="s">
        <v>2189</v>
      </c>
      <c r="D25" s="168" t="s">
        <v>1078</v>
      </c>
      <c r="E25" s="169" t="s">
        <v>2211</v>
      </c>
      <c r="F25" s="170" t="s">
        <v>1586</v>
      </c>
      <c r="G25" s="183">
        <v>7600</v>
      </c>
    </row>
    <row r="26" spans="2:7" ht="17.25" customHeight="1" x14ac:dyDescent="0.25">
      <c r="B26" s="166" t="s">
        <v>2240</v>
      </c>
      <c r="C26" s="167" t="s">
        <v>2189</v>
      </c>
      <c r="D26" s="168" t="s">
        <v>1078</v>
      </c>
      <c r="E26" s="177" t="s">
        <v>2275</v>
      </c>
      <c r="F26" s="170" t="s">
        <v>592</v>
      </c>
      <c r="G26" s="180">
        <v>2119</v>
      </c>
    </row>
    <row r="27" spans="2:7" ht="16.5" thickBot="1" x14ac:dyDescent="0.3">
      <c r="B27" s="12"/>
      <c r="C27" s="55"/>
      <c r="D27" s="13"/>
      <c r="E27" s="13"/>
      <c r="F27" s="13"/>
      <c r="G27" s="3">
        <f>SUM(G10:G26)</f>
        <v>170639.05000000005</v>
      </c>
    </row>
    <row r="29" spans="2:7" x14ac:dyDescent="0.25">
      <c r="D29" s="193"/>
      <c r="E29" s="193"/>
      <c r="F29" s="193"/>
    </row>
    <row r="30" spans="2:7" x14ac:dyDescent="0.25">
      <c r="D30" s="6"/>
      <c r="E30" s="8"/>
      <c r="G30" s="52"/>
    </row>
    <row r="31" spans="2:7" ht="17.25" x14ac:dyDescent="0.3">
      <c r="E31" s="7"/>
      <c r="G31" s="52"/>
    </row>
  </sheetData>
  <mergeCells count="3">
    <mergeCell ref="B6:F7"/>
    <mergeCell ref="G6:G7"/>
    <mergeCell ref="D29:F29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4332-368A-4D40-B398-A153CC116638}">
  <dimension ref="B5:G16"/>
  <sheetViews>
    <sheetView showGridLines="0" workbookViewId="0">
      <selection activeCell="E18" sqref="E18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4" t="s">
        <v>273</v>
      </c>
      <c r="C6" s="185"/>
      <c r="D6" s="185"/>
      <c r="E6" s="185"/>
      <c r="F6" s="186"/>
      <c r="G6" s="190" t="s">
        <v>5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81" t="s">
        <v>275</v>
      </c>
      <c r="C10" s="82" t="s">
        <v>274</v>
      </c>
      <c r="D10" s="67" t="s">
        <v>169</v>
      </c>
      <c r="E10" s="80" t="s">
        <v>276</v>
      </c>
      <c r="F10" s="42" t="s">
        <v>55</v>
      </c>
      <c r="G10" s="43">
        <v>1500</v>
      </c>
    </row>
    <row r="11" spans="2:7" x14ac:dyDescent="0.25">
      <c r="B11" s="18"/>
      <c r="C11" s="83" t="s">
        <v>274</v>
      </c>
      <c r="D11" s="61" t="s">
        <v>169</v>
      </c>
      <c r="E11" s="84" t="s">
        <v>325</v>
      </c>
      <c r="F11" s="17" t="s">
        <v>263</v>
      </c>
      <c r="G11" s="54">
        <v>400000</v>
      </c>
    </row>
    <row r="12" spans="2:7" ht="17.25" customHeight="1" thickBot="1" x14ac:dyDescent="0.3">
      <c r="B12" s="12"/>
      <c r="C12" s="55"/>
      <c r="D12" s="13"/>
      <c r="E12" s="13"/>
      <c r="F12" s="13"/>
      <c r="G12" s="3">
        <f>SUM(G10:G11)</f>
        <v>401500</v>
      </c>
    </row>
    <row r="14" spans="2:7" x14ac:dyDescent="0.25">
      <c r="E14" s="6" t="s">
        <v>136</v>
      </c>
      <c r="G14" s="50"/>
    </row>
    <row r="15" spans="2:7" x14ac:dyDescent="0.25">
      <c r="E15" s="6"/>
    </row>
    <row r="16" spans="2:7" x14ac:dyDescent="0.25">
      <c r="E16" s="20"/>
      <c r="F16" s="20"/>
      <c r="G16" s="21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31B3-ECBC-4E3A-ABB2-A9E7F9FEAF5A}">
  <dimension ref="B5:G26"/>
  <sheetViews>
    <sheetView showGridLines="0" topLeftCell="A4" workbookViewId="0">
      <selection activeCell="E14" sqref="E14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4" t="s">
        <v>181</v>
      </c>
      <c r="C6" s="185"/>
      <c r="D6" s="185"/>
      <c r="E6" s="185"/>
      <c r="F6" s="186"/>
      <c r="G6" s="190" t="s">
        <v>5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250</v>
      </c>
      <c r="C10" s="33" t="s">
        <v>187</v>
      </c>
      <c r="D10" s="62" t="s">
        <v>171</v>
      </c>
      <c r="E10" s="80" t="s">
        <v>251</v>
      </c>
      <c r="F10" s="42" t="s">
        <v>252</v>
      </c>
      <c r="G10" s="43">
        <v>700</v>
      </c>
    </row>
    <row r="11" spans="2:7" ht="18" customHeight="1" x14ac:dyDescent="0.25">
      <c r="B11" s="18" t="s">
        <v>254</v>
      </c>
      <c r="C11" s="16" t="s">
        <v>187</v>
      </c>
      <c r="D11" s="61" t="s">
        <v>171</v>
      </c>
      <c r="E11" s="77" t="s">
        <v>255</v>
      </c>
      <c r="F11" s="17" t="s">
        <v>253</v>
      </c>
      <c r="G11" s="19">
        <v>961.2</v>
      </c>
    </row>
    <row r="12" spans="2:7" ht="18" customHeight="1" x14ac:dyDescent="0.25">
      <c r="B12" s="18" t="s">
        <v>256</v>
      </c>
      <c r="C12" s="16" t="s">
        <v>187</v>
      </c>
      <c r="D12" s="61" t="s">
        <v>171</v>
      </c>
      <c r="E12" s="22" t="s">
        <v>258</v>
      </c>
      <c r="F12" s="17" t="s">
        <v>257</v>
      </c>
      <c r="G12" s="19">
        <v>955.69</v>
      </c>
    </row>
    <row r="13" spans="2:7" ht="18" customHeight="1" x14ac:dyDescent="0.25">
      <c r="B13" s="18" t="s">
        <v>259</v>
      </c>
      <c r="C13" s="16" t="s">
        <v>187</v>
      </c>
      <c r="D13" s="61" t="s">
        <v>171</v>
      </c>
      <c r="E13" s="22" t="s">
        <v>260</v>
      </c>
      <c r="F13" s="17" t="s">
        <v>61</v>
      </c>
      <c r="G13" s="19">
        <v>3862.06</v>
      </c>
    </row>
    <row r="14" spans="2:7" ht="18" customHeight="1" x14ac:dyDescent="0.25">
      <c r="B14" s="18" t="s">
        <v>261</v>
      </c>
      <c r="C14" s="16" t="s">
        <v>187</v>
      </c>
      <c r="D14" s="61" t="s">
        <v>171</v>
      </c>
      <c r="E14" s="80" t="s">
        <v>262</v>
      </c>
      <c r="F14" s="17" t="s">
        <v>263</v>
      </c>
      <c r="G14" s="19">
        <v>3000</v>
      </c>
    </row>
    <row r="15" spans="2:7" ht="17.25" customHeight="1" x14ac:dyDescent="0.25">
      <c r="B15" s="18" t="s">
        <v>264</v>
      </c>
      <c r="C15" s="16" t="s">
        <v>187</v>
      </c>
      <c r="D15" s="61" t="s">
        <v>171</v>
      </c>
      <c r="E15" s="22" t="s">
        <v>266</v>
      </c>
      <c r="F15" s="17" t="s">
        <v>265</v>
      </c>
      <c r="G15" s="19">
        <v>124.03</v>
      </c>
    </row>
    <row r="16" spans="2:7" ht="17.25" customHeight="1" x14ac:dyDescent="0.25">
      <c r="B16" s="36" t="s">
        <v>267</v>
      </c>
      <c r="C16" s="16" t="s">
        <v>187</v>
      </c>
      <c r="D16" s="61" t="s">
        <v>171</v>
      </c>
      <c r="E16" s="22" t="s">
        <v>268</v>
      </c>
      <c r="F16" s="40" t="s">
        <v>265</v>
      </c>
      <c r="G16" s="39">
        <v>144.69999999999999</v>
      </c>
    </row>
    <row r="17" spans="2:7" ht="17.25" customHeight="1" x14ac:dyDescent="0.25">
      <c r="B17" s="28" t="s">
        <v>270</v>
      </c>
      <c r="C17" s="16" t="s">
        <v>187</v>
      </c>
      <c r="D17" s="61" t="s">
        <v>171</v>
      </c>
      <c r="E17" s="38" t="s">
        <v>269</v>
      </c>
      <c r="F17" s="40" t="s">
        <v>265</v>
      </c>
      <c r="G17" s="39">
        <v>124.03</v>
      </c>
    </row>
    <row r="18" spans="2:7" ht="17.25" customHeight="1" x14ac:dyDescent="0.25">
      <c r="B18" s="28" t="s">
        <v>271</v>
      </c>
      <c r="C18" s="16" t="s">
        <v>187</v>
      </c>
      <c r="D18" s="61" t="s">
        <v>171</v>
      </c>
      <c r="E18" s="38" t="s">
        <v>272</v>
      </c>
      <c r="F18" s="40" t="s">
        <v>265</v>
      </c>
      <c r="G18" s="39">
        <v>1392.41</v>
      </c>
    </row>
    <row r="19" spans="2:7" ht="17.25" customHeight="1" x14ac:dyDescent="0.25">
      <c r="B19" s="28" t="s">
        <v>331</v>
      </c>
      <c r="C19" s="76" t="s">
        <v>187</v>
      </c>
      <c r="D19" s="61" t="s">
        <v>171</v>
      </c>
      <c r="E19" s="38" t="s">
        <v>759</v>
      </c>
      <c r="F19" s="40" t="s">
        <v>330</v>
      </c>
      <c r="G19" s="39">
        <v>400</v>
      </c>
    </row>
    <row r="20" spans="2:7" ht="17.25" customHeight="1" x14ac:dyDescent="0.25">
      <c r="B20" s="28"/>
      <c r="C20" s="76" t="s">
        <v>336</v>
      </c>
      <c r="D20" s="57" t="s">
        <v>171</v>
      </c>
      <c r="E20" s="38" t="s">
        <v>1713</v>
      </c>
      <c r="F20" s="40" t="s">
        <v>180</v>
      </c>
      <c r="G20" s="39">
        <v>47420</v>
      </c>
    </row>
    <row r="21" spans="2:7" ht="17.25" customHeight="1" x14ac:dyDescent="0.25">
      <c r="B21" s="28"/>
      <c r="C21" s="76" t="s">
        <v>336</v>
      </c>
      <c r="D21" s="57" t="s">
        <v>171</v>
      </c>
      <c r="E21" s="38" t="s">
        <v>1714</v>
      </c>
      <c r="F21" s="40" t="s">
        <v>180</v>
      </c>
      <c r="G21" s="39">
        <v>116094</v>
      </c>
    </row>
    <row r="22" spans="2:7" ht="17.25" customHeight="1" thickBot="1" x14ac:dyDescent="0.3">
      <c r="B22" s="12"/>
      <c r="C22" s="55"/>
      <c r="D22" s="13"/>
      <c r="E22" s="13"/>
      <c r="F22" s="13"/>
      <c r="G22" s="3">
        <f>SUM(G10:G21)</f>
        <v>175178.12</v>
      </c>
    </row>
    <row r="24" spans="2:7" x14ac:dyDescent="0.25">
      <c r="G24" s="50"/>
    </row>
    <row r="25" spans="2:7" x14ac:dyDescent="0.25">
      <c r="E25" s="85" t="s">
        <v>136</v>
      </c>
    </row>
    <row r="26" spans="2:7" x14ac:dyDescent="0.25">
      <c r="E26" s="20"/>
      <c r="F26" s="20"/>
      <c r="G26" s="21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B5C0-FA86-449D-89A4-1D06139505C5}">
  <dimension ref="B5:G40"/>
  <sheetViews>
    <sheetView showGridLines="0" topLeftCell="A16" workbookViewId="0">
      <selection activeCell="G11" sqref="E11:G11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80.855468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183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200</v>
      </c>
      <c r="C10" s="24" t="s">
        <v>187</v>
      </c>
      <c r="D10" s="78" t="s">
        <v>171</v>
      </c>
      <c r="E10" s="79" t="s">
        <v>201</v>
      </c>
      <c r="F10" s="26" t="s">
        <v>199</v>
      </c>
      <c r="G10" s="27">
        <v>1663.2</v>
      </c>
    </row>
    <row r="11" spans="2:7" ht="17.25" customHeight="1" x14ac:dyDescent="0.25">
      <c r="B11" s="18" t="s">
        <v>203</v>
      </c>
      <c r="C11" s="16" t="s">
        <v>187</v>
      </c>
      <c r="D11" s="61" t="s">
        <v>171</v>
      </c>
      <c r="E11" s="77" t="s">
        <v>204</v>
      </c>
      <c r="F11" s="17" t="s">
        <v>202</v>
      </c>
      <c r="G11" s="19">
        <v>1468</v>
      </c>
    </row>
    <row r="12" spans="2:7" ht="17.25" customHeight="1" x14ac:dyDescent="0.25">
      <c r="B12" s="18" t="s">
        <v>205</v>
      </c>
      <c r="C12" s="16" t="s">
        <v>187</v>
      </c>
      <c r="D12" s="61" t="s">
        <v>171</v>
      </c>
      <c r="E12" s="22" t="s">
        <v>206</v>
      </c>
      <c r="F12" s="17" t="s">
        <v>207</v>
      </c>
      <c r="G12" s="19">
        <v>1035.45</v>
      </c>
    </row>
    <row r="13" spans="2:7" ht="17.25" customHeight="1" x14ac:dyDescent="0.25">
      <c r="B13" s="18" t="s">
        <v>209</v>
      </c>
      <c r="C13" s="16" t="s">
        <v>187</v>
      </c>
      <c r="D13" s="61" t="s">
        <v>169</v>
      </c>
      <c r="E13" s="22" t="s">
        <v>210</v>
      </c>
      <c r="F13" s="17" t="s">
        <v>208</v>
      </c>
      <c r="G13" s="19">
        <v>3000</v>
      </c>
    </row>
    <row r="14" spans="2:7" ht="17.25" customHeight="1" x14ac:dyDescent="0.25">
      <c r="B14" s="18" t="s">
        <v>212</v>
      </c>
      <c r="C14" s="16" t="s">
        <v>187</v>
      </c>
      <c r="D14" s="57" t="s">
        <v>171</v>
      </c>
      <c r="E14" s="80" t="s">
        <v>213</v>
      </c>
      <c r="F14" s="40" t="s">
        <v>211</v>
      </c>
      <c r="G14" s="19">
        <v>250</v>
      </c>
    </row>
    <row r="15" spans="2:7" ht="17.25" customHeight="1" x14ac:dyDescent="0.25">
      <c r="B15" s="18" t="s">
        <v>215</v>
      </c>
      <c r="C15" s="16" t="s">
        <v>187</v>
      </c>
      <c r="D15" s="57" t="s">
        <v>171</v>
      </c>
      <c r="E15" s="38" t="s">
        <v>216</v>
      </c>
      <c r="F15" s="40" t="s">
        <v>214</v>
      </c>
      <c r="G15" s="19">
        <v>939.2</v>
      </c>
    </row>
    <row r="16" spans="2:7" ht="17.25" customHeight="1" x14ac:dyDescent="0.25">
      <c r="B16" s="18" t="s">
        <v>219</v>
      </c>
      <c r="C16" s="16" t="s">
        <v>187</v>
      </c>
      <c r="D16" s="57" t="s">
        <v>169</v>
      </c>
      <c r="E16" s="22" t="s">
        <v>218</v>
      </c>
      <c r="F16" s="40" t="s">
        <v>217</v>
      </c>
      <c r="G16" s="19">
        <v>767.98</v>
      </c>
    </row>
    <row r="17" spans="2:7" ht="17.25" customHeight="1" x14ac:dyDescent="0.25">
      <c r="B17" s="18" t="s">
        <v>220</v>
      </c>
      <c r="C17" s="16" t="s">
        <v>187</v>
      </c>
      <c r="D17" s="57" t="s">
        <v>169</v>
      </c>
      <c r="E17" s="22" t="s">
        <v>224</v>
      </c>
      <c r="F17" s="40" t="s">
        <v>221</v>
      </c>
      <c r="G17" s="19">
        <v>1300</v>
      </c>
    </row>
    <row r="18" spans="2:7" ht="17.25" customHeight="1" x14ac:dyDescent="0.25">
      <c r="B18" s="18" t="s">
        <v>222</v>
      </c>
      <c r="C18" s="16" t="s">
        <v>187</v>
      </c>
      <c r="D18" s="57" t="s">
        <v>169</v>
      </c>
      <c r="E18" s="22" t="s">
        <v>225</v>
      </c>
      <c r="F18" s="40" t="s">
        <v>223</v>
      </c>
      <c r="G18" s="19">
        <v>350</v>
      </c>
    </row>
    <row r="19" spans="2:7" ht="17.25" customHeight="1" x14ac:dyDescent="0.25">
      <c r="B19" s="18" t="s">
        <v>226</v>
      </c>
      <c r="C19" s="16" t="s">
        <v>187</v>
      </c>
      <c r="D19" s="57" t="s">
        <v>169</v>
      </c>
      <c r="E19" s="22" t="s">
        <v>228</v>
      </c>
      <c r="F19" s="40" t="s">
        <v>227</v>
      </c>
      <c r="G19" s="19">
        <v>240</v>
      </c>
    </row>
    <row r="20" spans="2:7" ht="17.25" customHeight="1" x14ac:dyDescent="0.25">
      <c r="B20" s="18" t="s">
        <v>229</v>
      </c>
      <c r="C20" s="16" t="s">
        <v>187</v>
      </c>
      <c r="D20" s="61" t="s">
        <v>171</v>
      </c>
      <c r="E20" s="30" t="s">
        <v>230</v>
      </c>
      <c r="F20" s="17" t="s">
        <v>324</v>
      </c>
      <c r="G20" s="19">
        <v>800</v>
      </c>
    </row>
    <row r="21" spans="2:7" ht="17.25" customHeight="1" x14ac:dyDescent="0.25">
      <c r="B21" s="18" t="s">
        <v>232</v>
      </c>
      <c r="C21" s="16" t="s">
        <v>187</v>
      </c>
      <c r="D21" s="61" t="s">
        <v>171</v>
      </c>
      <c r="E21" s="30" t="s">
        <v>230</v>
      </c>
      <c r="F21" s="17" t="s">
        <v>231</v>
      </c>
      <c r="G21" s="19">
        <v>800</v>
      </c>
    </row>
    <row r="22" spans="2:7" ht="17.25" customHeight="1" x14ac:dyDescent="0.25">
      <c r="B22" s="18" t="s">
        <v>233</v>
      </c>
      <c r="C22" s="16" t="s">
        <v>187</v>
      </c>
      <c r="D22" s="61" t="s">
        <v>171</v>
      </c>
      <c r="E22" s="30" t="s">
        <v>230</v>
      </c>
      <c r="F22" s="17" t="s">
        <v>234</v>
      </c>
      <c r="G22" s="19">
        <v>800</v>
      </c>
    </row>
    <row r="23" spans="2:7" ht="17.25" customHeight="1" x14ac:dyDescent="0.25">
      <c r="B23" s="18" t="s">
        <v>235</v>
      </c>
      <c r="C23" s="16" t="s">
        <v>187</v>
      </c>
      <c r="D23" s="61" t="s">
        <v>171</v>
      </c>
      <c r="E23" s="30" t="s">
        <v>230</v>
      </c>
      <c r="F23" s="17" t="s">
        <v>236</v>
      </c>
      <c r="G23" s="19">
        <v>800</v>
      </c>
    </row>
    <row r="24" spans="2:7" ht="17.25" customHeight="1" x14ac:dyDescent="0.25">
      <c r="B24" s="18" t="s">
        <v>237</v>
      </c>
      <c r="C24" s="16" t="s">
        <v>187</v>
      </c>
      <c r="D24" s="57" t="s">
        <v>171</v>
      </c>
      <c r="E24" s="30" t="s">
        <v>230</v>
      </c>
      <c r="F24" s="40" t="s">
        <v>238</v>
      </c>
      <c r="G24" s="19">
        <v>800</v>
      </c>
    </row>
    <row r="25" spans="2:7" ht="17.25" customHeight="1" x14ac:dyDescent="0.25">
      <c r="B25" s="18" t="s">
        <v>240</v>
      </c>
      <c r="C25" s="16" t="s">
        <v>187</v>
      </c>
      <c r="D25" s="57" t="s">
        <v>171</v>
      </c>
      <c r="E25" s="30" t="s">
        <v>230</v>
      </c>
      <c r="F25" s="40" t="s">
        <v>239</v>
      </c>
      <c r="G25" s="19">
        <v>800</v>
      </c>
    </row>
    <row r="26" spans="2:7" ht="17.25" customHeight="1" x14ac:dyDescent="0.25">
      <c r="B26" s="18" t="s">
        <v>241</v>
      </c>
      <c r="C26" s="16" t="s">
        <v>187</v>
      </c>
      <c r="D26" s="69" t="s">
        <v>171</v>
      </c>
      <c r="E26" s="30" t="s">
        <v>230</v>
      </c>
      <c r="F26" s="40" t="s">
        <v>242</v>
      </c>
      <c r="G26" s="19">
        <v>800</v>
      </c>
    </row>
    <row r="27" spans="2:7" ht="17.25" customHeight="1" x14ac:dyDescent="0.25">
      <c r="B27" s="18" t="s">
        <v>244</v>
      </c>
      <c r="C27" s="16" t="s">
        <v>187</v>
      </c>
      <c r="D27" s="61" t="s">
        <v>171</v>
      </c>
      <c r="E27" s="30" t="s">
        <v>230</v>
      </c>
      <c r="F27" s="17" t="s">
        <v>243</v>
      </c>
      <c r="G27" s="19">
        <v>800</v>
      </c>
    </row>
    <row r="28" spans="2:7" ht="17.25" customHeight="1" x14ac:dyDescent="0.25">
      <c r="B28" s="18" t="s">
        <v>247</v>
      </c>
      <c r="C28" s="16" t="s">
        <v>187</v>
      </c>
      <c r="D28" s="61" t="s">
        <v>169</v>
      </c>
      <c r="E28" s="22" t="s">
        <v>340</v>
      </c>
      <c r="F28" s="17" t="s">
        <v>337</v>
      </c>
      <c r="G28" s="19">
        <v>2730.28</v>
      </c>
    </row>
    <row r="29" spans="2:7" ht="17.25" customHeight="1" x14ac:dyDescent="0.25">
      <c r="B29" s="18" t="s">
        <v>248</v>
      </c>
      <c r="C29" s="16" t="s">
        <v>187</v>
      </c>
      <c r="D29" s="61" t="s">
        <v>169</v>
      </c>
      <c r="E29" s="22" t="s">
        <v>341</v>
      </c>
      <c r="F29" s="17" t="s">
        <v>337</v>
      </c>
      <c r="G29" s="19">
        <v>3442.35</v>
      </c>
    </row>
    <row r="30" spans="2:7" ht="17.25" customHeight="1" x14ac:dyDescent="0.25">
      <c r="B30" s="18" t="s">
        <v>246</v>
      </c>
      <c r="C30" s="16" t="s">
        <v>187</v>
      </c>
      <c r="D30" s="61" t="s">
        <v>169</v>
      </c>
      <c r="E30" s="22" t="s">
        <v>342</v>
      </c>
      <c r="F30" s="17" t="s">
        <v>337</v>
      </c>
      <c r="G30" s="19">
        <v>3111.1</v>
      </c>
    </row>
    <row r="31" spans="2:7" ht="17.25" customHeight="1" x14ac:dyDescent="0.25">
      <c r="B31" s="36" t="s">
        <v>326</v>
      </c>
      <c r="C31" s="76" t="s">
        <v>187</v>
      </c>
      <c r="D31" s="57" t="s">
        <v>171</v>
      </c>
      <c r="E31" s="38" t="s">
        <v>333</v>
      </c>
      <c r="F31" s="40" t="s">
        <v>249</v>
      </c>
      <c r="G31" s="39">
        <v>196.27</v>
      </c>
    </row>
    <row r="32" spans="2:7" ht="17.25" customHeight="1" x14ac:dyDescent="0.25">
      <c r="B32" s="36" t="s">
        <v>332</v>
      </c>
      <c r="C32" s="76" t="s">
        <v>187</v>
      </c>
      <c r="D32" s="57" t="s">
        <v>169</v>
      </c>
      <c r="E32" s="38" t="s">
        <v>334</v>
      </c>
      <c r="F32" s="40" t="s">
        <v>329</v>
      </c>
      <c r="G32" s="39">
        <v>89200</v>
      </c>
    </row>
    <row r="33" spans="2:7" ht="17.25" customHeight="1" thickBot="1" x14ac:dyDescent="0.3">
      <c r="B33" s="14"/>
      <c r="C33" s="59"/>
      <c r="D33" s="15"/>
      <c r="E33" s="15"/>
      <c r="F33" s="15"/>
      <c r="G33" s="3">
        <f>SUM(G10:G32)</f>
        <v>116093.83</v>
      </c>
    </row>
    <row r="36" spans="2:7" x14ac:dyDescent="0.25">
      <c r="E36" s="85" t="s">
        <v>136</v>
      </c>
    </row>
    <row r="37" spans="2:7" x14ac:dyDescent="0.25">
      <c r="E37" s="8"/>
    </row>
    <row r="38" spans="2:7" x14ac:dyDescent="0.25">
      <c r="E38" s="4"/>
      <c r="F38" s="10"/>
    </row>
    <row r="39" spans="2:7" ht="17.25" x14ac:dyDescent="0.3">
      <c r="E39" s="7"/>
    </row>
    <row r="40" spans="2:7" x14ac:dyDescent="0.25">
      <c r="E40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025F-98F1-4F5E-B2CB-C7286981CC95}">
  <dimension ref="B5:G48"/>
  <sheetViews>
    <sheetView showGridLines="0" topLeftCell="A40" workbookViewId="0">
      <selection activeCell="D47" sqref="D47:F47"/>
    </sheetView>
  </sheetViews>
  <sheetFormatPr defaultRowHeight="15" x14ac:dyDescent="0.25"/>
  <cols>
    <col min="2" max="3" width="14.42578125" customWidth="1"/>
    <col min="4" max="4" width="16.28515625" customWidth="1"/>
    <col min="5" max="5" width="67.570312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4" t="s">
        <v>182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188</v>
      </c>
      <c r="C10" s="33" t="s">
        <v>187</v>
      </c>
      <c r="D10" s="62" t="s">
        <v>171</v>
      </c>
      <c r="E10" s="74" t="s">
        <v>184</v>
      </c>
      <c r="F10" s="75" t="s">
        <v>185</v>
      </c>
      <c r="G10" s="43">
        <v>700</v>
      </c>
    </row>
    <row r="11" spans="2:7" ht="17.25" customHeight="1" x14ac:dyDescent="0.25">
      <c r="B11" s="18" t="s">
        <v>189</v>
      </c>
      <c r="C11" s="16" t="s">
        <v>187</v>
      </c>
      <c r="D11" s="61" t="s">
        <v>171</v>
      </c>
      <c r="E11" s="30" t="s">
        <v>186</v>
      </c>
      <c r="F11" s="17" t="s">
        <v>277</v>
      </c>
      <c r="G11" s="19">
        <v>700</v>
      </c>
    </row>
    <row r="12" spans="2:7" ht="17.25" customHeight="1" x14ac:dyDescent="0.25">
      <c r="B12" s="18" t="s">
        <v>191</v>
      </c>
      <c r="C12" s="16" t="s">
        <v>187</v>
      </c>
      <c r="D12" s="61" t="s">
        <v>171</v>
      </c>
      <c r="E12" s="30" t="s">
        <v>192</v>
      </c>
      <c r="F12" s="17" t="s">
        <v>190</v>
      </c>
      <c r="G12" s="19">
        <v>442</v>
      </c>
    </row>
    <row r="13" spans="2:7" ht="17.25" customHeight="1" x14ac:dyDescent="0.25">
      <c r="B13" s="18" t="s">
        <v>195</v>
      </c>
      <c r="C13" s="16" t="s">
        <v>187</v>
      </c>
      <c r="D13" s="61" t="s">
        <v>171</v>
      </c>
      <c r="E13" s="30" t="s">
        <v>194</v>
      </c>
      <c r="F13" s="40" t="s">
        <v>193</v>
      </c>
      <c r="G13" s="19">
        <v>607.14</v>
      </c>
    </row>
    <row r="14" spans="2:7" ht="17.25" customHeight="1" x14ac:dyDescent="0.25">
      <c r="B14" s="18" t="s">
        <v>197</v>
      </c>
      <c r="C14" s="16" t="s">
        <v>187</v>
      </c>
      <c r="D14" s="61" t="s">
        <v>171</v>
      </c>
      <c r="E14" s="30" t="s">
        <v>198</v>
      </c>
      <c r="F14" s="40" t="s">
        <v>196</v>
      </c>
      <c r="G14" s="19">
        <v>16300</v>
      </c>
    </row>
    <row r="15" spans="2:7" ht="17.25" customHeight="1" x14ac:dyDescent="0.25">
      <c r="B15" s="18" t="s">
        <v>278</v>
      </c>
      <c r="C15" s="16" t="s">
        <v>187</v>
      </c>
      <c r="D15" s="61" t="s">
        <v>169</v>
      </c>
      <c r="E15" s="49" t="s">
        <v>280</v>
      </c>
      <c r="F15" s="40" t="s">
        <v>279</v>
      </c>
      <c r="G15" s="19">
        <v>560.89</v>
      </c>
    </row>
    <row r="16" spans="2:7" ht="17.25" customHeight="1" x14ac:dyDescent="0.25">
      <c r="B16" s="18" t="s">
        <v>282</v>
      </c>
      <c r="C16" s="16" t="s">
        <v>187</v>
      </c>
      <c r="D16" s="61" t="s">
        <v>171</v>
      </c>
      <c r="E16" s="30" t="s">
        <v>283</v>
      </c>
      <c r="F16" s="40" t="s">
        <v>281</v>
      </c>
      <c r="G16" s="19">
        <v>12000</v>
      </c>
    </row>
    <row r="17" spans="2:7" ht="17.25" customHeight="1" x14ac:dyDescent="0.25">
      <c r="B17" s="18" t="s">
        <v>284</v>
      </c>
      <c r="C17" s="16" t="s">
        <v>187</v>
      </c>
      <c r="D17" s="61" t="s">
        <v>169</v>
      </c>
      <c r="E17" s="30" t="s">
        <v>285</v>
      </c>
      <c r="F17" s="40" t="s">
        <v>286</v>
      </c>
      <c r="G17" s="19">
        <v>35.07</v>
      </c>
    </row>
    <row r="18" spans="2:7" ht="17.25" customHeight="1" x14ac:dyDescent="0.25">
      <c r="B18" s="18" t="s">
        <v>323</v>
      </c>
      <c r="C18" s="16" t="s">
        <v>187</v>
      </c>
      <c r="D18" s="61" t="s">
        <v>169</v>
      </c>
      <c r="E18" s="30" t="s">
        <v>290</v>
      </c>
      <c r="F18" s="40" t="s">
        <v>286</v>
      </c>
      <c r="G18" s="19">
        <v>709.14</v>
      </c>
    </row>
    <row r="19" spans="2:7" ht="17.25" customHeight="1" x14ac:dyDescent="0.25">
      <c r="B19" s="146" t="s">
        <v>288</v>
      </c>
      <c r="C19" s="147" t="s">
        <v>187</v>
      </c>
      <c r="D19" s="148" t="s">
        <v>171</v>
      </c>
      <c r="E19" s="149" t="s">
        <v>287</v>
      </c>
      <c r="F19" s="150" t="s">
        <v>263</v>
      </c>
      <c r="G19" s="151">
        <v>1700</v>
      </c>
    </row>
    <row r="20" spans="2:7" ht="17.25" customHeight="1" x14ac:dyDescent="0.25">
      <c r="B20" s="18" t="s">
        <v>289</v>
      </c>
      <c r="C20" s="16" t="s">
        <v>187</v>
      </c>
      <c r="D20" s="61" t="s">
        <v>169</v>
      </c>
      <c r="E20" s="30" t="s">
        <v>290</v>
      </c>
      <c r="F20" s="40" t="s">
        <v>291</v>
      </c>
      <c r="G20" s="19">
        <v>678.87</v>
      </c>
    </row>
    <row r="21" spans="2:7" ht="17.25" customHeight="1" x14ac:dyDescent="0.25">
      <c r="B21" s="18" t="s">
        <v>292</v>
      </c>
      <c r="C21" s="16" t="s">
        <v>187</v>
      </c>
      <c r="D21" s="61" t="s">
        <v>169</v>
      </c>
      <c r="E21" s="30" t="s">
        <v>285</v>
      </c>
      <c r="F21" s="40" t="s">
        <v>291</v>
      </c>
      <c r="G21" s="19">
        <v>31.62</v>
      </c>
    </row>
    <row r="22" spans="2:7" ht="17.25" customHeight="1" x14ac:dyDescent="0.25">
      <c r="B22" s="18" t="s">
        <v>294</v>
      </c>
      <c r="C22" s="16" t="s">
        <v>187</v>
      </c>
      <c r="D22" s="61" t="s">
        <v>169</v>
      </c>
      <c r="E22" s="30" t="s">
        <v>290</v>
      </c>
      <c r="F22" s="40" t="s">
        <v>293</v>
      </c>
      <c r="G22" s="19">
        <v>580.76</v>
      </c>
    </row>
    <row r="23" spans="2:7" ht="17.25" customHeight="1" x14ac:dyDescent="0.25">
      <c r="B23" s="18" t="s">
        <v>295</v>
      </c>
      <c r="C23" s="16" t="s">
        <v>187</v>
      </c>
      <c r="D23" s="61" t="s">
        <v>169</v>
      </c>
      <c r="E23" s="30" t="s">
        <v>285</v>
      </c>
      <c r="F23" s="40" t="s">
        <v>293</v>
      </c>
      <c r="G23" s="19">
        <v>31.62</v>
      </c>
    </row>
    <row r="24" spans="2:7" ht="17.25" customHeight="1" x14ac:dyDescent="0.25">
      <c r="B24" s="18" t="s">
        <v>297</v>
      </c>
      <c r="C24" s="16" t="s">
        <v>187</v>
      </c>
      <c r="D24" s="61" t="s">
        <v>169</v>
      </c>
      <c r="E24" s="30" t="s">
        <v>290</v>
      </c>
      <c r="F24" s="40" t="s">
        <v>296</v>
      </c>
      <c r="G24" s="19">
        <v>858.67</v>
      </c>
    </row>
    <row r="25" spans="2:7" ht="17.25" customHeight="1" x14ac:dyDescent="0.25">
      <c r="B25" s="18" t="s">
        <v>298</v>
      </c>
      <c r="C25" s="16" t="s">
        <v>187</v>
      </c>
      <c r="D25" s="61" t="s">
        <v>169</v>
      </c>
      <c r="E25" s="30" t="s">
        <v>285</v>
      </c>
      <c r="F25" s="40" t="s">
        <v>296</v>
      </c>
      <c r="G25" s="19">
        <v>43.7</v>
      </c>
    </row>
    <row r="26" spans="2:7" ht="17.25" customHeight="1" x14ac:dyDescent="0.25">
      <c r="B26" s="18" t="s">
        <v>300</v>
      </c>
      <c r="C26" s="16" t="s">
        <v>187</v>
      </c>
      <c r="D26" s="61" t="s">
        <v>169</v>
      </c>
      <c r="E26" s="30" t="s">
        <v>290</v>
      </c>
      <c r="F26" s="40" t="s">
        <v>299</v>
      </c>
      <c r="G26" s="19">
        <v>684.19</v>
      </c>
    </row>
    <row r="27" spans="2:7" ht="17.25" customHeight="1" x14ac:dyDescent="0.25">
      <c r="B27" s="18" t="s">
        <v>301</v>
      </c>
      <c r="C27" s="16" t="s">
        <v>187</v>
      </c>
      <c r="D27" s="61" t="s">
        <v>169</v>
      </c>
      <c r="E27" s="30" t="s">
        <v>285</v>
      </c>
      <c r="F27" s="40" t="s">
        <v>299</v>
      </c>
      <c r="G27" s="19">
        <v>31.62</v>
      </c>
    </row>
    <row r="28" spans="2:7" ht="17.25" customHeight="1" x14ac:dyDescent="0.25">
      <c r="B28" s="18" t="s">
        <v>302</v>
      </c>
      <c r="C28" s="16" t="s">
        <v>187</v>
      </c>
      <c r="D28" s="61" t="s">
        <v>169</v>
      </c>
      <c r="E28" s="30" t="s">
        <v>290</v>
      </c>
      <c r="F28" s="40" t="s">
        <v>303</v>
      </c>
      <c r="G28" s="19">
        <v>1114.03</v>
      </c>
    </row>
    <row r="29" spans="2:7" ht="17.25" customHeight="1" x14ac:dyDescent="0.25">
      <c r="B29" s="18" t="s">
        <v>304</v>
      </c>
      <c r="C29" s="16" t="s">
        <v>187</v>
      </c>
      <c r="D29" s="61" t="s">
        <v>169</v>
      </c>
      <c r="E29" s="30" t="s">
        <v>285</v>
      </c>
      <c r="F29" s="40" t="s">
        <v>303</v>
      </c>
      <c r="G29" s="19">
        <v>40.25</v>
      </c>
    </row>
    <row r="30" spans="2:7" ht="17.25" customHeight="1" x14ac:dyDescent="0.25">
      <c r="B30" s="18" t="s">
        <v>307</v>
      </c>
      <c r="C30" s="16" t="s">
        <v>187</v>
      </c>
      <c r="D30" s="61" t="s">
        <v>169</v>
      </c>
      <c r="E30" s="30" t="s">
        <v>290</v>
      </c>
      <c r="F30" s="40" t="s">
        <v>305</v>
      </c>
      <c r="G30" s="19">
        <v>505.03</v>
      </c>
    </row>
    <row r="31" spans="2:7" ht="17.25" customHeight="1" x14ac:dyDescent="0.25">
      <c r="B31" s="18" t="s">
        <v>306</v>
      </c>
      <c r="C31" s="16" t="s">
        <v>187</v>
      </c>
      <c r="D31" s="61" t="s">
        <v>169</v>
      </c>
      <c r="E31" s="30" t="s">
        <v>285</v>
      </c>
      <c r="F31" s="40" t="s">
        <v>305</v>
      </c>
      <c r="G31" s="19">
        <v>31.62</v>
      </c>
    </row>
    <row r="32" spans="2:7" ht="17.25" customHeight="1" x14ac:dyDescent="0.25">
      <c r="B32" s="18" t="s">
        <v>308</v>
      </c>
      <c r="C32" s="16" t="s">
        <v>187</v>
      </c>
      <c r="D32" s="61" t="s">
        <v>169</v>
      </c>
      <c r="E32" s="30" t="s">
        <v>290</v>
      </c>
      <c r="F32" s="40" t="s">
        <v>309</v>
      </c>
      <c r="G32" s="19">
        <v>696.88</v>
      </c>
    </row>
    <row r="33" spans="2:7" ht="17.25" customHeight="1" x14ac:dyDescent="0.25">
      <c r="B33" s="18" t="s">
        <v>310</v>
      </c>
      <c r="C33" s="16" t="s">
        <v>187</v>
      </c>
      <c r="D33" s="61" t="s">
        <v>169</v>
      </c>
      <c r="E33" s="30" t="s">
        <v>285</v>
      </c>
      <c r="F33" s="40" t="s">
        <v>309</v>
      </c>
      <c r="G33" s="19">
        <v>31.62</v>
      </c>
    </row>
    <row r="34" spans="2:7" ht="17.25" customHeight="1" x14ac:dyDescent="0.25">
      <c r="B34" s="18" t="s">
        <v>312</v>
      </c>
      <c r="C34" s="16" t="s">
        <v>187</v>
      </c>
      <c r="D34" s="61" t="s">
        <v>169</v>
      </c>
      <c r="E34" s="30" t="s">
        <v>290</v>
      </c>
      <c r="F34" s="17" t="s">
        <v>311</v>
      </c>
      <c r="G34" s="19">
        <v>507.52</v>
      </c>
    </row>
    <row r="35" spans="2:7" ht="17.25" customHeight="1" x14ac:dyDescent="0.25">
      <c r="B35" s="18" t="s">
        <v>313</v>
      </c>
      <c r="C35" s="16" t="s">
        <v>187</v>
      </c>
      <c r="D35" s="61" t="s">
        <v>169</v>
      </c>
      <c r="E35" s="30" t="s">
        <v>285</v>
      </c>
      <c r="F35" s="17" t="s">
        <v>311</v>
      </c>
      <c r="G35" s="19">
        <v>31.62</v>
      </c>
    </row>
    <row r="36" spans="2:7" ht="17.25" customHeight="1" x14ac:dyDescent="0.25">
      <c r="B36" s="18" t="s">
        <v>314</v>
      </c>
      <c r="C36" s="16" t="s">
        <v>187</v>
      </c>
      <c r="D36" s="61" t="s">
        <v>169</v>
      </c>
      <c r="E36" s="30" t="s">
        <v>290</v>
      </c>
      <c r="F36" s="40" t="s">
        <v>316</v>
      </c>
      <c r="G36" s="19">
        <v>681.58</v>
      </c>
    </row>
    <row r="37" spans="2:7" ht="17.25" customHeight="1" x14ac:dyDescent="0.25">
      <c r="B37" s="18" t="s">
        <v>315</v>
      </c>
      <c r="C37" s="16" t="s">
        <v>187</v>
      </c>
      <c r="D37" s="61" t="s">
        <v>169</v>
      </c>
      <c r="E37" s="30" t="s">
        <v>285</v>
      </c>
      <c r="F37" s="40" t="s">
        <v>316</v>
      </c>
      <c r="G37" s="19">
        <v>31.62</v>
      </c>
    </row>
    <row r="38" spans="2:7" ht="17.25" customHeight="1" x14ac:dyDescent="0.25">
      <c r="B38" s="18" t="s">
        <v>318</v>
      </c>
      <c r="C38" s="16" t="s">
        <v>187</v>
      </c>
      <c r="D38" s="61" t="s">
        <v>169</v>
      </c>
      <c r="E38" s="30" t="s">
        <v>290</v>
      </c>
      <c r="F38" s="40" t="s">
        <v>317</v>
      </c>
      <c r="G38" s="19">
        <v>681.58</v>
      </c>
    </row>
    <row r="39" spans="2:7" ht="17.25" customHeight="1" x14ac:dyDescent="0.25">
      <c r="B39" s="18" t="s">
        <v>319</v>
      </c>
      <c r="C39" s="16" t="s">
        <v>187</v>
      </c>
      <c r="D39" s="61" t="s">
        <v>169</v>
      </c>
      <c r="E39" s="30" t="s">
        <v>285</v>
      </c>
      <c r="F39" s="40" t="s">
        <v>317</v>
      </c>
      <c r="G39" s="19">
        <v>31.62</v>
      </c>
    </row>
    <row r="40" spans="2:7" ht="17.25" customHeight="1" x14ac:dyDescent="0.25">
      <c r="B40" s="18" t="s">
        <v>320</v>
      </c>
      <c r="C40" s="16" t="s">
        <v>187</v>
      </c>
      <c r="D40" s="61" t="s">
        <v>169</v>
      </c>
      <c r="E40" s="30" t="s">
        <v>290</v>
      </c>
      <c r="F40" s="40" t="s">
        <v>322</v>
      </c>
      <c r="G40" s="19">
        <v>574.13</v>
      </c>
    </row>
    <row r="41" spans="2:7" ht="17.25" customHeight="1" x14ac:dyDescent="0.25">
      <c r="B41" s="18" t="s">
        <v>321</v>
      </c>
      <c r="C41" s="16" t="s">
        <v>187</v>
      </c>
      <c r="D41" s="61" t="s">
        <v>169</v>
      </c>
      <c r="E41" s="30" t="s">
        <v>285</v>
      </c>
      <c r="F41" s="40" t="s">
        <v>322</v>
      </c>
      <c r="G41" s="19">
        <v>31.62</v>
      </c>
    </row>
    <row r="42" spans="2:7" ht="17.25" customHeight="1" x14ac:dyDescent="0.25">
      <c r="B42" s="18" t="s">
        <v>328</v>
      </c>
      <c r="C42" s="16" t="s">
        <v>187</v>
      </c>
      <c r="D42" s="61" t="s">
        <v>170</v>
      </c>
      <c r="E42" s="22" t="s">
        <v>1716</v>
      </c>
      <c r="F42" s="17" t="s">
        <v>245</v>
      </c>
      <c r="G42" s="19">
        <v>2798.17</v>
      </c>
    </row>
    <row r="43" spans="2:7" ht="17.25" customHeight="1" x14ac:dyDescent="0.25">
      <c r="B43" s="18" t="s">
        <v>327</v>
      </c>
      <c r="C43" s="16" t="s">
        <v>187</v>
      </c>
      <c r="D43" s="61" t="s">
        <v>171</v>
      </c>
      <c r="E43" s="22" t="s">
        <v>1715</v>
      </c>
      <c r="F43" s="17" t="s">
        <v>245</v>
      </c>
      <c r="G43" s="19">
        <v>2935</v>
      </c>
    </row>
    <row r="44" spans="2:7" ht="17.25" customHeight="1" thickBot="1" x14ac:dyDescent="0.3">
      <c r="B44" s="12"/>
      <c r="C44" s="55"/>
      <c r="D44" s="13"/>
      <c r="E44" s="13"/>
      <c r="F44" s="13"/>
      <c r="G44" s="3">
        <f>SUM(G10:G43)</f>
        <v>47419.180000000015</v>
      </c>
    </row>
    <row r="47" spans="2:7" x14ac:dyDescent="0.25">
      <c r="D47" s="192" t="s">
        <v>136</v>
      </c>
      <c r="E47" s="192"/>
      <c r="F47" s="192"/>
      <c r="G47" s="52"/>
    </row>
    <row r="48" spans="2:7" ht="17.25" x14ac:dyDescent="0.3">
      <c r="E48" s="7"/>
      <c r="G48" s="52"/>
    </row>
  </sheetData>
  <mergeCells count="3">
    <mergeCell ref="B6:F7"/>
    <mergeCell ref="G6:G7"/>
    <mergeCell ref="D47:F4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3CF0-E1CA-474A-A156-EC7D54DBE0BE}">
  <dimension ref="B5:G40"/>
  <sheetViews>
    <sheetView showGridLines="0" topLeftCell="A24" workbookViewId="0">
      <selection activeCell="E38" sqref="E38"/>
    </sheetView>
  </sheetViews>
  <sheetFormatPr defaultRowHeight="15" x14ac:dyDescent="0.25"/>
  <cols>
    <col min="2" max="3" width="12.28515625" customWidth="1"/>
    <col min="4" max="4" width="15.28515625" customWidth="1"/>
    <col min="5" max="5" width="75.85546875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4" t="s">
        <v>343</v>
      </c>
      <c r="C6" s="185"/>
      <c r="D6" s="185"/>
      <c r="E6" s="185"/>
      <c r="F6" s="186"/>
      <c r="G6" s="190" t="s">
        <v>5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346</v>
      </c>
      <c r="C10" s="33" t="s">
        <v>352</v>
      </c>
      <c r="D10" s="62" t="s">
        <v>171</v>
      </c>
      <c r="E10" s="80" t="s">
        <v>347</v>
      </c>
      <c r="F10" s="42" t="s">
        <v>11</v>
      </c>
      <c r="G10" s="43">
        <v>1007.16</v>
      </c>
    </row>
    <row r="11" spans="2:7" ht="18" customHeight="1" x14ac:dyDescent="0.25">
      <c r="B11" s="18" t="s">
        <v>348</v>
      </c>
      <c r="C11" s="16" t="s">
        <v>352</v>
      </c>
      <c r="D11" s="61" t="s">
        <v>171</v>
      </c>
      <c r="E11" s="77" t="s">
        <v>350</v>
      </c>
      <c r="F11" s="17" t="s">
        <v>349</v>
      </c>
      <c r="G11" s="19">
        <v>5400</v>
      </c>
    </row>
    <row r="12" spans="2:7" ht="18" customHeight="1" x14ac:dyDescent="0.25">
      <c r="B12" s="18" t="s">
        <v>351</v>
      </c>
      <c r="C12" s="16" t="s">
        <v>352</v>
      </c>
      <c r="D12" s="61" t="s">
        <v>171</v>
      </c>
      <c r="E12" s="30" t="s">
        <v>354</v>
      </c>
      <c r="F12" s="17" t="s">
        <v>353</v>
      </c>
      <c r="G12" s="19">
        <v>276.48</v>
      </c>
    </row>
    <row r="13" spans="2:7" ht="18" customHeight="1" x14ac:dyDescent="0.25">
      <c r="B13" s="18" t="s">
        <v>356</v>
      </c>
      <c r="C13" s="16" t="s">
        <v>352</v>
      </c>
      <c r="D13" s="61" t="s">
        <v>171</v>
      </c>
      <c r="E13" s="22" t="s">
        <v>357</v>
      </c>
      <c r="F13" s="17" t="s">
        <v>355</v>
      </c>
      <c r="G13" s="19">
        <v>5868.4</v>
      </c>
    </row>
    <row r="14" spans="2:7" ht="18" customHeight="1" x14ac:dyDescent="0.25">
      <c r="B14" s="18" t="s">
        <v>358</v>
      </c>
      <c r="C14" s="16" t="s">
        <v>352</v>
      </c>
      <c r="D14" s="61" t="s">
        <v>169</v>
      </c>
      <c r="E14" s="30" t="s">
        <v>437</v>
      </c>
      <c r="F14" s="17" t="s">
        <v>372</v>
      </c>
      <c r="G14" s="19">
        <v>1270</v>
      </c>
    </row>
    <row r="15" spans="2:7" ht="17.25" customHeight="1" x14ac:dyDescent="0.25">
      <c r="B15" s="18" t="s">
        <v>361</v>
      </c>
      <c r="C15" s="16" t="s">
        <v>352</v>
      </c>
      <c r="D15" s="61" t="s">
        <v>171</v>
      </c>
      <c r="E15" s="22" t="s">
        <v>368</v>
      </c>
      <c r="F15" s="17" t="s">
        <v>359</v>
      </c>
      <c r="G15" s="19">
        <v>45.24</v>
      </c>
    </row>
    <row r="16" spans="2:7" ht="17.25" customHeight="1" x14ac:dyDescent="0.25">
      <c r="B16" s="36" t="s">
        <v>365</v>
      </c>
      <c r="C16" s="16" t="s">
        <v>352</v>
      </c>
      <c r="D16" s="61" t="s">
        <v>171</v>
      </c>
      <c r="E16" s="22" t="s">
        <v>366</v>
      </c>
      <c r="F16" s="40" t="s">
        <v>359</v>
      </c>
      <c r="G16" s="39">
        <v>19.13</v>
      </c>
    </row>
    <row r="17" spans="2:7" ht="17.25" customHeight="1" x14ac:dyDescent="0.25">
      <c r="B17" s="36" t="s">
        <v>362</v>
      </c>
      <c r="C17" s="16" t="s">
        <v>352</v>
      </c>
      <c r="D17" s="61" t="s">
        <v>171</v>
      </c>
      <c r="E17" s="22" t="s">
        <v>360</v>
      </c>
      <c r="F17" s="40" t="s">
        <v>359</v>
      </c>
      <c r="G17" s="39">
        <v>25.01</v>
      </c>
    </row>
    <row r="18" spans="2:7" ht="17.25" customHeight="1" x14ac:dyDescent="0.25">
      <c r="B18" s="36" t="s">
        <v>363</v>
      </c>
      <c r="C18" s="16" t="s">
        <v>352</v>
      </c>
      <c r="D18" s="61" t="s">
        <v>171</v>
      </c>
      <c r="E18" s="22" t="s">
        <v>367</v>
      </c>
      <c r="F18" s="40" t="s">
        <v>359</v>
      </c>
      <c r="G18" s="39">
        <v>23.4</v>
      </c>
    </row>
    <row r="19" spans="2:7" ht="17.25" customHeight="1" x14ac:dyDescent="0.25">
      <c r="B19" s="36" t="s">
        <v>364</v>
      </c>
      <c r="C19" s="16" t="s">
        <v>352</v>
      </c>
      <c r="D19" s="61" t="s">
        <v>171</v>
      </c>
      <c r="E19" s="22" t="s">
        <v>366</v>
      </c>
      <c r="F19" s="40" t="s">
        <v>359</v>
      </c>
      <c r="G19" s="39">
        <v>35.1</v>
      </c>
    </row>
    <row r="20" spans="2:7" ht="17.25" customHeight="1" x14ac:dyDescent="0.25">
      <c r="B20" s="36" t="s">
        <v>373</v>
      </c>
      <c r="C20" s="16" t="s">
        <v>352</v>
      </c>
      <c r="D20" s="61" t="s">
        <v>171</v>
      </c>
      <c r="E20" s="22" t="s">
        <v>368</v>
      </c>
      <c r="F20" s="17" t="s">
        <v>359</v>
      </c>
      <c r="G20" s="86">
        <v>70.2</v>
      </c>
    </row>
    <row r="21" spans="2:7" ht="17.25" customHeight="1" x14ac:dyDescent="0.25">
      <c r="B21" s="36" t="s">
        <v>374</v>
      </c>
      <c r="C21" s="16" t="s">
        <v>352</v>
      </c>
      <c r="D21" s="61" t="s">
        <v>171</v>
      </c>
      <c r="E21" s="22" t="s">
        <v>367</v>
      </c>
      <c r="F21" s="40" t="s">
        <v>359</v>
      </c>
      <c r="G21" s="86">
        <v>15.08</v>
      </c>
    </row>
    <row r="22" spans="2:7" ht="17.25" customHeight="1" x14ac:dyDescent="0.25">
      <c r="B22" s="36" t="s">
        <v>370</v>
      </c>
      <c r="C22" s="16" t="s">
        <v>352</v>
      </c>
      <c r="D22" s="61" t="s">
        <v>171</v>
      </c>
      <c r="E22" s="22" t="s">
        <v>446</v>
      </c>
      <c r="F22" s="40" t="s">
        <v>369</v>
      </c>
      <c r="G22" s="39">
        <v>2845.75</v>
      </c>
    </row>
    <row r="23" spans="2:7" ht="17.25" customHeight="1" x14ac:dyDescent="0.25">
      <c r="B23" s="28" t="s">
        <v>371</v>
      </c>
      <c r="C23" s="16" t="s">
        <v>352</v>
      </c>
      <c r="D23" s="61" t="s">
        <v>171</v>
      </c>
      <c r="E23" s="38" t="s">
        <v>445</v>
      </c>
      <c r="F23" s="40" t="s">
        <v>359</v>
      </c>
      <c r="G23" s="39">
        <v>2035.8</v>
      </c>
    </row>
    <row r="24" spans="2:7" ht="17.25" customHeight="1" x14ac:dyDescent="0.25">
      <c r="B24" s="28" t="s">
        <v>375</v>
      </c>
      <c r="C24" s="16" t="s">
        <v>352</v>
      </c>
      <c r="D24" s="61" t="s">
        <v>171</v>
      </c>
      <c r="E24" s="38" t="s">
        <v>376</v>
      </c>
      <c r="F24" s="144" t="s">
        <v>355</v>
      </c>
      <c r="G24" s="145">
        <v>999</v>
      </c>
    </row>
    <row r="25" spans="2:7" ht="17.25" customHeight="1" x14ac:dyDescent="0.25">
      <c r="B25" s="28" t="s">
        <v>378</v>
      </c>
      <c r="C25" s="76" t="s">
        <v>352</v>
      </c>
      <c r="D25" s="61" t="s">
        <v>171</v>
      </c>
      <c r="E25" s="38" t="s">
        <v>379</v>
      </c>
      <c r="F25" s="40" t="s">
        <v>377</v>
      </c>
      <c r="G25" s="39">
        <v>1500</v>
      </c>
    </row>
    <row r="26" spans="2:7" ht="17.25" customHeight="1" x14ac:dyDescent="0.25">
      <c r="B26" s="28" t="s">
        <v>380</v>
      </c>
      <c r="C26" s="76" t="s">
        <v>352</v>
      </c>
      <c r="D26" s="57" t="s">
        <v>169</v>
      </c>
      <c r="E26" s="22" t="s">
        <v>381</v>
      </c>
      <c r="F26" s="40" t="s">
        <v>265</v>
      </c>
      <c r="G26" s="39">
        <v>2669.32</v>
      </c>
    </row>
    <row r="27" spans="2:7" ht="17.25" customHeight="1" x14ac:dyDescent="0.25">
      <c r="B27" s="28" t="s">
        <v>382</v>
      </c>
      <c r="C27" s="76" t="s">
        <v>352</v>
      </c>
      <c r="D27" s="57" t="s">
        <v>169</v>
      </c>
      <c r="E27" s="30" t="s">
        <v>383</v>
      </c>
      <c r="F27" s="40" t="s">
        <v>265</v>
      </c>
      <c r="G27" s="39">
        <v>831.5</v>
      </c>
    </row>
    <row r="28" spans="2:7" ht="17.25" customHeight="1" x14ac:dyDescent="0.25">
      <c r="B28" s="28" t="s">
        <v>430</v>
      </c>
      <c r="C28" s="76" t="s">
        <v>432</v>
      </c>
      <c r="D28" s="57" t="s">
        <v>171</v>
      </c>
      <c r="E28" s="77" t="s">
        <v>434</v>
      </c>
      <c r="F28" s="40" t="s">
        <v>431</v>
      </c>
      <c r="G28" s="39">
        <v>8655.57</v>
      </c>
    </row>
    <row r="29" spans="2:7" ht="17.25" customHeight="1" x14ac:dyDescent="0.25">
      <c r="B29" s="28" t="s">
        <v>433</v>
      </c>
      <c r="C29" s="76" t="s">
        <v>352</v>
      </c>
      <c r="D29" s="57" t="s">
        <v>169</v>
      </c>
      <c r="E29" s="77" t="s">
        <v>102</v>
      </c>
      <c r="F29" s="40" t="s">
        <v>60</v>
      </c>
      <c r="G29" s="39">
        <v>2812.67</v>
      </c>
    </row>
    <row r="30" spans="2:7" ht="17.25" customHeight="1" x14ac:dyDescent="0.25">
      <c r="B30" s="28" t="s">
        <v>440</v>
      </c>
      <c r="C30" s="76" t="s">
        <v>352</v>
      </c>
      <c r="D30" s="57" t="s">
        <v>171</v>
      </c>
      <c r="E30" s="77" t="s">
        <v>447</v>
      </c>
      <c r="F30" s="40" t="s">
        <v>443</v>
      </c>
      <c r="G30" s="39">
        <v>168</v>
      </c>
    </row>
    <row r="31" spans="2:7" ht="17.25" customHeight="1" x14ac:dyDescent="0.25">
      <c r="B31" s="28" t="s">
        <v>442</v>
      </c>
      <c r="C31" s="76" t="s">
        <v>352</v>
      </c>
      <c r="D31" s="57" t="s">
        <v>171</v>
      </c>
      <c r="E31" s="77" t="s">
        <v>448</v>
      </c>
      <c r="F31" s="40" t="s">
        <v>443</v>
      </c>
      <c r="G31" s="39">
        <v>135</v>
      </c>
    </row>
    <row r="32" spans="2:7" ht="17.25" customHeight="1" x14ac:dyDescent="0.25">
      <c r="B32" s="28" t="s">
        <v>441</v>
      </c>
      <c r="C32" s="76" t="s">
        <v>352</v>
      </c>
      <c r="D32" s="57" t="s">
        <v>171</v>
      </c>
      <c r="E32" s="77" t="s">
        <v>444</v>
      </c>
      <c r="F32" s="40" t="s">
        <v>443</v>
      </c>
      <c r="G32" s="39">
        <v>451.5</v>
      </c>
    </row>
    <row r="33" spans="2:7" ht="17.25" customHeight="1" x14ac:dyDescent="0.25">
      <c r="B33" s="28" t="s">
        <v>457</v>
      </c>
      <c r="C33" s="76" t="s">
        <v>352</v>
      </c>
      <c r="D33" s="57" t="s">
        <v>171</v>
      </c>
      <c r="E33" s="77" t="s">
        <v>458</v>
      </c>
      <c r="F33" s="40" t="s">
        <v>337</v>
      </c>
      <c r="G33" s="39">
        <v>21574.720000000001</v>
      </c>
    </row>
    <row r="34" spans="2:7" ht="17.25" customHeight="1" x14ac:dyDescent="0.25">
      <c r="B34" s="28" t="s">
        <v>480</v>
      </c>
      <c r="C34" s="76" t="s">
        <v>478</v>
      </c>
      <c r="D34" s="57" t="s">
        <v>171</v>
      </c>
      <c r="E34" s="77" t="s">
        <v>479</v>
      </c>
      <c r="F34" s="40" t="s">
        <v>477</v>
      </c>
      <c r="G34" s="39">
        <v>425</v>
      </c>
    </row>
    <row r="35" spans="2:7" ht="17.25" customHeight="1" x14ac:dyDescent="0.25">
      <c r="B35" s="28" t="s">
        <v>481</v>
      </c>
      <c r="C35" s="76" t="s">
        <v>352</v>
      </c>
      <c r="D35" s="57" t="s">
        <v>171</v>
      </c>
      <c r="E35" s="77" t="s">
        <v>483</v>
      </c>
      <c r="F35" s="40" t="s">
        <v>482</v>
      </c>
      <c r="G35" s="39">
        <v>3850</v>
      </c>
    </row>
    <row r="36" spans="2:7" ht="17.25" customHeight="1" x14ac:dyDescent="0.25">
      <c r="B36" s="28"/>
      <c r="C36" s="76" t="s">
        <v>352</v>
      </c>
      <c r="D36" s="57" t="s">
        <v>169</v>
      </c>
      <c r="E36" s="38" t="s">
        <v>1717</v>
      </c>
      <c r="F36" s="40" t="s">
        <v>180</v>
      </c>
      <c r="G36" s="39">
        <v>23133</v>
      </c>
    </row>
    <row r="37" spans="2:7" ht="17.25" customHeight="1" thickBot="1" x14ac:dyDescent="0.3">
      <c r="B37" s="12"/>
      <c r="C37" s="55"/>
      <c r="D37" s="13"/>
      <c r="E37" s="13"/>
      <c r="F37" s="13"/>
      <c r="G37" s="3">
        <f>SUM(G10:G36)</f>
        <v>86142.03</v>
      </c>
    </row>
    <row r="39" spans="2:7" x14ac:dyDescent="0.25">
      <c r="D39" s="193" t="s">
        <v>136</v>
      </c>
      <c r="E39" s="193"/>
      <c r="F39" s="193"/>
      <c r="G39" s="50"/>
    </row>
    <row r="40" spans="2:7" x14ac:dyDescent="0.25">
      <c r="E40" s="8"/>
    </row>
  </sheetData>
  <mergeCells count="3">
    <mergeCell ref="B6:F7"/>
    <mergeCell ref="G6:G7"/>
    <mergeCell ref="D39:F39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EB8E-EF69-45FE-B2FC-148F00C67A61}">
  <dimension ref="B5:G32"/>
  <sheetViews>
    <sheetView showGridLines="0" topLeftCell="A7" workbookViewId="0">
      <selection activeCell="E23" sqref="E23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80.855468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344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385</v>
      </c>
      <c r="C10" s="24" t="s">
        <v>352</v>
      </c>
      <c r="D10" s="78" t="s">
        <v>171</v>
      </c>
      <c r="E10" s="80" t="s">
        <v>388</v>
      </c>
      <c r="F10" s="26" t="s">
        <v>384</v>
      </c>
      <c r="G10" s="27">
        <v>1456.5</v>
      </c>
    </row>
    <row r="11" spans="2:7" ht="17.25" customHeight="1" x14ac:dyDescent="0.25">
      <c r="B11" s="18" t="s">
        <v>386</v>
      </c>
      <c r="C11" s="16" t="s">
        <v>352</v>
      </c>
      <c r="D11" s="61" t="s">
        <v>171</v>
      </c>
      <c r="E11" s="22" t="s">
        <v>360</v>
      </c>
      <c r="F11" s="40" t="s">
        <v>359</v>
      </c>
      <c r="G11" s="19">
        <v>381.55</v>
      </c>
    </row>
    <row r="12" spans="2:7" ht="17.25" customHeight="1" x14ac:dyDescent="0.25">
      <c r="B12" s="18" t="s">
        <v>387</v>
      </c>
      <c r="C12" s="16" t="s">
        <v>352</v>
      </c>
      <c r="D12" s="61" t="s">
        <v>171</v>
      </c>
      <c r="E12" s="22" t="s">
        <v>389</v>
      </c>
      <c r="F12" s="17" t="s">
        <v>359</v>
      </c>
      <c r="G12" s="19">
        <v>1761</v>
      </c>
    </row>
    <row r="13" spans="2:7" ht="17.25" customHeight="1" x14ac:dyDescent="0.25">
      <c r="B13" s="18" t="s">
        <v>390</v>
      </c>
      <c r="C13" s="16" t="s">
        <v>352</v>
      </c>
      <c r="D13" s="61" t="s">
        <v>171</v>
      </c>
      <c r="E13" s="22" t="s">
        <v>366</v>
      </c>
      <c r="F13" s="40" t="s">
        <v>359</v>
      </c>
      <c r="G13" s="19">
        <v>587</v>
      </c>
    </row>
    <row r="14" spans="2:7" ht="17.25" customHeight="1" x14ac:dyDescent="0.25">
      <c r="B14" s="18" t="s">
        <v>391</v>
      </c>
      <c r="C14" s="16" t="s">
        <v>352</v>
      </c>
      <c r="D14" s="61" t="s">
        <v>171</v>
      </c>
      <c r="E14" s="22" t="s">
        <v>367</v>
      </c>
      <c r="F14" s="40" t="s">
        <v>359</v>
      </c>
      <c r="G14" s="19">
        <v>587</v>
      </c>
    </row>
    <row r="15" spans="2:7" ht="17.25" customHeight="1" x14ac:dyDescent="0.25">
      <c r="B15" s="18" t="s">
        <v>392</v>
      </c>
      <c r="C15" s="16" t="s">
        <v>352</v>
      </c>
      <c r="D15" s="57" t="s">
        <v>171</v>
      </c>
      <c r="E15" s="22" t="s">
        <v>393</v>
      </c>
      <c r="F15" s="40" t="s">
        <v>61</v>
      </c>
      <c r="G15" s="19">
        <v>2749.15</v>
      </c>
    </row>
    <row r="16" spans="2:7" ht="17.25" customHeight="1" x14ac:dyDescent="0.25">
      <c r="B16" s="18" t="s">
        <v>396</v>
      </c>
      <c r="C16" s="16" t="s">
        <v>352</v>
      </c>
      <c r="D16" s="94"/>
      <c r="E16" t="s">
        <v>395</v>
      </c>
      <c r="F16" s="40" t="s">
        <v>394</v>
      </c>
      <c r="G16" s="19">
        <v>1500</v>
      </c>
    </row>
    <row r="17" spans="2:7" ht="17.25" customHeight="1" x14ac:dyDescent="0.25">
      <c r="B17" s="18" t="s">
        <v>401</v>
      </c>
      <c r="C17" s="16" t="s">
        <v>400</v>
      </c>
      <c r="D17" s="57" t="s">
        <v>169</v>
      </c>
      <c r="E17" s="22" t="s">
        <v>397</v>
      </c>
      <c r="F17" s="40" t="s">
        <v>398</v>
      </c>
      <c r="G17" s="19">
        <v>25600</v>
      </c>
    </row>
    <row r="18" spans="2:7" ht="17.25" customHeight="1" x14ac:dyDescent="0.25">
      <c r="B18" s="18" t="s">
        <v>402</v>
      </c>
      <c r="C18" s="16" t="s">
        <v>400</v>
      </c>
      <c r="D18" s="57" t="s">
        <v>169</v>
      </c>
      <c r="E18" s="22" t="s">
        <v>399</v>
      </c>
      <c r="F18" s="40" t="s">
        <v>398</v>
      </c>
      <c r="G18" s="19">
        <v>40400</v>
      </c>
    </row>
    <row r="19" spans="2:7" ht="17.25" customHeight="1" x14ac:dyDescent="0.25">
      <c r="B19" s="18" t="s">
        <v>403</v>
      </c>
      <c r="C19" s="16" t="s">
        <v>352</v>
      </c>
      <c r="D19" s="61" t="s">
        <v>171</v>
      </c>
      <c r="E19" s="38" t="s">
        <v>449</v>
      </c>
      <c r="F19" s="40" t="s">
        <v>359</v>
      </c>
      <c r="G19" s="19">
        <v>44213.5</v>
      </c>
    </row>
    <row r="20" spans="2:7" ht="17.25" customHeight="1" x14ac:dyDescent="0.25">
      <c r="B20" s="18" t="s">
        <v>404</v>
      </c>
      <c r="C20" s="16" t="s">
        <v>352</v>
      </c>
      <c r="D20" s="61" t="s">
        <v>171</v>
      </c>
      <c r="E20" s="30" t="s">
        <v>450</v>
      </c>
      <c r="F20" s="17" t="s">
        <v>405</v>
      </c>
      <c r="G20" s="19">
        <v>1000</v>
      </c>
    </row>
    <row r="21" spans="2:7" ht="17.25" customHeight="1" x14ac:dyDescent="0.25">
      <c r="B21" s="18" t="s">
        <v>406</v>
      </c>
      <c r="C21" s="16" t="s">
        <v>352</v>
      </c>
      <c r="D21" s="61" t="s">
        <v>169</v>
      </c>
      <c r="E21" s="30" t="s">
        <v>451</v>
      </c>
      <c r="F21" s="17" t="s">
        <v>407</v>
      </c>
      <c r="G21" s="19">
        <v>350</v>
      </c>
    </row>
    <row r="22" spans="2:7" ht="17.25" customHeight="1" x14ac:dyDescent="0.25">
      <c r="B22" s="36" t="s">
        <v>438</v>
      </c>
      <c r="C22" s="76" t="s">
        <v>352</v>
      </c>
      <c r="D22" s="57" t="s">
        <v>169</v>
      </c>
      <c r="E22" s="22" t="s">
        <v>452</v>
      </c>
      <c r="F22" s="17" t="s">
        <v>129</v>
      </c>
      <c r="G22" s="39">
        <v>11259.32</v>
      </c>
    </row>
    <row r="23" spans="2:7" ht="17.25" customHeight="1" x14ac:dyDescent="0.25">
      <c r="B23" s="36" t="s">
        <v>498</v>
      </c>
      <c r="C23" s="76" t="s">
        <v>352</v>
      </c>
      <c r="D23" s="57" t="s">
        <v>171</v>
      </c>
      <c r="E23" s="77" t="s">
        <v>439</v>
      </c>
      <c r="F23" s="40" t="s">
        <v>337</v>
      </c>
      <c r="G23" s="39">
        <v>9116.23</v>
      </c>
    </row>
    <row r="24" spans="2:7" ht="17.25" customHeight="1" x14ac:dyDescent="0.25">
      <c r="B24" s="36"/>
      <c r="C24" s="76" t="s">
        <v>352</v>
      </c>
      <c r="D24" s="57" t="s">
        <v>171</v>
      </c>
      <c r="E24" s="38" t="s">
        <v>1718</v>
      </c>
      <c r="F24" s="40" t="s">
        <v>180</v>
      </c>
      <c r="G24" s="39">
        <v>59038.75</v>
      </c>
    </row>
    <row r="25" spans="2:7" ht="17.25" customHeight="1" thickBot="1" x14ac:dyDescent="0.3">
      <c r="B25" s="14"/>
      <c r="C25" s="59"/>
      <c r="D25" s="15"/>
      <c r="E25" s="15"/>
      <c r="F25" s="15"/>
      <c r="G25" s="3">
        <f>SUM(G10:G24)</f>
        <v>200000</v>
      </c>
    </row>
    <row r="27" spans="2:7" x14ac:dyDescent="0.25">
      <c r="D27" s="193" t="s">
        <v>136</v>
      </c>
      <c r="E27" s="193"/>
      <c r="F27" s="193"/>
    </row>
    <row r="28" spans="2:7" x14ac:dyDescent="0.25">
      <c r="E28" s="6"/>
    </row>
    <row r="29" spans="2:7" x14ac:dyDescent="0.25">
      <c r="E29" s="8"/>
    </row>
    <row r="30" spans="2:7" x14ac:dyDescent="0.25">
      <c r="E30" s="4"/>
      <c r="F30" s="10"/>
    </row>
    <row r="31" spans="2:7" ht="17.25" x14ac:dyDescent="0.3">
      <c r="E31" s="7"/>
    </row>
    <row r="32" spans="2:7" x14ac:dyDescent="0.25">
      <c r="E32" s="8"/>
    </row>
  </sheetData>
  <mergeCells count="3">
    <mergeCell ref="B6:F7"/>
    <mergeCell ref="G6:G7"/>
    <mergeCell ref="D27:F2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DB18-B826-45E2-A45F-19117AC727C7}">
  <dimension ref="B5:G29"/>
  <sheetViews>
    <sheetView showGridLines="0" topLeftCell="A7" workbookViewId="0">
      <selection activeCell="D17" sqref="D17:G17"/>
    </sheetView>
  </sheetViews>
  <sheetFormatPr defaultRowHeight="15" x14ac:dyDescent="0.25"/>
  <cols>
    <col min="2" max="3" width="14.42578125" customWidth="1"/>
    <col min="4" max="4" width="16.28515625" customWidth="1"/>
    <col min="5" max="5" width="67.570312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4" t="s">
        <v>345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408</v>
      </c>
      <c r="C10" s="33" t="s">
        <v>352</v>
      </c>
      <c r="D10" s="62" t="s">
        <v>171</v>
      </c>
      <c r="E10" s="74" t="s">
        <v>409</v>
      </c>
      <c r="F10" s="75" t="s">
        <v>16</v>
      </c>
      <c r="G10" s="43">
        <v>2581.73</v>
      </c>
    </row>
    <row r="11" spans="2:7" ht="17.25" customHeight="1" x14ac:dyDescent="0.25">
      <c r="B11" s="18" t="s">
        <v>410</v>
      </c>
      <c r="C11" s="16" t="s">
        <v>352</v>
      </c>
      <c r="D11" s="61" t="s">
        <v>171</v>
      </c>
      <c r="E11" s="22" t="s">
        <v>389</v>
      </c>
      <c r="F11" s="17" t="s">
        <v>359</v>
      </c>
      <c r="G11" s="19">
        <v>1761</v>
      </c>
    </row>
    <row r="12" spans="2:7" ht="17.25" customHeight="1" x14ac:dyDescent="0.25">
      <c r="B12" s="18" t="s">
        <v>411</v>
      </c>
      <c r="C12" s="16" t="s">
        <v>352</v>
      </c>
      <c r="D12" s="61" t="s">
        <v>171</v>
      </c>
      <c r="E12" s="22" t="s">
        <v>360</v>
      </c>
      <c r="F12" s="40" t="s">
        <v>359</v>
      </c>
      <c r="G12" s="19">
        <v>381.55</v>
      </c>
    </row>
    <row r="13" spans="2:7" ht="17.25" customHeight="1" x14ac:dyDescent="0.25">
      <c r="B13" s="18" t="s">
        <v>412</v>
      </c>
      <c r="C13" s="16" t="s">
        <v>352</v>
      </c>
      <c r="D13" s="61" t="s">
        <v>171</v>
      </c>
      <c r="E13" s="22" t="s">
        <v>366</v>
      </c>
      <c r="F13" s="40" t="s">
        <v>359</v>
      </c>
      <c r="G13" s="19">
        <v>587</v>
      </c>
    </row>
    <row r="14" spans="2:7" ht="17.25" customHeight="1" x14ac:dyDescent="0.25">
      <c r="B14" s="18" t="s">
        <v>413</v>
      </c>
      <c r="C14" s="16" t="s">
        <v>352</v>
      </c>
      <c r="D14" s="61" t="s">
        <v>171</v>
      </c>
      <c r="E14" s="22" t="s">
        <v>367</v>
      </c>
      <c r="F14" s="40" t="s">
        <v>359</v>
      </c>
      <c r="G14" s="19">
        <v>587</v>
      </c>
    </row>
    <row r="15" spans="2:7" ht="17.25" customHeight="1" x14ac:dyDescent="0.25">
      <c r="B15" s="18" t="s">
        <v>414</v>
      </c>
      <c r="C15" s="16" t="s">
        <v>352</v>
      </c>
      <c r="D15" s="57" t="s">
        <v>171</v>
      </c>
      <c r="E15" s="22" t="s">
        <v>415</v>
      </c>
      <c r="F15" s="40" t="s">
        <v>61</v>
      </c>
      <c r="G15" s="19">
        <v>2791.82</v>
      </c>
    </row>
    <row r="16" spans="2:7" ht="17.25" customHeight="1" x14ac:dyDescent="0.25">
      <c r="B16" s="18" t="s">
        <v>416</v>
      </c>
      <c r="C16" s="16" t="s">
        <v>352</v>
      </c>
      <c r="D16" s="61" t="s">
        <v>169</v>
      </c>
      <c r="E16" s="22" t="s">
        <v>417</v>
      </c>
      <c r="F16" s="40" t="s">
        <v>369</v>
      </c>
      <c r="G16" s="19">
        <v>321.72000000000003</v>
      </c>
    </row>
    <row r="17" spans="2:7" ht="17.25" customHeight="1" x14ac:dyDescent="0.25">
      <c r="B17" s="18" t="s">
        <v>418</v>
      </c>
      <c r="C17" s="16" t="s">
        <v>352</v>
      </c>
      <c r="D17" s="61" t="s">
        <v>169</v>
      </c>
      <c r="E17" s="30" t="s">
        <v>420</v>
      </c>
      <c r="F17" s="40" t="s">
        <v>419</v>
      </c>
      <c r="G17" s="19">
        <v>500</v>
      </c>
    </row>
    <row r="18" spans="2:7" ht="17.25" customHeight="1" x14ac:dyDescent="0.25">
      <c r="B18" s="18" t="s">
        <v>421</v>
      </c>
      <c r="C18" s="16" t="s">
        <v>352</v>
      </c>
      <c r="D18" s="61" t="s">
        <v>171</v>
      </c>
      <c r="E18" s="22" t="s">
        <v>445</v>
      </c>
      <c r="F18" s="40" t="s">
        <v>359</v>
      </c>
      <c r="G18" s="19">
        <v>3029.39</v>
      </c>
    </row>
    <row r="19" spans="2:7" ht="17.25" customHeight="1" x14ac:dyDescent="0.25">
      <c r="B19" s="18" t="s">
        <v>423</v>
      </c>
      <c r="C19" s="16" t="s">
        <v>352</v>
      </c>
      <c r="D19" s="61" t="s">
        <v>171</v>
      </c>
      <c r="E19" s="30" t="s">
        <v>455</v>
      </c>
      <c r="F19" s="17" t="s">
        <v>422</v>
      </c>
      <c r="G19" s="19">
        <v>2700</v>
      </c>
    </row>
    <row r="20" spans="2:7" ht="17.25" customHeight="1" x14ac:dyDescent="0.25">
      <c r="B20" s="18" t="s">
        <v>426</v>
      </c>
      <c r="C20" s="16" t="s">
        <v>352</v>
      </c>
      <c r="D20" s="61" t="s">
        <v>169</v>
      </c>
      <c r="E20" s="30" t="s">
        <v>456</v>
      </c>
      <c r="F20" s="40" t="s">
        <v>424</v>
      </c>
      <c r="G20" s="19">
        <v>2418</v>
      </c>
    </row>
    <row r="21" spans="2:7" ht="17.25" customHeight="1" x14ac:dyDescent="0.25">
      <c r="B21" s="18" t="s">
        <v>425</v>
      </c>
      <c r="C21" s="16" t="s">
        <v>352</v>
      </c>
      <c r="D21" s="61" t="s">
        <v>169</v>
      </c>
      <c r="E21" s="30" t="s">
        <v>454</v>
      </c>
      <c r="F21" s="40" t="s">
        <v>427</v>
      </c>
      <c r="G21" s="19">
        <v>3510</v>
      </c>
    </row>
    <row r="22" spans="2:7" ht="17.25" customHeight="1" x14ac:dyDescent="0.25">
      <c r="B22" s="18" t="s">
        <v>436</v>
      </c>
      <c r="C22" s="16" t="s">
        <v>352</v>
      </c>
      <c r="D22" s="61" t="s">
        <v>169</v>
      </c>
      <c r="E22" s="30" t="s">
        <v>453</v>
      </c>
      <c r="F22" s="40" t="s">
        <v>435</v>
      </c>
      <c r="G22" s="19">
        <v>130</v>
      </c>
    </row>
    <row r="23" spans="2:7" ht="17.25" customHeight="1" x14ac:dyDescent="0.25">
      <c r="B23" s="18" t="s">
        <v>429</v>
      </c>
      <c r="C23" s="16" t="s">
        <v>352</v>
      </c>
      <c r="D23" s="61" t="s">
        <v>169</v>
      </c>
      <c r="E23" s="30" t="s">
        <v>174</v>
      </c>
      <c r="F23" s="40" t="s">
        <v>428</v>
      </c>
      <c r="G23" s="19">
        <v>127</v>
      </c>
    </row>
    <row r="24" spans="2:7" ht="17.25" customHeight="1" x14ac:dyDescent="0.25">
      <c r="B24" s="18" t="s">
        <v>430</v>
      </c>
      <c r="C24" s="16" t="s">
        <v>352</v>
      </c>
      <c r="D24" s="61" t="s">
        <v>169</v>
      </c>
      <c r="E24" s="30" t="s">
        <v>174</v>
      </c>
      <c r="F24" s="40" t="s">
        <v>428</v>
      </c>
      <c r="G24" s="19">
        <v>127</v>
      </c>
    </row>
    <row r="25" spans="2:7" ht="17.25" customHeight="1" thickBot="1" x14ac:dyDescent="0.3">
      <c r="B25" s="12"/>
      <c r="C25" s="55"/>
      <c r="D25" s="13"/>
      <c r="E25" s="13"/>
      <c r="F25" s="13"/>
      <c r="G25" s="3">
        <f>SUM(G10:G24)</f>
        <v>21553.21</v>
      </c>
    </row>
    <row r="27" spans="2:7" x14ac:dyDescent="0.25">
      <c r="D27" s="193" t="s">
        <v>136</v>
      </c>
      <c r="E27" s="193"/>
      <c r="F27" s="193"/>
    </row>
    <row r="28" spans="2:7" x14ac:dyDescent="0.25">
      <c r="D28" s="6"/>
      <c r="E28" s="6"/>
      <c r="G28" s="52"/>
    </row>
    <row r="29" spans="2:7" ht="17.25" x14ac:dyDescent="0.3">
      <c r="E29" s="7"/>
      <c r="G29" s="52"/>
    </row>
  </sheetData>
  <mergeCells count="3">
    <mergeCell ref="B6:F7"/>
    <mergeCell ref="G6:G7"/>
    <mergeCell ref="D27:F2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717E-707E-4C97-881A-B21E9185932B}">
  <dimension ref="B5:G21"/>
  <sheetViews>
    <sheetView showGridLines="0" workbookViewId="0">
      <selection activeCell="E19" sqref="E19"/>
    </sheetView>
  </sheetViews>
  <sheetFormatPr defaultRowHeight="15" x14ac:dyDescent="0.25"/>
  <cols>
    <col min="2" max="3" width="14.42578125" customWidth="1"/>
    <col min="4" max="4" width="14.140625" customWidth="1"/>
    <col min="5" max="5" width="83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4" t="s">
        <v>9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40</v>
      </c>
      <c r="C10" s="33" t="s">
        <v>14</v>
      </c>
      <c r="D10" s="62" t="s">
        <v>171</v>
      </c>
      <c r="E10" s="49" t="s">
        <v>177</v>
      </c>
      <c r="F10" s="42" t="s">
        <v>41</v>
      </c>
      <c r="G10" s="43">
        <v>417.36</v>
      </c>
    </row>
    <row r="11" spans="2:7" x14ac:dyDescent="0.25">
      <c r="B11" s="32" t="s">
        <v>53</v>
      </c>
      <c r="C11" s="33" t="s">
        <v>52</v>
      </c>
      <c r="D11" s="62" t="s">
        <v>171</v>
      </c>
      <c r="E11" s="22" t="s">
        <v>51</v>
      </c>
      <c r="F11" s="34" t="s">
        <v>46</v>
      </c>
      <c r="G11" s="35">
        <v>50188.5</v>
      </c>
    </row>
    <row r="12" spans="2:7" ht="17.25" customHeight="1" x14ac:dyDescent="0.25">
      <c r="B12" s="18" t="s">
        <v>42</v>
      </c>
      <c r="C12" s="16" t="s">
        <v>14</v>
      </c>
      <c r="D12" s="61" t="s">
        <v>171</v>
      </c>
      <c r="E12" s="65" t="s">
        <v>176</v>
      </c>
      <c r="F12" s="17" t="s">
        <v>43</v>
      </c>
      <c r="G12" s="19">
        <v>1800</v>
      </c>
    </row>
    <row r="13" spans="2:7" ht="17.25" customHeight="1" x14ac:dyDescent="0.25">
      <c r="B13" s="18" t="s">
        <v>44</v>
      </c>
      <c r="C13" s="16" t="s">
        <v>14</v>
      </c>
      <c r="D13" s="61" t="s">
        <v>169</v>
      </c>
      <c r="E13" s="41" t="s">
        <v>173</v>
      </c>
      <c r="F13" s="17" t="s">
        <v>45</v>
      </c>
      <c r="G13" s="19">
        <v>10000</v>
      </c>
    </row>
    <row r="14" spans="2:7" ht="17.25" customHeight="1" x14ac:dyDescent="0.25">
      <c r="B14" s="36" t="s">
        <v>54</v>
      </c>
      <c r="C14" s="37" t="s">
        <v>14</v>
      </c>
      <c r="D14" s="57" t="s">
        <v>171</v>
      </c>
      <c r="E14" s="38" t="s">
        <v>174</v>
      </c>
      <c r="F14" s="17" t="s">
        <v>39</v>
      </c>
      <c r="G14" s="39">
        <v>127</v>
      </c>
    </row>
    <row r="15" spans="2:7" ht="17.25" customHeight="1" x14ac:dyDescent="0.25">
      <c r="B15" s="36" t="s">
        <v>167</v>
      </c>
      <c r="C15" s="37" t="s">
        <v>14</v>
      </c>
      <c r="D15" s="57" t="s">
        <v>169</v>
      </c>
      <c r="E15" s="38" t="s">
        <v>175</v>
      </c>
      <c r="F15" s="40" t="s">
        <v>55</v>
      </c>
      <c r="G15" s="39">
        <v>828.84</v>
      </c>
    </row>
    <row r="16" spans="2:7" ht="17.25" customHeight="1" x14ac:dyDescent="0.25">
      <c r="B16" s="36"/>
      <c r="C16" s="76" t="s">
        <v>14</v>
      </c>
      <c r="D16" s="57" t="s">
        <v>169</v>
      </c>
      <c r="E16" s="38" t="s">
        <v>1710</v>
      </c>
      <c r="F16" s="40" t="s">
        <v>180</v>
      </c>
      <c r="G16" s="39">
        <v>62500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125861.7</v>
      </c>
    </row>
    <row r="20" spans="2:7" x14ac:dyDescent="0.25">
      <c r="E20" s="31"/>
    </row>
    <row r="21" spans="2:7" ht="17.25" x14ac:dyDescent="0.3">
      <c r="E21" s="7"/>
      <c r="G21" t="s">
        <v>7</v>
      </c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8D1D-BBFC-4258-8FDF-3056A45E8EFE}">
  <dimension ref="B5:G16"/>
  <sheetViews>
    <sheetView showGridLines="0" workbookViewId="0">
      <selection activeCell="E17" sqref="E17"/>
    </sheetView>
  </sheetViews>
  <sheetFormatPr defaultRowHeight="15" x14ac:dyDescent="0.25"/>
  <cols>
    <col min="2" max="3" width="12.28515625" customWidth="1"/>
    <col min="4" max="4" width="15.28515625" customWidth="1"/>
    <col min="5" max="5" width="80.85546875" customWidth="1"/>
    <col min="6" max="6" width="21.8554687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595</v>
      </c>
      <c r="C6" s="185"/>
      <c r="D6" s="185"/>
      <c r="E6" s="185"/>
      <c r="F6" s="186"/>
      <c r="G6" s="190" t="s">
        <v>5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8" customHeight="1" x14ac:dyDescent="0.25">
      <c r="B10" s="36" t="s">
        <v>603</v>
      </c>
      <c r="C10" s="93" t="s">
        <v>432</v>
      </c>
      <c r="D10" s="61" t="s">
        <v>171</v>
      </c>
      <c r="E10" s="30" t="s">
        <v>604</v>
      </c>
      <c r="F10" s="17" t="s">
        <v>519</v>
      </c>
      <c r="G10" s="19">
        <v>6401.36</v>
      </c>
    </row>
    <row r="11" spans="2:7" ht="18" customHeight="1" x14ac:dyDescent="0.25">
      <c r="B11" s="36"/>
      <c r="C11" s="16" t="s">
        <v>432</v>
      </c>
      <c r="D11" s="57" t="s">
        <v>169</v>
      </c>
      <c r="E11" s="77" t="s">
        <v>602</v>
      </c>
      <c r="F11" s="40" t="s">
        <v>601</v>
      </c>
      <c r="G11" s="39">
        <v>93600</v>
      </c>
    </row>
    <row r="12" spans="2:7" ht="18" customHeight="1" x14ac:dyDescent="0.25">
      <c r="B12" s="36"/>
      <c r="C12" s="16" t="s">
        <v>432</v>
      </c>
      <c r="D12" s="57" t="s">
        <v>169</v>
      </c>
      <c r="E12" s="77" t="s">
        <v>602</v>
      </c>
      <c r="F12" s="40" t="s">
        <v>601</v>
      </c>
      <c r="G12" s="39">
        <v>1200000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1300001.3600000001</v>
      </c>
    </row>
    <row r="15" spans="2:7" x14ac:dyDescent="0.25">
      <c r="G15" s="50"/>
    </row>
    <row r="16" spans="2:7" x14ac:dyDescent="0.25">
      <c r="E16" s="193" t="s">
        <v>136</v>
      </c>
      <c r="F16" s="193"/>
      <c r="G16" s="193"/>
    </row>
  </sheetData>
  <mergeCells count="3">
    <mergeCell ref="B6:F7"/>
    <mergeCell ref="G6:G7"/>
    <mergeCell ref="E16:G16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36AF-BBCA-4634-8F9A-955A31BAA5F7}">
  <dimension ref="B5:G17"/>
  <sheetViews>
    <sheetView showGridLines="0" topLeftCell="A4" workbookViewId="0">
      <selection activeCell="E18" sqref="E18:E19"/>
    </sheetView>
  </sheetViews>
  <sheetFormatPr defaultRowHeight="15" x14ac:dyDescent="0.25"/>
  <cols>
    <col min="2" max="3" width="12.28515625" customWidth="1"/>
    <col min="4" max="4" width="15.28515625" customWidth="1"/>
    <col min="5" max="5" width="83.5703125" customWidth="1"/>
    <col min="6" max="6" width="21.8554687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459</v>
      </c>
      <c r="C6" s="185"/>
      <c r="D6" s="185"/>
      <c r="E6" s="185"/>
      <c r="F6" s="186"/>
      <c r="G6" s="190" t="s">
        <v>5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467</v>
      </c>
      <c r="C10" s="33" t="s">
        <v>468</v>
      </c>
      <c r="D10" s="62" t="s">
        <v>171</v>
      </c>
      <c r="E10" s="74" t="s">
        <v>469</v>
      </c>
      <c r="F10" s="75" t="s">
        <v>16</v>
      </c>
      <c r="G10" s="43">
        <v>2662.94</v>
      </c>
    </row>
    <row r="11" spans="2:7" ht="18" customHeight="1" x14ac:dyDescent="0.25">
      <c r="B11" s="18" t="s">
        <v>580</v>
      </c>
      <c r="C11" s="16" t="s">
        <v>471</v>
      </c>
      <c r="D11" s="61" t="s">
        <v>169</v>
      </c>
      <c r="E11" s="77" t="s">
        <v>600</v>
      </c>
      <c r="F11" s="40" t="s">
        <v>557</v>
      </c>
      <c r="G11" s="19">
        <v>1000</v>
      </c>
    </row>
    <row r="12" spans="2:7" ht="18" customHeight="1" x14ac:dyDescent="0.25">
      <c r="B12" s="18" t="s">
        <v>705</v>
      </c>
      <c r="C12" s="16" t="s">
        <v>109</v>
      </c>
      <c r="D12" s="61" t="s">
        <v>171</v>
      </c>
      <c r="E12" s="22" t="s">
        <v>179</v>
      </c>
      <c r="F12" s="17" t="s">
        <v>706</v>
      </c>
      <c r="G12" s="19">
        <v>4900</v>
      </c>
    </row>
    <row r="13" spans="2:7" ht="18" customHeight="1" x14ac:dyDescent="0.25">
      <c r="B13" s="36"/>
      <c r="C13" s="76" t="s">
        <v>109</v>
      </c>
      <c r="D13" s="57" t="s">
        <v>169</v>
      </c>
      <c r="E13" s="38" t="s">
        <v>1713</v>
      </c>
      <c r="F13" s="40" t="s">
        <v>180</v>
      </c>
      <c r="G13" s="39">
        <v>72595.81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81158.75</v>
      </c>
    </row>
    <row r="17" spans="5:7" x14ac:dyDescent="0.25">
      <c r="E17" s="193" t="s">
        <v>136</v>
      </c>
      <c r="F17" s="193"/>
      <c r="G17" s="193"/>
    </row>
  </sheetData>
  <mergeCells count="3">
    <mergeCell ref="B6:F7"/>
    <mergeCell ref="G6:G7"/>
    <mergeCell ref="E17:G17"/>
  </mergeCells>
  <pageMargins left="0.51181102362204722" right="0.51181102362204722" top="0.78740157480314965" bottom="0.78740157480314965" header="0.31496062992125984" footer="0.31496062992125984"/>
  <pageSetup paperSize="9" scale="78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C06D-7E1D-40A7-BC3A-B9223A18EB57}">
  <dimension ref="B5:G25"/>
  <sheetViews>
    <sheetView showGridLines="0" topLeftCell="A2" workbookViewId="0">
      <selection activeCell="E12" sqref="E12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6" customWidth="1"/>
    <col min="5" max="5" width="75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460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534</v>
      </c>
      <c r="C10" s="24" t="s">
        <v>468</v>
      </c>
      <c r="D10" s="78" t="s">
        <v>169</v>
      </c>
      <c r="E10" s="101" t="s">
        <v>518</v>
      </c>
      <c r="F10" s="102" t="s">
        <v>517</v>
      </c>
      <c r="G10" s="27">
        <v>2500</v>
      </c>
    </row>
    <row r="11" spans="2:7" ht="17.25" customHeight="1" x14ac:dyDescent="0.25">
      <c r="B11" s="36" t="s">
        <v>332</v>
      </c>
      <c r="C11" s="76" t="s">
        <v>468</v>
      </c>
      <c r="D11" s="57" t="s">
        <v>169</v>
      </c>
      <c r="E11" s="38" t="s">
        <v>599</v>
      </c>
      <c r="F11" s="40" t="s">
        <v>329</v>
      </c>
      <c r="G11" s="39">
        <v>15435</v>
      </c>
    </row>
    <row r="12" spans="2:7" ht="17.25" customHeight="1" x14ac:dyDescent="0.25">
      <c r="B12" s="36"/>
      <c r="C12" s="76" t="s">
        <v>468</v>
      </c>
      <c r="D12" s="57" t="s">
        <v>169</v>
      </c>
      <c r="E12" s="38" t="s">
        <v>1718</v>
      </c>
      <c r="F12" s="40" t="s">
        <v>180</v>
      </c>
      <c r="G12" s="39">
        <v>78065.17</v>
      </c>
    </row>
    <row r="13" spans="2:7" ht="17.25" customHeight="1" x14ac:dyDescent="0.25">
      <c r="B13" s="36"/>
      <c r="C13" s="76" t="s">
        <v>468</v>
      </c>
      <c r="D13" s="57" t="s">
        <v>169</v>
      </c>
      <c r="E13" s="84" t="s">
        <v>325</v>
      </c>
      <c r="F13" s="17" t="s">
        <v>263</v>
      </c>
      <c r="G13" s="39">
        <v>294000</v>
      </c>
    </row>
    <row r="14" spans="2:7" ht="17.25" customHeight="1" thickBot="1" x14ac:dyDescent="0.3">
      <c r="B14" s="14"/>
      <c r="C14" s="59"/>
      <c r="D14" s="15"/>
      <c r="E14" s="15"/>
      <c r="F14" s="15"/>
      <c r="G14" s="3">
        <f>SUM(G10:G13)</f>
        <v>390000.17</v>
      </c>
    </row>
    <row r="15" spans="2:7" x14ac:dyDescent="0.25">
      <c r="E15" s="6"/>
      <c r="F15" s="44"/>
      <c r="G15" s="98"/>
    </row>
    <row r="16" spans="2:7" x14ac:dyDescent="0.25">
      <c r="D16" s="193" t="s">
        <v>136</v>
      </c>
      <c r="E16" s="193"/>
      <c r="F16" s="193"/>
      <c r="G16" s="98"/>
    </row>
    <row r="17" spans="5:7" x14ac:dyDescent="0.25">
      <c r="E17" s="4"/>
      <c r="F17" s="10"/>
      <c r="G17" s="97"/>
    </row>
    <row r="18" spans="5:7" ht="17.25" x14ac:dyDescent="0.3">
      <c r="E18" s="7"/>
    </row>
    <row r="19" spans="5:7" x14ac:dyDescent="0.25">
      <c r="E19" s="8"/>
    </row>
    <row r="21" spans="5:7" x14ac:dyDescent="0.25">
      <c r="G21" s="96"/>
    </row>
    <row r="22" spans="5:7" x14ac:dyDescent="0.25">
      <c r="G22" s="96"/>
    </row>
    <row r="23" spans="5:7" x14ac:dyDescent="0.25">
      <c r="G23" s="99"/>
    </row>
    <row r="24" spans="5:7" x14ac:dyDescent="0.25">
      <c r="G24" s="98"/>
    </row>
    <row r="25" spans="5:7" x14ac:dyDescent="0.25">
      <c r="G25" s="100"/>
    </row>
  </sheetData>
  <mergeCells count="3">
    <mergeCell ref="B6:F7"/>
    <mergeCell ref="G6:G7"/>
    <mergeCell ref="D16:F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53DB-5782-4EA5-9F4F-A5E8A390AF64}">
  <dimension ref="B5:G29"/>
  <sheetViews>
    <sheetView showGridLines="0" topLeftCell="A10" workbookViewId="0">
      <selection activeCell="E18" sqref="E18"/>
    </sheetView>
  </sheetViews>
  <sheetFormatPr defaultRowHeight="15" x14ac:dyDescent="0.25"/>
  <cols>
    <col min="2" max="2" width="12.85546875" customWidth="1"/>
    <col min="3" max="3" width="12.42578125" customWidth="1"/>
    <col min="4" max="4" width="15.85546875" customWidth="1"/>
    <col min="5" max="5" width="80.5703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461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502</v>
      </c>
      <c r="C10" s="33" t="s">
        <v>468</v>
      </c>
      <c r="D10" s="62" t="s">
        <v>171</v>
      </c>
      <c r="E10" s="80" t="s">
        <v>503</v>
      </c>
      <c r="F10" s="75" t="s">
        <v>501</v>
      </c>
      <c r="G10" s="43">
        <v>1049.28</v>
      </c>
    </row>
    <row r="11" spans="2:7" ht="17.25" customHeight="1" x14ac:dyDescent="0.25">
      <c r="B11" s="18" t="s">
        <v>507</v>
      </c>
      <c r="C11" s="16" t="s">
        <v>468</v>
      </c>
      <c r="D11" s="61" t="s">
        <v>171</v>
      </c>
      <c r="E11" s="22" t="s">
        <v>508</v>
      </c>
      <c r="F11" s="17" t="s">
        <v>16</v>
      </c>
      <c r="G11" s="19">
        <v>1844.8</v>
      </c>
    </row>
    <row r="12" spans="2:7" ht="17.25" customHeight="1" x14ac:dyDescent="0.25">
      <c r="B12" s="18" t="s">
        <v>509</v>
      </c>
      <c r="C12" s="16" t="s">
        <v>468</v>
      </c>
      <c r="D12" s="61" t="s">
        <v>171</v>
      </c>
      <c r="E12" s="22" t="s">
        <v>510</v>
      </c>
      <c r="F12" s="17" t="s">
        <v>16</v>
      </c>
      <c r="G12" s="19">
        <v>2225.65</v>
      </c>
    </row>
    <row r="13" spans="2:7" ht="17.25" customHeight="1" x14ac:dyDescent="0.25">
      <c r="B13" s="18" t="s">
        <v>541</v>
      </c>
      <c r="C13" s="16" t="s">
        <v>468</v>
      </c>
      <c r="D13" s="61" t="s">
        <v>499</v>
      </c>
      <c r="E13" s="22" t="s">
        <v>514</v>
      </c>
      <c r="F13" s="40" t="s">
        <v>435</v>
      </c>
      <c r="G13" s="19">
        <v>4653.7</v>
      </c>
    </row>
    <row r="14" spans="2:7" ht="17.25" customHeight="1" x14ac:dyDescent="0.25">
      <c r="B14" s="18" t="s">
        <v>426</v>
      </c>
      <c r="C14" s="16" t="s">
        <v>468</v>
      </c>
      <c r="D14" s="61" t="s">
        <v>169</v>
      </c>
      <c r="E14" s="22" t="s">
        <v>456</v>
      </c>
      <c r="F14" s="40" t="s">
        <v>424</v>
      </c>
      <c r="G14" s="19">
        <v>348</v>
      </c>
    </row>
    <row r="15" spans="2:7" ht="17.25" customHeight="1" x14ac:dyDescent="0.25">
      <c r="B15" s="36" t="s">
        <v>539</v>
      </c>
      <c r="C15" s="76" t="s">
        <v>468</v>
      </c>
      <c r="D15" s="57" t="s">
        <v>169</v>
      </c>
      <c r="E15" s="38" t="s">
        <v>515</v>
      </c>
      <c r="F15" s="40" t="s">
        <v>424</v>
      </c>
      <c r="G15" s="39">
        <v>230.5</v>
      </c>
    </row>
    <row r="16" spans="2:7" ht="17.25" customHeight="1" x14ac:dyDescent="0.25">
      <c r="B16" s="36" t="s">
        <v>544</v>
      </c>
      <c r="C16" s="76" t="s">
        <v>468</v>
      </c>
      <c r="D16" s="57" t="s">
        <v>169</v>
      </c>
      <c r="E16" s="38" t="s">
        <v>542</v>
      </c>
      <c r="F16" s="40" t="s">
        <v>249</v>
      </c>
      <c r="G16" s="39">
        <v>263.68</v>
      </c>
    </row>
    <row r="17" spans="2:7" ht="17.25" customHeight="1" x14ac:dyDescent="0.25">
      <c r="B17" s="36" t="s">
        <v>552</v>
      </c>
      <c r="C17" s="16" t="s">
        <v>468</v>
      </c>
      <c r="D17" s="61" t="s">
        <v>169</v>
      </c>
      <c r="E17" s="30" t="s">
        <v>285</v>
      </c>
      <c r="F17" s="40" t="s">
        <v>516</v>
      </c>
      <c r="G17" s="39">
        <v>355.72</v>
      </c>
    </row>
    <row r="18" spans="2:7" ht="17.25" customHeight="1" x14ac:dyDescent="0.25">
      <c r="B18" s="36" t="s">
        <v>555</v>
      </c>
      <c r="C18" s="76" t="s">
        <v>468</v>
      </c>
      <c r="D18" s="57" t="s">
        <v>169</v>
      </c>
      <c r="E18" s="30" t="s">
        <v>290</v>
      </c>
      <c r="F18" s="40" t="s">
        <v>516</v>
      </c>
      <c r="G18" s="39">
        <v>4771.38</v>
      </c>
    </row>
    <row r="19" spans="2:7" ht="17.25" customHeight="1" x14ac:dyDescent="0.25">
      <c r="B19" s="36" t="s">
        <v>556</v>
      </c>
      <c r="C19" s="76" t="s">
        <v>468</v>
      </c>
      <c r="D19" s="57" t="s">
        <v>169</v>
      </c>
      <c r="E19" s="77" t="s">
        <v>558</v>
      </c>
      <c r="F19" s="40" t="s">
        <v>557</v>
      </c>
      <c r="G19" s="39">
        <v>3000</v>
      </c>
    </row>
    <row r="20" spans="2:7" ht="17.25" customHeight="1" x14ac:dyDescent="0.25">
      <c r="B20" s="36" t="s">
        <v>556</v>
      </c>
      <c r="C20" s="76" t="s">
        <v>468</v>
      </c>
      <c r="D20" s="57" t="s">
        <v>169</v>
      </c>
      <c r="E20" s="77" t="s">
        <v>559</v>
      </c>
      <c r="F20" s="40" t="s">
        <v>557</v>
      </c>
      <c r="G20" s="39">
        <v>12000</v>
      </c>
    </row>
    <row r="21" spans="2:7" ht="17.25" customHeight="1" x14ac:dyDescent="0.25">
      <c r="B21" s="36" t="s">
        <v>540</v>
      </c>
      <c r="C21" s="76" t="s">
        <v>522</v>
      </c>
      <c r="D21" s="57" t="s">
        <v>169</v>
      </c>
      <c r="E21" s="22" t="s">
        <v>101</v>
      </c>
      <c r="F21" s="17" t="s">
        <v>60</v>
      </c>
      <c r="G21" s="39">
        <v>1900</v>
      </c>
    </row>
    <row r="22" spans="2:7" ht="17.25" customHeight="1" x14ac:dyDescent="0.25">
      <c r="B22" s="18" t="s">
        <v>545</v>
      </c>
      <c r="C22" s="16" t="s">
        <v>468</v>
      </c>
      <c r="D22" s="57" t="s">
        <v>169</v>
      </c>
      <c r="E22" s="77" t="s">
        <v>543</v>
      </c>
      <c r="F22" s="40" t="s">
        <v>249</v>
      </c>
      <c r="G22" s="39">
        <v>878.61</v>
      </c>
    </row>
    <row r="23" spans="2:7" ht="17.25" customHeight="1" x14ac:dyDescent="0.25">
      <c r="B23" s="18" t="s">
        <v>554</v>
      </c>
      <c r="C23" s="83" t="s">
        <v>468</v>
      </c>
      <c r="D23" s="57" t="s">
        <v>169</v>
      </c>
      <c r="E23" s="92" t="s">
        <v>598</v>
      </c>
      <c r="F23" s="40" t="s">
        <v>553</v>
      </c>
      <c r="G23" s="39">
        <v>800</v>
      </c>
    </row>
    <row r="24" spans="2:7" ht="17.25" customHeight="1" x14ac:dyDescent="0.25">
      <c r="B24" s="103"/>
      <c r="C24" s="106" t="s">
        <v>468</v>
      </c>
      <c r="D24" s="104" t="s">
        <v>171</v>
      </c>
      <c r="E24" s="107" t="s">
        <v>520</v>
      </c>
      <c r="F24" s="108" t="s">
        <v>335</v>
      </c>
      <c r="G24" s="105">
        <v>1578.96</v>
      </c>
    </row>
    <row r="25" spans="2:7" ht="17.25" customHeight="1" x14ac:dyDescent="0.25">
      <c r="B25" s="36" t="s">
        <v>593</v>
      </c>
      <c r="C25" s="76" t="s">
        <v>468</v>
      </c>
      <c r="D25" s="57" t="s">
        <v>169</v>
      </c>
      <c r="E25" s="95" t="s">
        <v>594</v>
      </c>
      <c r="F25" s="40" t="s">
        <v>349</v>
      </c>
      <c r="G25" s="39">
        <v>32500</v>
      </c>
    </row>
    <row r="26" spans="2:7" ht="17.25" customHeight="1" x14ac:dyDescent="0.25">
      <c r="B26" s="36">
        <v>2162024</v>
      </c>
      <c r="C26" s="76" t="s">
        <v>468</v>
      </c>
      <c r="D26" s="57" t="s">
        <v>169</v>
      </c>
      <c r="E26" s="30" t="s">
        <v>597</v>
      </c>
      <c r="F26" s="40" t="s">
        <v>596</v>
      </c>
      <c r="G26" s="39">
        <v>5614</v>
      </c>
    </row>
    <row r="27" spans="2:7" ht="17.25" customHeight="1" thickBot="1" x14ac:dyDescent="0.3">
      <c r="B27" s="12"/>
      <c r="C27" s="55"/>
      <c r="D27" s="13"/>
      <c r="E27" s="13"/>
      <c r="F27" s="13"/>
      <c r="G27" s="3">
        <f>SUM(G10:G26)</f>
        <v>74014.28</v>
      </c>
    </row>
    <row r="28" spans="2:7" x14ac:dyDescent="0.25">
      <c r="D28" s="6"/>
      <c r="E28" s="8"/>
      <c r="G28" s="52"/>
    </row>
    <row r="29" spans="2:7" x14ac:dyDescent="0.25">
      <c r="D29" s="193" t="s">
        <v>136</v>
      </c>
      <c r="E29" s="193"/>
      <c r="F29" s="193"/>
      <c r="G29" s="52"/>
    </row>
  </sheetData>
  <mergeCells count="3">
    <mergeCell ref="B6:F7"/>
    <mergeCell ref="G6:G7"/>
    <mergeCell ref="D29:F29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0041-E862-4030-A571-5A5FECDFBBBB}">
  <dimension ref="B5:G29"/>
  <sheetViews>
    <sheetView showGridLines="0" topLeftCell="A6" workbookViewId="0">
      <selection activeCell="E18" sqref="E18"/>
    </sheetView>
  </sheetViews>
  <sheetFormatPr defaultRowHeight="15" x14ac:dyDescent="0.25"/>
  <cols>
    <col min="2" max="3" width="12.28515625" customWidth="1"/>
    <col min="4" max="4" width="14.85546875" customWidth="1"/>
    <col min="5" max="5" width="78.5703125" customWidth="1"/>
    <col min="6" max="6" width="20.5703125" customWidth="1"/>
    <col min="7" max="7" width="22.28515625" customWidth="1"/>
  </cols>
  <sheetData>
    <row r="5" spans="2:7" ht="25.15" customHeight="1" thickBot="1" x14ac:dyDescent="0.3"/>
    <row r="6" spans="2:7" ht="15" customHeight="1" x14ac:dyDescent="0.25">
      <c r="B6" s="184" t="s">
        <v>484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463</v>
      </c>
      <c r="C10" s="33" t="s">
        <v>464</v>
      </c>
      <c r="D10" s="62" t="s">
        <v>171</v>
      </c>
      <c r="E10" s="74" t="s">
        <v>466</v>
      </c>
      <c r="F10" s="75" t="s">
        <v>465</v>
      </c>
      <c r="G10" s="43">
        <v>1050</v>
      </c>
    </row>
    <row r="11" spans="2:7" ht="17.25" customHeight="1" x14ac:dyDescent="0.25">
      <c r="B11" s="18" t="s">
        <v>470</v>
      </c>
      <c r="C11" s="16" t="s">
        <v>471</v>
      </c>
      <c r="D11" s="61" t="s">
        <v>169</v>
      </c>
      <c r="E11" s="77" t="s">
        <v>473</v>
      </c>
      <c r="F11" s="17" t="s">
        <v>472</v>
      </c>
      <c r="G11" s="19">
        <v>500</v>
      </c>
    </row>
    <row r="12" spans="2:7" ht="17.25" customHeight="1" x14ac:dyDescent="0.25">
      <c r="B12" s="18" t="s">
        <v>474</v>
      </c>
      <c r="C12" s="16" t="s">
        <v>471</v>
      </c>
      <c r="D12" s="61" t="s">
        <v>169</v>
      </c>
      <c r="E12" s="22" t="s">
        <v>475</v>
      </c>
      <c r="F12" s="40" t="s">
        <v>353</v>
      </c>
      <c r="G12" s="19">
        <v>254.4</v>
      </c>
    </row>
    <row r="13" spans="2:7" ht="17.25" customHeight="1" x14ac:dyDescent="0.25">
      <c r="B13" s="18" t="s">
        <v>489</v>
      </c>
      <c r="C13" s="16" t="s">
        <v>471</v>
      </c>
      <c r="D13" s="61" t="s">
        <v>169</v>
      </c>
      <c r="E13" s="22" t="s">
        <v>521</v>
      </c>
      <c r="F13" s="40" t="s">
        <v>488</v>
      </c>
      <c r="G13" s="19">
        <v>4901.07</v>
      </c>
    </row>
    <row r="14" spans="2:7" ht="17.25" customHeight="1" x14ac:dyDescent="0.25">
      <c r="B14" s="18" t="s">
        <v>579</v>
      </c>
      <c r="C14" s="16" t="s">
        <v>471</v>
      </c>
      <c r="D14" s="61" t="s">
        <v>499</v>
      </c>
      <c r="E14" s="30" t="s">
        <v>500</v>
      </c>
      <c r="F14" s="17" t="s">
        <v>427</v>
      </c>
      <c r="G14" s="19">
        <v>1770</v>
      </c>
    </row>
    <row r="15" spans="2:7" ht="17.25" customHeight="1" x14ac:dyDescent="0.25">
      <c r="B15" s="18" t="s">
        <v>535</v>
      </c>
      <c r="C15" s="16" t="s">
        <v>471</v>
      </c>
      <c r="D15" s="57" t="s">
        <v>169</v>
      </c>
      <c r="E15" s="30" t="s">
        <v>536</v>
      </c>
      <c r="F15" s="40" t="s">
        <v>488</v>
      </c>
      <c r="G15" s="19">
        <v>509.81</v>
      </c>
    </row>
    <row r="16" spans="2:7" ht="18" customHeight="1" x14ac:dyDescent="0.25">
      <c r="B16" s="18" t="s">
        <v>538</v>
      </c>
      <c r="C16" s="16" t="s">
        <v>471</v>
      </c>
      <c r="D16" s="61" t="s">
        <v>169</v>
      </c>
      <c r="E16" s="30" t="s">
        <v>537</v>
      </c>
      <c r="F16" s="40" t="s">
        <v>488</v>
      </c>
      <c r="G16" s="19">
        <v>254.91</v>
      </c>
    </row>
    <row r="17" spans="2:7" ht="17.25" customHeight="1" x14ac:dyDescent="0.25">
      <c r="B17" s="18" t="s">
        <v>589</v>
      </c>
      <c r="C17" s="16" t="s">
        <v>471</v>
      </c>
      <c r="D17" s="57" t="s">
        <v>169</v>
      </c>
      <c r="E17" s="30" t="s">
        <v>591</v>
      </c>
      <c r="F17" s="40" t="s">
        <v>590</v>
      </c>
      <c r="G17" s="39">
        <v>482.26</v>
      </c>
    </row>
    <row r="18" spans="2:7" ht="17.25" customHeight="1" x14ac:dyDescent="0.25">
      <c r="B18" s="18" t="s">
        <v>613</v>
      </c>
      <c r="C18" s="16" t="s">
        <v>471</v>
      </c>
      <c r="D18" s="57" t="s">
        <v>169</v>
      </c>
      <c r="E18" s="38" t="s">
        <v>614</v>
      </c>
      <c r="F18" s="40" t="s">
        <v>592</v>
      </c>
      <c r="G18" s="39">
        <v>16576.95</v>
      </c>
    </row>
    <row r="19" spans="2:7" ht="17.25" customHeight="1" x14ac:dyDescent="0.25">
      <c r="B19" s="36" t="s">
        <v>619</v>
      </c>
      <c r="C19" s="16" t="s">
        <v>471</v>
      </c>
      <c r="D19" s="57" t="s">
        <v>169</v>
      </c>
      <c r="E19" s="77" t="s">
        <v>710</v>
      </c>
      <c r="F19" s="40" t="s">
        <v>557</v>
      </c>
      <c r="G19" s="39">
        <v>3000</v>
      </c>
    </row>
    <row r="20" spans="2:7" ht="17.25" customHeight="1" x14ac:dyDescent="0.25">
      <c r="B20" s="36" t="s">
        <v>707</v>
      </c>
      <c r="C20" s="16" t="s">
        <v>471</v>
      </c>
      <c r="D20" s="57" t="s">
        <v>169</v>
      </c>
      <c r="E20" s="77" t="s">
        <v>624</v>
      </c>
      <c r="F20" s="40" t="s">
        <v>623</v>
      </c>
      <c r="G20" s="39">
        <v>1108.68</v>
      </c>
    </row>
    <row r="21" spans="2:7" ht="17.25" customHeight="1" x14ac:dyDescent="0.25">
      <c r="B21" s="36" t="s">
        <v>708</v>
      </c>
      <c r="C21" s="16" t="s">
        <v>471</v>
      </c>
      <c r="D21" s="57" t="s">
        <v>169</v>
      </c>
      <c r="E21" s="77" t="s">
        <v>624</v>
      </c>
      <c r="F21" s="40" t="s">
        <v>623</v>
      </c>
      <c r="G21" s="39">
        <v>1523.8</v>
      </c>
    </row>
    <row r="22" spans="2:7" ht="17.25" customHeight="1" x14ac:dyDescent="0.25">
      <c r="B22" s="36" t="s">
        <v>658</v>
      </c>
      <c r="C22" s="16" t="s">
        <v>471</v>
      </c>
      <c r="D22" s="57" t="s">
        <v>169</v>
      </c>
      <c r="E22" s="77" t="s">
        <v>709</v>
      </c>
      <c r="F22" s="40" t="s">
        <v>623</v>
      </c>
      <c r="G22" s="39">
        <v>126.34</v>
      </c>
    </row>
    <row r="23" spans="2:7" ht="17.25" customHeight="1" x14ac:dyDescent="0.25">
      <c r="B23" s="36"/>
      <c r="C23" s="16" t="s">
        <v>471</v>
      </c>
      <c r="D23" s="57" t="s">
        <v>169</v>
      </c>
      <c r="E23" s="38" t="s">
        <v>1713</v>
      </c>
      <c r="F23" s="40" t="s">
        <v>180</v>
      </c>
      <c r="G23" s="39">
        <v>108377.85</v>
      </c>
    </row>
    <row r="24" spans="2:7" ht="17.25" customHeight="1" x14ac:dyDescent="0.25">
      <c r="B24" s="36"/>
      <c r="C24" s="16" t="s">
        <v>471</v>
      </c>
      <c r="D24" s="57" t="s">
        <v>169</v>
      </c>
      <c r="E24" s="38" t="s">
        <v>1719</v>
      </c>
      <c r="F24" s="40" t="s">
        <v>180</v>
      </c>
      <c r="G24" s="39">
        <v>31616.65</v>
      </c>
    </row>
    <row r="25" spans="2:7" ht="17.25" customHeight="1" thickBot="1" x14ac:dyDescent="0.3">
      <c r="B25" s="12"/>
      <c r="C25" s="55"/>
      <c r="D25" s="13"/>
      <c r="E25" s="13"/>
      <c r="F25" s="13"/>
      <c r="G25" s="3">
        <f>SUM(G10:G24)</f>
        <v>172052.72</v>
      </c>
    </row>
    <row r="27" spans="2:7" x14ac:dyDescent="0.25">
      <c r="D27" s="193" t="s">
        <v>136</v>
      </c>
      <c r="E27" s="193"/>
      <c r="F27" s="193"/>
    </row>
    <row r="28" spans="2:7" x14ac:dyDescent="0.25">
      <c r="D28" s="6"/>
      <c r="E28" s="8"/>
      <c r="G28" s="52"/>
    </row>
    <row r="29" spans="2:7" x14ac:dyDescent="0.25">
      <c r="E29" s="8"/>
      <c r="G29" s="52"/>
    </row>
  </sheetData>
  <mergeCells count="3">
    <mergeCell ref="B6:F7"/>
    <mergeCell ref="G6:G7"/>
    <mergeCell ref="D27:F2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65EC-0DEF-4F96-9A25-2B827B3AF01B}">
  <dimension ref="B5:G29"/>
  <sheetViews>
    <sheetView showGridLines="0" topLeftCell="A7" workbookViewId="0">
      <selection activeCell="E14" sqref="E14"/>
    </sheetView>
  </sheetViews>
  <sheetFormatPr defaultRowHeight="15" x14ac:dyDescent="0.25"/>
  <cols>
    <col min="2" max="4" width="11.5703125" customWidth="1"/>
    <col min="5" max="5" width="83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476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485</v>
      </c>
      <c r="C10" s="24" t="s">
        <v>471</v>
      </c>
      <c r="D10" s="78" t="s">
        <v>171</v>
      </c>
      <c r="E10" s="80" t="s">
        <v>487</v>
      </c>
      <c r="F10" s="26" t="s">
        <v>486</v>
      </c>
      <c r="G10" s="27">
        <v>11306.19</v>
      </c>
    </row>
    <row r="11" spans="2:7" ht="17.25" customHeight="1" x14ac:dyDescent="0.25">
      <c r="B11" s="18" t="s">
        <v>490</v>
      </c>
      <c r="C11" s="16" t="s">
        <v>471</v>
      </c>
      <c r="D11" s="61" t="s">
        <v>169</v>
      </c>
      <c r="E11" s="22" t="s">
        <v>492</v>
      </c>
      <c r="F11" s="17" t="s">
        <v>491</v>
      </c>
      <c r="G11" s="19">
        <v>3715</v>
      </c>
    </row>
    <row r="12" spans="2:7" ht="17.25" customHeight="1" x14ac:dyDescent="0.25">
      <c r="B12" s="18" t="s">
        <v>494</v>
      </c>
      <c r="C12" s="16" t="s">
        <v>471</v>
      </c>
      <c r="D12" s="61" t="s">
        <v>171</v>
      </c>
      <c r="E12" s="22" t="s">
        <v>492</v>
      </c>
      <c r="F12" s="40" t="s">
        <v>493</v>
      </c>
      <c r="G12" s="19">
        <v>1120</v>
      </c>
    </row>
    <row r="13" spans="2:7" ht="17.25" customHeight="1" x14ac:dyDescent="0.25">
      <c r="B13" s="18" t="s">
        <v>496</v>
      </c>
      <c r="C13" s="16" t="s">
        <v>471</v>
      </c>
      <c r="D13" s="61" t="s">
        <v>169</v>
      </c>
      <c r="E13" s="80" t="s">
        <v>497</v>
      </c>
      <c r="F13" s="40" t="s">
        <v>495</v>
      </c>
      <c r="G13" s="19">
        <v>743</v>
      </c>
    </row>
    <row r="14" spans="2:7" ht="17.25" customHeight="1" x14ac:dyDescent="0.25">
      <c r="B14" s="18" t="s">
        <v>583</v>
      </c>
      <c r="C14" s="16" t="s">
        <v>471</v>
      </c>
      <c r="D14" s="61" t="s">
        <v>499</v>
      </c>
      <c r="E14" s="30" t="s">
        <v>500</v>
      </c>
      <c r="F14" s="17" t="s">
        <v>427</v>
      </c>
      <c r="G14" s="19">
        <v>11520</v>
      </c>
    </row>
    <row r="15" spans="2:7" ht="17.25" customHeight="1" x14ac:dyDescent="0.25">
      <c r="B15" s="18" t="s">
        <v>525</v>
      </c>
      <c r="C15" s="16" t="s">
        <v>471</v>
      </c>
      <c r="D15" s="57" t="s">
        <v>169</v>
      </c>
      <c r="E15" s="30" t="s">
        <v>523</v>
      </c>
      <c r="F15" s="40" t="s">
        <v>524</v>
      </c>
      <c r="G15" s="19">
        <v>300</v>
      </c>
    </row>
    <row r="16" spans="2:7" ht="17.25" customHeight="1" x14ac:dyDescent="0.25">
      <c r="B16" s="18" t="s">
        <v>527</v>
      </c>
      <c r="C16" s="16" t="s">
        <v>471</v>
      </c>
      <c r="D16" s="57" t="s">
        <v>169</v>
      </c>
      <c r="E16" s="30" t="s">
        <v>528</v>
      </c>
      <c r="F16" s="40" t="s">
        <v>526</v>
      </c>
      <c r="G16" s="19">
        <v>700</v>
      </c>
    </row>
    <row r="17" spans="2:7" ht="17.25" customHeight="1" x14ac:dyDescent="0.25">
      <c r="B17" s="18" t="s">
        <v>529</v>
      </c>
      <c r="C17" s="16" t="s">
        <v>471</v>
      </c>
      <c r="D17" s="57" t="s">
        <v>169</v>
      </c>
      <c r="E17" s="49" t="s">
        <v>532</v>
      </c>
      <c r="F17" s="40" t="s">
        <v>48</v>
      </c>
      <c r="G17" s="19">
        <v>410</v>
      </c>
    </row>
    <row r="18" spans="2:7" ht="17.25" customHeight="1" x14ac:dyDescent="0.25">
      <c r="B18" s="18" t="s">
        <v>531</v>
      </c>
      <c r="C18" s="16" t="s">
        <v>471</v>
      </c>
      <c r="D18" s="57" t="s">
        <v>171</v>
      </c>
      <c r="E18" s="30" t="s">
        <v>533</v>
      </c>
      <c r="F18" s="40" t="s">
        <v>530</v>
      </c>
      <c r="G18" s="19">
        <v>440</v>
      </c>
    </row>
    <row r="19" spans="2:7" ht="17.25" customHeight="1" x14ac:dyDescent="0.25">
      <c r="B19" s="18" t="s">
        <v>546</v>
      </c>
      <c r="C19" s="16" t="s">
        <v>471</v>
      </c>
      <c r="D19" s="57" t="s">
        <v>169</v>
      </c>
      <c r="E19" s="30" t="s">
        <v>550</v>
      </c>
      <c r="F19" s="40" t="s">
        <v>548</v>
      </c>
      <c r="G19" s="19">
        <v>242</v>
      </c>
    </row>
    <row r="20" spans="2:7" ht="17.25" customHeight="1" x14ac:dyDescent="0.25">
      <c r="B20" s="36" t="s">
        <v>547</v>
      </c>
      <c r="C20" s="76" t="s">
        <v>471</v>
      </c>
      <c r="D20" s="57" t="s">
        <v>169</v>
      </c>
      <c r="E20" s="38" t="s">
        <v>551</v>
      </c>
      <c r="F20" s="40" t="s">
        <v>549</v>
      </c>
      <c r="G20" s="39">
        <v>200</v>
      </c>
    </row>
    <row r="21" spans="2:7" ht="17.25" customHeight="1" x14ac:dyDescent="0.25">
      <c r="B21" s="36"/>
      <c r="C21" s="76" t="s">
        <v>471</v>
      </c>
      <c r="D21" s="57" t="s">
        <v>169</v>
      </c>
      <c r="E21" s="38" t="s">
        <v>621</v>
      </c>
      <c r="F21" s="40" t="s">
        <v>615</v>
      </c>
      <c r="G21" s="39">
        <v>920.46</v>
      </c>
    </row>
    <row r="22" spans="2:7" ht="17.25" customHeight="1" thickBot="1" x14ac:dyDescent="0.3">
      <c r="B22" s="14"/>
      <c r="C22" s="59"/>
      <c r="D22" s="15"/>
      <c r="E22" s="15"/>
      <c r="F22" s="15"/>
      <c r="G22" s="3">
        <f>SUM(G10:G21)</f>
        <v>31616.65</v>
      </c>
    </row>
    <row r="24" spans="2:7" x14ac:dyDescent="0.25">
      <c r="C24" s="193" t="s">
        <v>136</v>
      </c>
      <c r="D24" s="193"/>
      <c r="E24" s="193"/>
    </row>
    <row r="25" spans="2:7" x14ac:dyDescent="0.25">
      <c r="E25" s="80"/>
    </row>
    <row r="26" spans="2:7" x14ac:dyDescent="0.25">
      <c r="E26" s="31"/>
    </row>
    <row r="27" spans="2:7" x14ac:dyDescent="0.25">
      <c r="E27" s="8"/>
      <c r="F27" s="10"/>
    </row>
    <row r="28" spans="2:7" x14ac:dyDescent="0.25">
      <c r="E28" s="8"/>
    </row>
    <row r="29" spans="2:7" x14ac:dyDescent="0.25">
      <c r="E29" s="8"/>
    </row>
  </sheetData>
  <mergeCells count="3">
    <mergeCell ref="B6:F7"/>
    <mergeCell ref="G6:G7"/>
    <mergeCell ref="C24:E2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F37A-2936-4AFB-A00B-4A314AC74806}">
  <dimension ref="B5:G21"/>
  <sheetViews>
    <sheetView showGridLines="0" workbookViewId="0">
      <selection activeCell="E15" sqref="E15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5" customWidth="1"/>
    <col min="7" max="7" width="19" customWidth="1"/>
  </cols>
  <sheetData>
    <row r="5" spans="2:7" ht="25.15" customHeight="1" thickBot="1" x14ac:dyDescent="0.3"/>
    <row r="6" spans="2:7" ht="15" customHeight="1" x14ac:dyDescent="0.25">
      <c r="B6" s="184" t="s">
        <v>462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505</v>
      </c>
      <c r="C10" s="16" t="s">
        <v>471</v>
      </c>
      <c r="D10" s="61" t="s">
        <v>171</v>
      </c>
      <c r="E10" s="89" t="s">
        <v>506</v>
      </c>
      <c r="F10" s="17" t="s">
        <v>504</v>
      </c>
      <c r="G10" s="19">
        <v>2625</v>
      </c>
    </row>
    <row r="11" spans="2:7" ht="17.25" customHeight="1" x14ac:dyDescent="0.25">
      <c r="B11" s="18" t="s">
        <v>511</v>
      </c>
      <c r="C11" s="16" t="s">
        <v>471</v>
      </c>
      <c r="D11" s="61" t="s">
        <v>169</v>
      </c>
      <c r="E11" s="22" t="s">
        <v>513</v>
      </c>
      <c r="F11" s="40" t="s">
        <v>512</v>
      </c>
      <c r="G11" s="19">
        <v>1600</v>
      </c>
    </row>
    <row r="12" spans="2:7" ht="17.25" customHeight="1" x14ac:dyDescent="0.25">
      <c r="B12" s="18" t="s">
        <v>612</v>
      </c>
      <c r="C12" s="87" t="s">
        <v>471</v>
      </c>
      <c r="D12" s="88" t="s">
        <v>499</v>
      </c>
      <c r="E12" s="92" t="s">
        <v>500</v>
      </c>
      <c r="F12" s="90" t="s">
        <v>427</v>
      </c>
      <c r="G12" s="91">
        <v>51264.72</v>
      </c>
    </row>
    <row r="13" spans="2:7" ht="17.25" customHeight="1" x14ac:dyDescent="0.25">
      <c r="B13" s="18" t="s">
        <v>647</v>
      </c>
      <c r="C13" s="16" t="s">
        <v>471</v>
      </c>
      <c r="D13" s="57" t="s">
        <v>169</v>
      </c>
      <c r="E13" s="22" t="s">
        <v>606</v>
      </c>
      <c r="F13" s="40" t="s">
        <v>605</v>
      </c>
      <c r="G13" s="19">
        <v>400</v>
      </c>
    </row>
    <row r="14" spans="2:7" ht="17.25" customHeight="1" x14ac:dyDescent="0.25">
      <c r="B14" s="18" t="s">
        <v>611</v>
      </c>
      <c r="C14" s="16" t="s">
        <v>471</v>
      </c>
      <c r="D14" s="61" t="s">
        <v>169</v>
      </c>
      <c r="E14" s="38" t="s">
        <v>610</v>
      </c>
      <c r="F14" s="40" t="s">
        <v>55</v>
      </c>
      <c r="G14" s="19">
        <v>40000</v>
      </c>
    </row>
    <row r="15" spans="2:7" ht="17.25" customHeight="1" x14ac:dyDescent="0.25">
      <c r="B15" s="18" t="s">
        <v>620</v>
      </c>
      <c r="C15" s="16" t="s">
        <v>471</v>
      </c>
      <c r="D15" s="61" t="s">
        <v>499</v>
      </c>
      <c r="E15" s="92" t="s">
        <v>616</v>
      </c>
      <c r="F15" s="90" t="s">
        <v>427</v>
      </c>
      <c r="G15" s="91">
        <v>11648.02</v>
      </c>
    </row>
    <row r="16" spans="2:7" ht="17.25" customHeight="1" x14ac:dyDescent="0.25">
      <c r="B16" s="36"/>
      <c r="C16" s="76" t="s">
        <v>471</v>
      </c>
      <c r="D16" s="57" t="s">
        <v>169</v>
      </c>
      <c r="E16" s="38" t="s">
        <v>622</v>
      </c>
      <c r="F16" s="40" t="s">
        <v>55</v>
      </c>
      <c r="G16" s="39">
        <v>947.76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108485.5</v>
      </c>
    </row>
    <row r="19" spans="2:7" x14ac:dyDescent="0.25">
      <c r="C19" s="193" t="s">
        <v>136</v>
      </c>
      <c r="D19" s="193"/>
      <c r="E19" s="193"/>
    </row>
    <row r="20" spans="2:7" x14ac:dyDescent="0.25">
      <c r="D20" s="6"/>
      <c r="E20" s="8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C19:E19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A46B-DD39-4CC6-AFE4-4F8D5AC353F1}">
  <dimension ref="B5:G16"/>
  <sheetViews>
    <sheetView showGridLines="0" workbookViewId="0">
      <selection activeCell="H17" sqref="H17"/>
    </sheetView>
  </sheetViews>
  <sheetFormatPr defaultRowHeight="15" x14ac:dyDescent="0.25"/>
  <cols>
    <col min="2" max="3" width="12.5703125" customWidth="1"/>
    <col min="4" max="4" width="15.28515625" customWidth="1"/>
    <col min="5" max="5" width="58.4257812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4" t="s">
        <v>628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635</v>
      </c>
      <c r="C10" s="33" t="s">
        <v>636</v>
      </c>
      <c r="D10" s="62" t="s">
        <v>169</v>
      </c>
      <c r="E10" s="49" t="s">
        <v>638</v>
      </c>
      <c r="F10" s="42" t="s">
        <v>637</v>
      </c>
      <c r="G10" s="43">
        <v>3000</v>
      </c>
    </row>
    <row r="11" spans="2:7" x14ac:dyDescent="0.25">
      <c r="B11" s="81"/>
      <c r="C11" s="93" t="s">
        <v>636</v>
      </c>
      <c r="D11" s="67" t="s">
        <v>169</v>
      </c>
      <c r="E11" s="38" t="s">
        <v>1713</v>
      </c>
      <c r="F11" s="40" t="s">
        <v>180</v>
      </c>
      <c r="G11" s="54">
        <v>1849</v>
      </c>
    </row>
    <row r="12" spans="2:7" ht="17.25" customHeight="1" thickBot="1" x14ac:dyDescent="0.3">
      <c r="B12" s="12"/>
      <c r="C12" s="55"/>
      <c r="D12" s="13"/>
      <c r="E12" s="13"/>
      <c r="F12" s="13"/>
      <c r="G12" s="3">
        <f>SUM(G10:G11)</f>
        <v>4849</v>
      </c>
    </row>
    <row r="14" spans="2:7" x14ac:dyDescent="0.25">
      <c r="D14" s="193" t="s">
        <v>136</v>
      </c>
      <c r="E14" s="193"/>
      <c r="F14" s="193"/>
    </row>
    <row r="15" spans="2:7" x14ac:dyDescent="0.25">
      <c r="D15" s="6"/>
      <c r="E15" s="8"/>
      <c r="G15" s="52"/>
    </row>
    <row r="16" spans="2:7" x14ac:dyDescent="0.25">
      <c r="E16" s="80"/>
      <c r="G16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F36-365E-403C-BBFC-C4209E379041}">
  <dimension ref="B5:G17"/>
  <sheetViews>
    <sheetView showGridLines="0" workbookViewId="0">
      <selection activeCell="F19" sqref="F19"/>
    </sheetView>
  </sheetViews>
  <sheetFormatPr defaultRowHeight="15" x14ac:dyDescent="0.25"/>
  <cols>
    <col min="2" max="3" width="12.28515625" customWidth="1"/>
    <col min="4" max="4" width="13.28515625" customWidth="1"/>
    <col min="5" max="5" width="73.7109375" customWidth="1"/>
    <col min="6" max="6" width="27.7109375" customWidth="1"/>
    <col min="7" max="7" width="19" customWidth="1"/>
  </cols>
  <sheetData>
    <row r="5" spans="2:7" ht="25.15" customHeight="1" thickBot="1" x14ac:dyDescent="0.3"/>
    <row r="6" spans="2:7" ht="15" customHeight="1" x14ac:dyDescent="0.25">
      <c r="B6" s="184" t="s">
        <v>625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633</v>
      </c>
      <c r="C10" s="76" t="s">
        <v>636</v>
      </c>
      <c r="D10" s="57" t="s">
        <v>169</v>
      </c>
      <c r="E10" s="53" t="s">
        <v>634</v>
      </c>
      <c r="F10" s="40" t="s">
        <v>632</v>
      </c>
      <c r="G10" s="39">
        <v>1040</v>
      </c>
    </row>
    <row r="11" spans="2:7" ht="17.25" customHeight="1" x14ac:dyDescent="0.25">
      <c r="B11" s="36" t="s">
        <v>631</v>
      </c>
      <c r="C11" s="76" t="s">
        <v>636</v>
      </c>
      <c r="D11" s="57" t="s">
        <v>169</v>
      </c>
      <c r="E11" s="22" t="s">
        <v>630</v>
      </c>
      <c r="F11" s="109" t="s">
        <v>629</v>
      </c>
      <c r="G11" s="39">
        <v>809.9</v>
      </c>
    </row>
    <row r="12" spans="2:7" ht="17.25" customHeight="1" x14ac:dyDescent="0.25">
      <c r="B12" s="36"/>
      <c r="C12" s="16" t="s">
        <v>636</v>
      </c>
      <c r="D12" s="57" t="s">
        <v>169</v>
      </c>
      <c r="E12" s="84" t="s">
        <v>325</v>
      </c>
      <c r="F12" s="17" t="s">
        <v>711</v>
      </c>
      <c r="G12" s="39">
        <v>592000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593849.9</v>
      </c>
    </row>
    <row r="15" spans="2:7" x14ac:dyDescent="0.25">
      <c r="D15" s="193" t="s">
        <v>136</v>
      </c>
      <c r="E15" s="193"/>
      <c r="F15" s="193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D15:F15"/>
  </mergeCell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7572-8CE2-4A0C-AE77-5E4D06ABC192}">
  <dimension ref="B5:G26"/>
  <sheetViews>
    <sheetView showGridLines="0" topLeftCell="A7" workbookViewId="0">
      <selection activeCell="D24" sqref="D24:F24"/>
    </sheetView>
  </sheetViews>
  <sheetFormatPr defaultRowHeight="15" x14ac:dyDescent="0.25"/>
  <cols>
    <col min="2" max="3" width="12.5703125" customWidth="1"/>
    <col min="4" max="4" width="15.28515625" customWidth="1"/>
    <col min="5" max="5" width="72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4" t="s">
        <v>560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564</v>
      </c>
      <c r="C10" s="33" t="s">
        <v>563</v>
      </c>
      <c r="D10" s="62" t="s">
        <v>499</v>
      </c>
      <c r="E10" s="49" t="s">
        <v>63</v>
      </c>
      <c r="F10" s="42" t="s">
        <v>23</v>
      </c>
      <c r="G10" s="43">
        <v>200</v>
      </c>
    </row>
    <row r="11" spans="2:7" ht="17.25" customHeight="1" x14ac:dyDescent="0.25">
      <c r="B11" s="18" t="s">
        <v>565</v>
      </c>
      <c r="C11" s="16" t="s">
        <v>563</v>
      </c>
      <c r="D11" s="61" t="s">
        <v>169</v>
      </c>
      <c r="E11" s="77" t="s">
        <v>567</v>
      </c>
      <c r="F11" s="17" t="s">
        <v>566</v>
      </c>
      <c r="G11" s="19">
        <v>120</v>
      </c>
    </row>
    <row r="12" spans="2:7" ht="17.25" customHeight="1" x14ac:dyDescent="0.25">
      <c r="B12" s="18" t="s">
        <v>569</v>
      </c>
      <c r="C12" s="16" t="s">
        <v>563</v>
      </c>
      <c r="D12" s="61" t="s">
        <v>169</v>
      </c>
      <c r="E12" s="30" t="s">
        <v>570</v>
      </c>
      <c r="F12" s="40" t="s">
        <v>568</v>
      </c>
      <c r="G12" s="19">
        <v>3100</v>
      </c>
    </row>
    <row r="13" spans="2:7" ht="17.25" customHeight="1" x14ac:dyDescent="0.25">
      <c r="B13" s="18" t="s">
        <v>572</v>
      </c>
      <c r="C13" s="16" t="s">
        <v>563</v>
      </c>
      <c r="D13" s="61" t="s">
        <v>169</v>
      </c>
      <c r="E13" s="80" t="s">
        <v>573</v>
      </c>
      <c r="F13" s="40" t="s">
        <v>571</v>
      </c>
      <c r="G13" s="19">
        <v>280</v>
      </c>
    </row>
    <row r="14" spans="2:7" ht="17.25" customHeight="1" x14ac:dyDescent="0.25">
      <c r="B14" s="18" t="s">
        <v>574</v>
      </c>
      <c r="C14" s="16" t="s">
        <v>563</v>
      </c>
      <c r="D14" s="61" t="s">
        <v>169</v>
      </c>
      <c r="E14" s="30" t="s">
        <v>576</v>
      </c>
      <c r="F14" s="17" t="s">
        <v>575</v>
      </c>
      <c r="G14" s="19">
        <v>465</v>
      </c>
    </row>
    <row r="15" spans="2:7" ht="17.25" customHeight="1" x14ac:dyDescent="0.25">
      <c r="B15" s="18" t="s">
        <v>577</v>
      </c>
      <c r="C15" s="16" t="s">
        <v>563</v>
      </c>
      <c r="D15" s="57" t="s">
        <v>169</v>
      </c>
      <c r="E15" s="80" t="s">
        <v>578</v>
      </c>
      <c r="F15" s="40" t="s">
        <v>19</v>
      </c>
      <c r="G15" s="19">
        <v>2040</v>
      </c>
    </row>
    <row r="16" spans="2:7" ht="17.25" customHeight="1" x14ac:dyDescent="0.25">
      <c r="B16" s="18" t="s">
        <v>652</v>
      </c>
      <c r="C16" s="76" t="s">
        <v>563</v>
      </c>
      <c r="D16" s="57" t="s">
        <v>169</v>
      </c>
      <c r="E16" s="77" t="s">
        <v>262</v>
      </c>
      <c r="F16" s="40" t="s">
        <v>653</v>
      </c>
      <c r="G16" s="39">
        <v>3000</v>
      </c>
    </row>
    <row r="17" spans="2:7" ht="17.25" customHeight="1" x14ac:dyDescent="0.25">
      <c r="B17" s="36" t="s">
        <v>724</v>
      </c>
      <c r="C17" s="76" t="s">
        <v>563</v>
      </c>
      <c r="D17" s="57" t="s">
        <v>169</v>
      </c>
      <c r="E17" s="38" t="s">
        <v>740</v>
      </c>
      <c r="F17" s="40" t="s">
        <v>719</v>
      </c>
      <c r="G17" s="39">
        <v>28761.09</v>
      </c>
    </row>
    <row r="18" spans="2:7" ht="17.25" customHeight="1" x14ac:dyDescent="0.25">
      <c r="B18" s="36" t="s">
        <v>725</v>
      </c>
      <c r="C18" s="76" t="s">
        <v>563</v>
      </c>
      <c r="D18" s="57" t="s">
        <v>169</v>
      </c>
      <c r="E18" s="38" t="s">
        <v>739</v>
      </c>
      <c r="F18" s="40" t="s">
        <v>719</v>
      </c>
      <c r="G18" s="39">
        <v>2413.8200000000002</v>
      </c>
    </row>
    <row r="19" spans="2:7" ht="17.25" customHeight="1" x14ac:dyDescent="0.25">
      <c r="B19" s="36" t="s">
        <v>726</v>
      </c>
      <c r="C19" s="16" t="s">
        <v>563</v>
      </c>
      <c r="D19" s="57" t="s">
        <v>499</v>
      </c>
      <c r="E19" s="38" t="s">
        <v>739</v>
      </c>
      <c r="F19" s="40" t="s">
        <v>719</v>
      </c>
      <c r="G19" s="39">
        <v>2413.8200000000002</v>
      </c>
    </row>
    <row r="20" spans="2:7" ht="17.25" customHeight="1" x14ac:dyDescent="0.25">
      <c r="B20" s="36"/>
      <c r="C20" s="76" t="s">
        <v>563</v>
      </c>
      <c r="D20" s="57" t="s">
        <v>499</v>
      </c>
      <c r="E20" s="38" t="s">
        <v>1713</v>
      </c>
      <c r="F20" s="40" t="s">
        <v>180</v>
      </c>
      <c r="G20" s="39">
        <v>63736</v>
      </c>
    </row>
    <row r="21" spans="2:7" ht="17.25" customHeight="1" x14ac:dyDescent="0.25">
      <c r="B21" s="36"/>
      <c r="C21" s="76" t="s">
        <v>563</v>
      </c>
      <c r="D21" s="57" t="s">
        <v>499</v>
      </c>
      <c r="E21" s="38" t="s">
        <v>1714</v>
      </c>
      <c r="F21" s="40" t="s">
        <v>180</v>
      </c>
      <c r="G21" s="39">
        <v>56657</v>
      </c>
    </row>
    <row r="22" spans="2:7" ht="17.25" customHeight="1" thickBot="1" x14ac:dyDescent="0.3">
      <c r="B22" s="12"/>
      <c r="C22" s="55"/>
      <c r="D22" s="13"/>
      <c r="E22" s="13"/>
      <c r="F22" s="13"/>
      <c r="G22" s="3">
        <f>SUM(G10:G21)</f>
        <v>163186.72999999998</v>
      </c>
    </row>
    <row r="24" spans="2:7" x14ac:dyDescent="0.25">
      <c r="D24" s="193" t="s">
        <v>136</v>
      </c>
      <c r="E24" s="193"/>
      <c r="F24" s="193"/>
    </row>
    <row r="25" spans="2:7" x14ac:dyDescent="0.25">
      <c r="D25" s="6"/>
      <c r="E25" s="8"/>
      <c r="G25" s="52"/>
    </row>
    <row r="26" spans="2:7" x14ac:dyDescent="0.25">
      <c r="E26" s="80"/>
      <c r="G26" s="52"/>
    </row>
  </sheetData>
  <mergeCells count="3">
    <mergeCell ref="B6:F7"/>
    <mergeCell ref="G6:G7"/>
    <mergeCell ref="D24:F24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E60B-0619-4660-8327-C797749B7D1B}">
  <dimension ref="B5:G17"/>
  <sheetViews>
    <sheetView showGridLines="0" workbookViewId="0">
      <selection activeCell="E17" sqref="E17"/>
    </sheetView>
  </sheetViews>
  <sheetFormatPr defaultRowHeight="15" x14ac:dyDescent="0.25"/>
  <cols>
    <col min="2" max="3" width="12.28515625" customWidth="1"/>
    <col min="4" max="4" width="14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4" t="s">
        <v>57</v>
      </c>
      <c r="C6" s="185"/>
      <c r="D6" s="185"/>
      <c r="E6" s="185"/>
      <c r="F6" s="186"/>
      <c r="G6" s="190" t="s">
        <v>5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95</v>
      </c>
      <c r="C10" s="33" t="s">
        <v>59</v>
      </c>
      <c r="D10" s="67" t="s">
        <v>169</v>
      </c>
      <c r="E10" s="4" t="s">
        <v>97</v>
      </c>
      <c r="F10" s="42" t="s">
        <v>60</v>
      </c>
      <c r="G10" s="43">
        <v>2430</v>
      </c>
    </row>
    <row r="11" spans="2:7" x14ac:dyDescent="0.25">
      <c r="B11" s="32" t="s">
        <v>96</v>
      </c>
      <c r="C11" s="33" t="s">
        <v>59</v>
      </c>
      <c r="D11" s="57" t="s">
        <v>169</v>
      </c>
      <c r="E11" s="48" t="s">
        <v>102</v>
      </c>
      <c r="F11" s="42" t="s">
        <v>60</v>
      </c>
      <c r="G11" s="43">
        <v>2282</v>
      </c>
    </row>
    <row r="12" spans="2:7" x14ac:dyDescent="0.25">
      <c r="B12" s="18" t="s">
        <v>62</v>
      </c>
      <c r="C12" s="16" t="s">
        <v>59</v>
      </c>
      <c r="D12" s="57" t="s">
        <v>178</v>
      </c>
      <c r="E12" s="30" t="s">
        <v>73</v>
      </c>
      <c r="F12" s="17" t="s">
        <v>61</v>
      </c>
      <c r="G12" s="19">
        <v>131.6</v>
      </c>
    </row>
    <row r="13" spans="2:7" ht="17.25" customHeight="1" thickBot="1" x14ac:dyDescent="0.3">
      <c r="B13" s="12"/>
      <c r="C13" s="13"/>
      <c r="D13" s="13"/>
      <c r="E13" s="13"/>
      <c r="F13" s="13"/>
      <c r="G13" s="3">
        <f>SUM(G10:G12)</f>
        <v>4843.6000000000004</v>
      </c>
    </row>
    <row r="17" spans="5:7" x14ac:dyDescent="0.25">
      <c r="E17" s="20"/>
      <c r="F17" s="20"/>
      <c r="G17" s="21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EE8C-04B7-40BC-B2F1-6A8A0AC9E9ED}">
  <dimension ref="B5:G30"/>
  <sheetViews>
    <sheetView showGridLines="0" topLeftCell="A7" workbookViewId="0">
      <selection activeCell="E13" sqref="E13"/>
    </sheetView>
  </sheetViews>
  <sheetFormatPr defaultRowHeight="15" x14ac:dyDescent="0.25"/>
  <cols>
    <col min="2" max="3" width="11.5703125" customWidth="1"/>
    <col min="4" max="4" width="14.42578125" customWidth="1"/>
    <col min="5" max="5" width="76.710937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561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581</v>
      </c>
      <c r="C10" s="24" t="s">
        <v>563</v>
      </c>
      <c r="D10" s="78" t="s">
        <v>169</v>
      </c>
      <c r="E10" s="22" t="s">
        <v>582</v>
      </c>
      <c r="F10" s="42" t="s">
        <v>46</v>
      </c>
      <c r="G10" s="27">
        <v>50188.5</v>
      </c>
    </row>
    <row r="11" spans="2:7" ht="17.25" customHeight="1" x14ac:dyDescent="0.25">
      <c r="B11" s="18" t="s">
        <v>664</v>
      </c>
      <c r="C11" s="16" t="s">
        <v>563</v>
      </c>
      <c r="D11" s="57" t="s">
        <v>169</v>
      </c>
      <c r="E11" s="80" t="s">
        <v>674</v>
      </c>
      <c r="F11" s="40" t="s">
        <v>29</v>
      </c>
      <c r="G11" s="39">
        <v>760</v>
      </c>
    </row>
    <row r="12" spans="2:7" ht="17.25" customHeight="1" x14ac:dyDescent="0.25">
      <c r="B12" s="18" t="s">
        <v>666</v>
      </c>
      <c r="C12" s="16" t="s">
        <v>563</v>
      </c>
      <c r="D12" s="61" t="s">
        <v>169</v>
      </c>
      <c r="E12" s="22" t="s">
        <v>675</v>
      </c>
      <c r="F12" s="40" t="s">
        <v>665</v>
      </c>
      <c r="G12" s="19">
        <v>444</v>
      </c>
    </row>
    <row r="13" spans="2:7" ht="17.25" customHeight="1" x14ac:dyDescent="0.25">
      <c r="B13" s="18" t="s">
        <v>667</v>
      </c>
      <c r="C13" s="16" t="s">
        <v>563</v>
      </c>
      <c r="D13" s="61" t="s">
        <v>169</v>
      </c>
      <c r="E13" s="22" t="s">
        <v>668</v>
      </c>
      <c r="F13" s="17" t="s">
        <v>89</v>
      </c>
      <c r="G13" s="19">
        <v>540</v>
      </c>
    </row>
    <row r="14" spans="2:7" ht="17.25" customHeight="1" x14ac:dyDescent="0.25">
      <c r="B14" s="18" t="s">
        <v>669</v>
      </c>
      <c r="C14" s="16" t="s">
        <v>563</v>
      </c>
      <c r="D14" s="61" t="s">
        <v>169</v>
      </c>
      <c r="E14" s="22" t="s">
        <v>77</v>
      </c>
      <c r="F14" s="17" t="s">
        <v>75</v>
      </c>
      <c r="G14" s="19">
        <v>300</v>
      </c>
    </row>
    <row r="15" spans="2:7" ht="17.25" customHeight="1" x14ac:dyDescent="0.25">
      <c r="B15" s="18" t="s">
        <v>680</v>
      </c>
      <c r="C15" s="16" t="s">
        <v>563</v>
      </c>
      <c r="D15" s="57" t="s">
        <v>169</v>
      </c>
      <c r="E15" s="30" t="s">
        <v>681</v>
      </c>
      <c r="F15" s="40" t="s">
        <v>679</v>
      </c>
      <c r="G15" s="19">
        <v>40</v>
      </c>
    </row>
    <row r="16" spans="2:7" ht="17.25" customHeight="1" x14ac:dyDescent="0.25">
      <c r="B16" s="18" t="s">
        <v>722</v>
      </c>
      <c r="C16" s="16" t="s">
        <v>563</v>
      </c>
      <c r="D16" s="61" t="s">
        <v>169</v>
      </c>
      <c r="E16" s="22" t="s">
        <v>672</v>
      </c>
      <c r="F16" s="17" t="s">
        <v>79</v>
      </c>
      <c r="G16" s="19">
        <v>2201.86</v>
      </c>
    </row>
    <row r="17" spans="2:7" ht="17.25" customHeight="1" x14ac:dyDescent="0.25">
      <c r="B17" s="36" t="s">
        <v>723</v>
      </c>
      <c r="C17" s="16" t="s">
        <v>563</v>
      </c>
      <c r="D17" s="57" t="s">
        <v>169</v>
      </c>
      <c r="E17" s="38" t="s">
        <v>688</v>
      </c>
      <c r="F17" s="17" t="s">
        <v>79</v>
      </c>
      <c r="G17" s="39">
        <v>187.77</v>
      </c>
    </row>
    <row r="18" spans="2:7" ht="17.25" customHeight="1" x14ac:dyDescent="0.25">
      <c r="B18" s="36" t="s">
        <v>716</v>
      </c>
      <c r="C18" s="16" t="s">
        <v>563</v>
      </c>
      <c r="D18" s="61" t="s">
        <v>169</v>
      </c>
      <c r="E18" s="38" t="s">
        <v>715</v>
      </c>
      <c r="F18" s="17" t="s">
        <v>79</v>
      </c>
      <c r="G18" s="39">
        <v>305.63</v>
      </c>
    </row>
    <row r="19" spans="2:7" ht="17.25" customHeight="1" x14ac:dyDescent="0.25">
      <c r="B19" s="36" t="s">
        <v>720</v>
      </c>
      <c r="C19" s="16" t="s">
        <v>563</v>
      </c>
      <c r="D19" s="57" t="s">
        <v>169</v>
      </c>
      <c r="E19" s="38" t="s">
        <v>721</v>
      </c>
      <c r="F19" s="40" t="s">
        <v>79</v>
      </c>
      <c r="G19" s="39">
        <v>180</v>
      </c>
    </row>
    <row r="20" spans="2:7" ht="17.25" customHeight="1" x14ac:dyDescent="0.25">
      <c r="B20" s="36"/>
      <c r="C20" s="16" t="s">
        <v>563</v>
      </c>
      <c r="D20" s="57" t="s">
        <v>169</v>
      </c>
      <c r="E20" s="38" t="s">
        <v>735</v>
      </c>
      <c r="F20" s="40" t="s">
        <v>6</v>
      </c>
      <c r="G20" s="39">
        <f>866.6+94.86</f>
        <v>961.46</v>
      </c>
    </row>
    <row r="21" spans="2:7" ht="17.25" customHeight="1" x14ac:dyDescent="0.25">
      <c r="B21" s="36"/>
      <c r="C21" s="16" t="s">
        <v>563</v>
      </c>
      <c r="D21" s="57" t="s">
        <v>169</v>
      </c>
      <c r="E21" s="38" t="s">
        <v>738</v>
      </c>
      <c r="F21" s="40" t="s">
        <v>6</v>
      </c>
      <c r="G21" s="39">
        <v>238</v>
      </c>
    </row>
    <row r="22" spans="2:7" ht="17.25" customHeight="1" x14ac:dyDescent="0.25">
      <c r="B22" s="36"/>
      <c r="C22" s="16" t="s">
        <v>563</v>
      </c>
      <c r="D22" s="57" t="s">
        <v>169</v>
      </c>
      <c r="E22" s="38" t="s">
        <v>737</v>
      </c>
      <c r="F22" s="40" t="s">
        <v>335</v>
      </c>
      <c r="G22" s="39">
        <v>118</v>
      </c>
    </row>
    <row r="23" spans="2:7" ht="17.25" customHeight="1" x14ac:dyDescent="0.25">
      <c r="B23" s="36"/>
      <c r="C23" s="16" t="s">
        <v>563</v>
      </c>
      <c r="D23" s="57" t="s">
        <v>169</v>
      </c>
      <c r="E23" s="38" t="s">
        <v>736</v>
      </c>
      <c r="F23" s="40" t="s">
        <v>335</v>
      </c>
      <c r="G23" s="39">
        <v>52.15</v>
      </c>
    </row>
    <row r="24" spans="2:7" ht="17.25" customHeight="1" thickBot="1" x14ac:dyDescent="0.3">
      <c r="B24" s="14"/>
      <c r="C24" s="59"/>
      <c r="D24" s="15"/>
      <c r="E24" s="15"/>
      <c r="F24" s="15"/>
      <c r="G24" s="3">
        <f>SUM(G10:G23)</f>
        <v>56517.369999999995</v>
      </c>
    </row>
    <row r="27" spans="2:7" x14ac:dyDescent="0.25">
      <c r="D27" s="193" t="s">
        <v>136</v>
      </c>
      <c r="E27" s="193"/>
      <c r="F27" s="193"/>
    </row>
    <row r="28" spans="2:7" x14ac:dyDescent="0.25">
      <c r="E28" s="8"/>
      <c r="F28" s="10"/>
    </row>
    <row r="29" spans="2:7" x14ac:dyDescent="0.25">
      <c r="E29" s="8"/>
    </row>
    <row r="30" spans="2:7" x14ac:dyDescent="0.25">
      <c r="E30" s="8"/>
    </row>
  </sheetData>
  <mergeCells count="3">
    <mergeCell ref="B6:F7"/>
    <mergeCell ref="G6:G7"/>
    <mergeCell ref="D27:F2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1593-B141-48F6-A7BD-B8C5015D6D83}">
  <dimension ref="B5:G25"/>
  <sheetViews>
    <sheetView showGridLines="0" topLeftCell="A4" workbookViewId="0">
      <selection activeCell="E14" sqref="E14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562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584</v>
      </c>
      <c r="C10" s="16" t="s">
        <v>563</v>
      </c>
      <c r="D10" s="57" t="s">
        <v>499</v>
      </c>
      <c r="E10" s="49" t="s">
        <v>36</v>
      </c>
      <c r="F10" s="42" t="s">
        <v>35</v>
      </c>
      <c r="G10" s="39">
        <v>1650</v>
      </c>
    </row>
    <row r="11" spans="2:7" ht="17.25" customHeight="1" x14ac:dyDescent="0.25">
      <c r="B11" s="18" t="s">
        <v>798</v>
      </c>
      <c r="C11" s="16" t="s">
        <v>563</v>
      </c>
      <c r="D11" s="61" t="s">
        <v>169</v>
      </c>
      <c r="E11" s="22" t="s">
        <v>585</v>
      </c>
      <c r="F11" s="42" t="s">
        <v>46</v>
      </c>
      <c r="G11" s="19">
        <v>50188.5</v>
      </c>
    </row>
    <row r="12" spans="2:7" ht="17.25" customHeight="1" x14ac:dyDescent="0.25">
      <c r="B12" s="18" t="s">
        <v>587</v>
      </c>
      <c r="C12" s="16" t="s">
        <v>563</v>
      </c>
      <c r="D12" s="61" t="s">
        <v>169</v>
      </c>
      <c r="E12" s="30" t="s">
        <v>588</v>
      </c>
      <c r="F12" s="17" t="s">
        <v>586</v>
      </c>
      <c r="G12" s="19">
        <v>2522.5</v>
      </c>
    </row>
    <row r="13" spans="2:7" ht="17.25" customHeight="1" x14ac:dyDescent="0.25">
      <c r="B13" s="18" t="s">
        <v>607</v>
      </c>
      <c r="C13" s="16" t="s">
        <v>563</v>
      </c>
      <c r="D13" s="61" t="s">
        <v>169</v>
      </c>
      <c r="E13" s="80" t="s">
        <v>609</v>
      </c>
      <c r="F13" s="40" t="s">
        <v>608</v>
      </c>
      <c r="G13" s="19">
        <v>2194.9</v>
      </c>
    </row>
    <row r="14" spans="2:7" ht="17.25" customHeight="1" x14ac:dyDescent="0.25">
      <c r="B14" s="18" t="s">
        <v>699</v>
      </c>
      <c r="C14" s="16" t="s">
        <v>563</v>
      </c>
      <c r="D14" s="61" t="s">
        <v>499</v>
      </c>
      <c r="E14" s="22" t="s">
        <v>617</v>
      </c>
      <c r="F14" s="40" t="s">
        <v>435</v>
      </c>
      <c r="G14" s="19">
        <v>4444.2</v>
      </c>
    </row>
    <row r="15" spans="2:7" ht="17.25" customHeight="1" x14ac:dyDescent="0.25">
      <c r="B15" s="18" t="s">
        <v>728</v>
      </c>
      <c r="C15" s="76" t="s">
        <v>563</v>
      </c>
      <c r="D15" s="57" t="s">
        <v>169</v>
      </c>
      <c r="E15" s="22" t="s">
        <v>727</v>
      </c>
      <c r="F15" s="40" t="s">
        <v>618</v>
      </c>
      <c r="G15" s="39">
        <v>500</v>
      </c>
    </row>
    <row r="16" spans="2:7" ht="17.25" customHeight="1" x14ac:dyDescent="0.25">
      <c r="B16" s="18" t="s">
        <v>733</v>
      </c>
      <c r="C16" s="16" t="s">
        <v>563</v>
      </c>
      <c r="D16" s="61" t="s">
        <v>499</v>
      </c>
      <c r="E16" s="22" t="s">
        <v>730</v>
      </c>
      <c r="F16" s="17" t="s">
        <v>729</v>
      </c>
      <c r="G16" s="19">
        <v>300</v>
      </c>
    </row>
    <row r="17" spans="2:7" ht="17.25" customHeight="1" x14ac:dyDescent="0.25">
      <c r="B17" s="18" t="s">
        <v>732</v>
      </c>
      <c r="C17" s="16" t="s">
        <v>563</v>
      </c>
      <c r="D17" s="61" t="s">
        <v>499</v>
      </c>
      <c r="E17" s="38" t="s">
        <v>734</v>
      </c>
      <c r="F17" s="17" t="s">
        <v>731</v>
      </c>
      <c r="G17" s="39">
        <v>750</v>
      </c>
    </row>
    <row r="18" spans="2:7" ht="17.25" customHeight="1" x14ac:dyDescent="0.25">
      <c r="B18" s="36"/>
      <c r="C18" s="16" t="s">
        <v>563</v>
      </c>
      <c r="D18" s="57" t="s">
        <v>169</v>
      </c>
      <c r="E18" s="38" t="s">
        <v>738</v>
      </c>
      <c r="F18" s="40" t="s">
        <v>335</v>
      </c>
      <c r="G18" s="39">
        <v>781.56</v>
      </c>
    </row>
    <row r="19" spans="2:7" ht="17.25" customHeight="1" x14ac:dyDescent="0.25">
      <c r="B19" s="36"/>
      <c r="C19" s="16" t="s">
        <v>563</v>
      </c>
      <c r="D19" s="57" t="s">
        <v>169</v>
      </c>
      <c r="E19" s="38" t="s">
        <v>737</v>
      </c>
      <c r="F19" s="40" t="s">
        <v>335</v>
      </c>
      <c r="G19" s="39">
        <v>118</v>
      </c>
    </row>
    <row r="20" spans="2:7" ht="17.25" customHeight="1" x14ac:dyDescent="0.25">
      <c r="B20" s="36" t="s">
        <v>750</v>
      </c>
      <c r="C20" s="76" t="s">
        <v>563</v>
      </c>
      <c r="D20" s="57" t="s">
        <v>499</v>
      </c>
      <c r="E20" s="38" t="s">
        <v>751</v>
      </c>
      <c r="F20" s="40" t="s">
        <v>749</v>
      </c>
      <c r="G20" s="39">
        <v>262.55</v>
      </c>
    </row>
    <row r="21" spans="2:7" ht="17.25" customHeight="1" thickBot="1" x14ac:dyDescent="0.3">
      <c r="B21" s="12"/>
      <c r="C21" s="55"/>
      <c r="D21" s="13"/>
      <c r="E21" s="13"/>
      <c r="F21" s="13"/>
      <c r="G21" s="3">
        <f>SUM(G10:G20)</f>
        <v>63712.21</v>
      </c>
    </row>
    <row r="23" spans="2:7" x14ac:dyDescent="0.25">
      <c r="D23" s="193" t="s">
        <v>136</v>
      </c>
      <c r="E23" s="193"/>
      <c r="F23" s="193"/>
    </row>
    <row r="24" spans="2:7" x14ac:dyDescent="0.25">
      <c r="D24" s="6"/>
      <c r="E24" s="8"/>
      <c r="G24" s="52"/>
    </row>
    <row r="25" spans="2:7" ht="17.25" x14ac:dyDescent="0.3">
      <c r="E25" s="7"/>
      <c r="G25" s="52"/>
    </row>
  </sheetData>
  <mergeCells count="3">
    <mergeCell ref="B6:F7"/>
    <mergeCell ref="G6:G7"/>
    <mergeCell ref="D23:F2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A3E6-D443-48E5-83F5-3402989E620F}">
  <dimension ref="B5:G21"/>
  <sheetViews>
    <sheetView showGridLines="0" workbookViewId="0">
      <selection activeCell="E15" sqref="E15"/>
    </sheetView>
  </sheetViews>
  <sheetFormatPr defaultRowHeight="15" x14ac:dyDescent="0.25"/>
  <cols>
    <col min="2" max="3" width="12.5703125" customWidth="1"/>
    <col min="4" max="4" width="15.28515625" customWidth="1"/>
    <col min="5" max="5" width="72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4" t="s">
        <v>741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753</v>
      </c>
      <c r="C10" s="16" t="s">
        <v>745</v>
      </c>
      <c r="D10" s="61" t="s">
        <v>169</v>
      </c>
      <c r="E10" s="22" t="s">
        <v>752</v>
      </c>
      <c r="F10" s="17" t="s">
        <v>65</v>
      </c>
      <c r="G10" s="43">
        <v>680</v>
      </c>
    </row>
    <row r="11" spans="2:7" ht="17.25" customHeight="1" x14ac:dyDescent="0.25">
      <c r="B11" s="18" t="s">
        <v>746</v>
      </c>
      <c r="C11" s="29" t="s">
        <v>745</v>
      </c>
      <c r="D11" s="69" t="s">
        <v>169</v>
      </c>
      <c r="E11" s="38" t="s">
        <v>744</v>
      </c>
      <c r="F11" s="40" t="s">
        <v>68</v>
      </c>
      <c r="G11" s="19">
        <v>7382.52</v>
      </c>
    </row>
    <row r="12" spans="2:7" ht="17.25" customHeight="1" x14ac:dyDescent="0.25">
      <c r="B12" s="18" t="s">
        <v>673</v>
      </c>
      <c r="C12" s="29" t="s">
        <v>745</v>
      </c>
      <c r="D12" s="57" t="s">
        <v>499</v>
      </c>
      <c r="E12" s="38" t="s">
        <v>802</v>
      </c>
      <c r="F12" s="40" t="s">
        <v>663</v>
      </c>
      <c r="G12" s="39">
        <v>3100</v>
      </c>
    </row>
    <row r="13" spans="2:7" ht="17.25" customHeight="1" x14ac:dyDescent="0.25">
      <c r="B13" s="36" t="s">
        <v>776</v>
      </c>
      <c r="C13" s="29" t="s">
        <v>745</v>
      </c>
      <c r="D13" s="69" t="s">
        <v>499</v>
      </c>
      <c r="E13" s="38" t="s">
        <v>777</v>
      </c>
      <c r="F13" s="40" t="s">
        <v>637</v>
      </c>
      <c r="G13" s="39">
        <v>4000</v>
      </c>
    </row>
    <row r="14" spans="2:7" ht="17.25" customHeight="1" x14ac:dyDescent="0.25">
      <c r="B14" s="36"/>
      <c r="C14" s="29" t="s">
        <v>745</v>
      </c>
      <c r="D14" s="57" t="s">
        <v>499</v>
      </c>
      <c r="E14" s="38" t="s">
        <v>338</v>
      </c>
      <c r="F14" s="40" t="s">
        <v>180</v>
      </c>
      <c r="G14" s="39">
        <v>193928</v>
      </c>
    </row>
    <row r="15" spans="2:7" ht="17.25" customHeight="1" x14ac:dyDescent="0.25">
      <c r="B15" s="36"/>
      <c r="C15" s="29" t="s">
        <v>745</v>
      </c>
      <c r="D15" s="69" t="s">
        <v>499</v>
      </c>
      <c r="E15" s="38" t="s">
        <v>339</v>
      </c>
      <c r="F15" s="40" t="s">
        <v>180</v>
      </c>
      <c r="G15" s="39">
        <v>126270</v>
      </c>
    </row>
    <row r="16" spans="2:7" ht="17.25" customHeight="1" x14ac:dyDescent="0.25">
      <c r="B16" s="36"/>
      <c r="C16" s="29" t="s">
        <v>745</v>
      </c>
      <c r="D16" s="57" t="s">
        <v>499</v>
      </c>
      <c r="E16" s="38" t="s">
        <v>339</v>
      </c>
      <c r="F16" s="40" t="s">
        <v>180</v>
      </c>
      <c r="G16" s="39">
        <v>250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335610.52</v>
      </c>
    </row>
    <row r="18" spans="2:7" x14ac:dyDescent="0.25">
      <c r="D18" s="193" t="s">
        <v>136</v>
      </c>
      <c r="E18" s="193"/>
      <c r="F18" s="193"/>
    </row>
    <row r="20" spans="2:7" x14ac:dyDescent="0.25">
      <c r="D20" s="6"/>
      <c r="E20" s="8"/>
      <c r="G20" s="52"/>
    </row>
    <row r="21" spans="2:7" x14ac:dyDescent="0.25">
      <c r="E21" s="80"/>
      <c r="G21" s="52"/>
    </row>
  </sheetData>
  <mergeCells count="3">
    <mergeCell ref="B6:F7"/>
    <mergeCell ref="G6:G7"/>
    <mergeCell ref="D18:F18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A00D-A4A0-40CB-B632-EB761E36EED1}">
  <dimension ref="B5:G21"/>
  <sheetViews>
    <sheetView showGridLines="0" workbookViewId="0">
      <selection activeCell="D16" sqref="D16:F16"/>
    </sheetView>
  </sheetViews>
  <sheetFormatPr defaultRowHeight="15" x14ac:dyDescent="0.25"/>
  <cols>
    <col min="2" max="3" width="11.5703125" customWidth="1"/>
    <col min="4" max="4" width="14.42578125" customWidth="1"/>
    <col min="5" max="5" width="76.710937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742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23" t="s">
        <v>757</v>
      </c>
      <c r="C10" s="16" t="s">
        <v>745</v>
      </c>
      <c r="D10" s="61" t="s">
        <v>169</v>
      </c>
      <c r="E10" s="22" t="s">
        <v>752</v>
      </c>
      <c r="F10" s="17" t="s">
        <v>65</v>
      </c>
      <c r="G10" s="43">
        <v>10155.61</v>
      </c>
    </row>
    <row r="11" spans="2:7" ht="17.25" customHeight="1" x14ac:dyDescent="0.25">
      <c r="B11" s="18" t="s">
        <v>748</v>
      </c>
      <c r="C11" s="29" t="s">
        <v>745</v>
      </c>
      <c r="D11" s="69" t="s">
        <v>169</v>
      </c>
      <c r="E11" s="38" t="s">
        <v>744</v>
      </c>
      <c r="F11" s="40" t="s">
        <v>68</v>
      </c>
      <c r="G11" s="19">
        <v>116113.92</v>
      </c>
    </row>
    <row r="12" spans="2:7" ht="17.25" customHeight="1" x14ac:dyDescent="0.25">
      <c r="B12" s="18" t="s">
        <v>671</v>
      </c>
      <c r="C12" s="16" t="s">
        <v>563</v>
      </c>
      <c r="D12" s="57" t="s">
        <v>169</v>
      </c>
      <c r="E12" s="77" t="s">
        <v>678</v>
      </c>
      <c r="F12" s="40" t="s">
        <v>670</v>
      </c>
      <c r="G12" s="19">
        <v>360</v>
      </c>
    </row>
    <row r="13" spans="2:7" ht="17.25" customHeight="1" x14ac:dyDescent="0.25">
      <c r="B13" s="18" t="s">
        <v>677</v>
      </c>
      <c r="C13" s="16" t="s">
        <v>563</v>
      </c>
      <c r="D13" s="57" t="s">
        <v>169</v>
      </c>
      <c r="E13" s="77" t="s">
        <v>676</v>
      </c>
      <c r="F13" s="40" t="s">
        <v>86</v>
      </c>
      <c r="G13" s="19">
        <v>700</v>
      </c>
    </row>
    <row r="14" spans="2:7" ht="17.25" customHeight="1" x14ac:dyDescent="0.25">
      <c r="B14" s="36" t="s">
        <v>782</v>
      </c>
      <c r="C14" s="16" t="s">
        <v>563</v>
      </c>
      <c r="D14" s="57" t="s">
        <v>499</v>
      </c>
      <c r="E14" s="38" t="s">
        <v>784</v>
      </c>
      <c r="F14" s="40" t="s">
        <v>783</v>
      </c>
      <c r="G14" s="39">
        <v>250</v>
      </c>
    </row>
    <row r="15" spans="2:7" ht="17.25" customHeight="1" thickBot="1" x14ac:dyDescent="0.3">
      <c r="B15" s="14"/>
      <c r="C15" s="59"/>
      <c r="D15" s="15"/>
      <c r="E15" s="15"/>
      <c r="F15" s="15"/>
      <c r="G15" s="3">
        <f>SUM(G10:G14)</f>
        <v>127579.53</v>
      </c>
    </row>
    <row r="16" spans="2:7" x14ac:dyDescent="0.25">
      <c r="D16" s="193" t="s">
        <v>136</v>
      </c>
      <c r="E16" s="193"/>
      <c r="F16" s="193"/>
    </row>
    <row r="18" spans="5:6" x14ac:dyDescent="0.25">
      <c r="E18" s="6"/>
    </row>
    <row r="19" spans="5:6" x14ac:dyDescent="0.25">
      <c r="E19" s="8"/>
      <c r="F19" s="10"/>
    </row>
    <row r="20" spans="5:6" x14ac:dyDescent="0.25">
      <c r="E20" s="8"/>
    </row>
    <row r="21" spans="5:6" x14ac:dyDescent="0.25">
      <c r="E21" s="8"/>
    </row>
  </sheetData>
  <mergeCells count="3">
    <mergeCell ref="B6:F7"/>
    <mergeCell ref="G6:G7"/>
    <mergeCell ref="D16:F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C8EB-47AD-4E0D-AD11-F11C28BF4FC9}">
  <dimension ref="B5:G17"/>
  <sheetViews>
    <sheetView showGridLines="0" workbookViewId="0">
      <selection activeCell="E17" sqref="E17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743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754</v>
      </c>
      <c r="C10" s="16" t="s">
        <v>745</v>
      </c>
      <c r="D10" s="61" t="s">
        <v>169</v>
      </c>
      <c r="E10" s="22" t="s">
        <v>752</v>
      </c>
      <c r="F10" s="17" t="s">
        <v>65</v>
      </c>
      <c r="G10" s="43">
        <v>16203.98</v>
      </c>
    </row>
    <row r="11" spans="2:7" ht="17.25" customHeight="1" x14ac:dyDescent="0.25">
      <c r="B11" s="18" t="s">
        <v>747</v>
      </c>
      <c r="C11" s="29" t="s">
        <v>745</v>
      </c>
      <c r="D11" s="69" t="s">
        <v>169</v>
      </c>
      <c r="E11" s="38" t="s">
        <v>744</v>
      </c>
      <c r="F11" s="40" t="s">
        <v>68</v>
      </c>
      <c r="G11" s="19">
        <v>177723.6</v>
      </c>
    </row>
    <row r="12" spans="2:7" ht="17.25" customHeight="1" x14ac:dyDescent="0.25">
      <c r="B12" s="36"/>
      <c r="C12" s="16" t="s">
        <v>745</v>
      </c>
      <c r="D12" s="57" t="s">
        <v>169</v>
      </c>
      <c r="E12" s="38" t="s">
        <v>736</v>
      </c>
      <c r="F12" s="40" t="s">
        <v>335</v>
      </c>
      <c r="G12" s="39">
        <v>23.84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193951.42</v>
      </c>
    </row>
    <row r="15" spans="2:7" x14ac:dyDescent="0.25">
      <c r="C15" s="193" t="s">
        <v>136</v>
      </c>
      <c r="D15" s="193"/>
      <c r="E15" s="193"/>
    </row>
    <row r="16" spans="2:7" x14ac:dyDescent="0.25">
      <c r="D16" s="6"/>
      <c r="E16" s="8"/>
      <c r="G16" s="52"/>
    </row>
    <row r="17" spans="5:7" ht="17.25" x14ac:dyDescent="0.3">
      <c r="E17" s="7"/>
      <c r="G17" s="52"/>
    </row>
  </sheetData>
  <mergeCells count="3">
    <mergeCell ref="B6:F7"/>
    <mergeCell ref="G6:G7"/>
    <mergeCell ref="C15:E15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3F95-364B-4AE7-9E3C-27E43C74E919}">
  <dimension ref="B5:G35"/>
  <sheetViews>
    <sheetView showGridLines="0" topLeftCell="A16" workbookViewId="0">
      <selection activeCell="E32" sqref="E32"/>
    </sheetView>
  </sheetViews>
  <sheetFormatPr defaultRowHeight="15" x14ac:dyDescent="0.25"/>
  <cols>
    <col min="2" max="3" width="11.5703125" customWidth="1"/>
    <col min="4" max="4" width="14.42578125" customWidth="1"/>
    <col min="5" max="5" width="72.140625" customWidth="1"/>
    <col min="6" max="6" width="28.5703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803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640</v>
      </c>
      <c r="C10" s="87" t="s">
        <v>641</v>
      </c>
      <c r="D10" s="111" t="s">
        <v>169</v>
      </c>
      <c r="E10" s="112" t="s">
        <v>646</v>
      </c>
      <c r="F10" s="34" t="s">
        <v>639</v>
      </c>
      <c r="G10" s="68">
        <v>3143</v>
      </c>
    </row>
    <row r="11" spans="2:7" ht="17.25" customHeight="1" x14ac:dyDescent="0.25">
      <c r="B11" s="110" t="s">
        <v>643</v>
      </c>
      <c r="C11" s="87" t="s">
        <v>641</v>
      </c>
      <c r="D11" s="88" t="s">
        <v>169</v>
      </c>
      <c r="E11" s="89" t="s">
        <v>644</v>
      </c>
      <c r="F11" s="34" t="s">
        <v>642</v>
      </c>
      <c r="G11" s="91">
        <v>400</v>
      </c>
    </row>
    <row r="12" spans="2:7" ht="17.25" customHeight="1" x14ac:dyDescent="0.25">
      <c r="B12" s="110" t="s">
        <v>645</v>
      </c>
      <c r="C12" s="87" t="s">
        <v>641</v>
      </c>
      <c r="D12" s="88" t="s">
        <v>169</v>
      </c>
      <c r="E12" s="113" t="s">
        <v>648</v>
      </c>
      <c r="F12" s="63" t="s">
        <v>16</v>
      </c>
      <c r="G12" s="118">
        <v>893.65</v>
      </c>
    </row>
    <row r="13" spans="2:7" ht="17.25" customHeight="1" x14ac:dyDescent="0.25">
      <c r="B13" s="110" t="s">
        <v>650</v>
      </c>
      <c r="C13" s="87" t="s">
        <v>641</v>
      </c>
      <c r="D13" s="88" t="s">
        <v>169</v>
      </c>
      <c r="E13" s="92" t="s">
        <v>651</v>
      </c>
      <c r="F13" s="63" t="s">
        <v>649</v>
      </c>
      <c r="G13" s="91">
        <v>900</v>
      </c>
    </row>
    <row r="14" spans="2:7" ht="17.25" customHeight="1" x14ac:dyDescent="0.25">
      <c r="B14" s="110" t="s">
        <v>656</v>
      </c>
      <c r="C14" s="87" t="s">
        <v>641</v>
      </c>
      <c r="D14" s="88" t="s">
        <v>169</v>
      </c>
      <c r="E14" s="112" t="s">
        <v>112</v>
      </c>
      <c r="F14" s="90" t="s">
        <v>113</v>
      </c>
      <c r="G14" s="91">
        <v>4000</v>
      </c>
    </row>
    <row r="15" spans="2:7" ht="17.25" customHeight="1" x14ac:dyDescent="0.25">
      <c r="B15" s="110" t="s">
        <v>657</v>
      </c>
      <c r="C15" s="87" t="s">
        <v>641</v>
      </c>
      <c r="D15" s="88" t="s">
        <v>169</v>
      </c>
      <c r="E15" s="117" t="s">
        <v>112</v>
      </c>
      <c r="F15" s="90" t="s">
        <v>114</v>
      </c>
      <c r="G15" s="91">
        <v>6000</v>
      </c>
    </row>
    <row r="16" spans="2:7" ht="17.25" customHeight="1" x14ac:dyDescent="0.25">
      <c r="B16" s="110" t="s">
        <v>655</v>
      </c>
      <c r="C16" s="87" t="s">
        <v>641</v>
      </c>
      <c r="D16" s="88" t="s">
        <v>169</v>
      </c>
      <c r="E16" s="89" t="s">
        <v>115</v>
      </c>
      <c r="F16" s="90" t="s">
        <v>116</v>
      </c>
      <c r="G16" s="91">
        <v>10000</v>
      </c>
    </row>
    <row r="17" spans="2:7" ht="17.25" customHeight="1" x14ac:dyDescent="0.25">
      <c r="B17" s="110" t="s">
        <v>654</v>
      </c>
      <c r="C17" s="87" t="s">
        <v>641</v>
      </c>
      <c r="D17" s="88" t="s">
        <v>499</v>
      </c>
      <c r="E17" s="114" t="s">
        <v>159</v>
      </c>
      <c r="F17" s="63" t="s">
        <v>117</v>
      </c>
      <c r="G17" s="91">
        <v>50000</v>
      </c>
    </row>
    <row r="18" spans="2:7" ht="17.25" customHeight="1" x14ac:dyDescent="0.25">
      <c r="B18" s="110" t="s">
        <v>658</v>
      </c>
      <c r="C18" s="87" t="s">
        <v>641</v>
      </c>
      <c r="D18" s="88" t="s">
        <v>169</v>
      </c>
      <c r="E18" s="113" t="s">
        <v>659</v>
      </c>
      <c r="F18" s="63" t="s">
        <v>443</v>
      </c>
      <c r="G18" s="91">
        <v>645</v>
      </c>
    </row>
    <row r="19" spans="2:7" ht="17.25" customHeight="1" x14ac:dyDescent="0.25">
      <c r="B19" s="110" t="s">
        <v>656</v>
      </c>
      <c r="C19" s="87" t="s">
        <v>641</v>
      </c>
      <c r="D19" s="88" t="s">
        <v>169</v>
      </c>
      <c r="E19" s="113" t="s">
        <v>660</v>
      </c>
      <c r="F19" s="63" t="s">
        <v>443</v>
      </c>
      <c r="G19" s="91">
        <v>150</v>
      </c>
    </row>
    <row r="20" spans="2:7" ht="17.25" customHeight="1" x14ac:dyDescent="0.25">
      <c r="B20" s="115" t="s">
        <v>662</v>
      </c>
      <c r="C20" s="116" t="s">
        <v>641</v>
      </c>
      <c r="D20" s="88" t="s">
        <v>169</v>
      </c>
      <c r="E20" s="92" t="s">
        <v>661</v>
      </c>
      <c r="F20" s="63" t="s">
        <v>443</v>
      </c>
      <c r="G20" s="68">
        <v>240</v>
      </c>
    </row>
    <row r="21" spans="2:7" ht="17.25" customHeight="1" x14ac:dyDescent="0.25">
      <c r="B21" s="115" t="s">
        <v>713</v>
      </c>
      <c r="C21" s="116" t="s">
        <v>641</v>
      </c>
      <c r="D21" s="111" t="s">
        <v>499</v>
      </c>
      <c r="E21" s="20" t="s">
        <v>714</v>
      </c>
      <c r="F21" s="63" t="s">
        <v>712</v>
      </c>
      <c r="G21" s="68">
        <v>90</v>
      </c>
    </row>
    <row r="22" spans="2:7" ht="17.25" customHeight="1" x14ac:dyDescent="0.25">
      <c r="B22" s="115" t="s">
        <v>755</v>
      </c>
      <c r="C22" s="116" t="s">
        <v>641</v>
      </c>
      <c r="D22" s="111" t="s">
        <v>499</v>
      </c>
      <c r="E22" s="38" t="s">
        <v>758</v>
      </c>
      <c r="F22" s="109" t="s">
        <v>756</v>
      </c>
      <c r="G22" s="39">
        <v>272</v>
      </c>
    </row>
    <row r="23" spans="2:7" ht="17.25" customHeight="1" x14ac:dyDescent="0.25">
      <c r="B23" s="115" t="s">
        <v>760</v>
      </c>
      <c r="C23" s="116" t="s">
        <v>641</v>
      </c>
      <c r="D23" s="61" t="s">
        <v>169</v>
      </c>
      <c r="E23" s="38" t="s">
        <v>759</v>
      </c>
      <c r="F23" s="40" t="s">
        <v>330</v>
      </c>
      <c r="G23" s="39">
        <v>400</v>
      </c>
    </row>
    <row r="24" spans="2:7" ht="17.25" customHeight="1" x14ac:dyDescent="0.25">
      <c r="B24" s="115" t="s">
        <v>780</v>
      </c>
      <c r="C24" s="116" t="s">
        <v>641</v>
      </c>
      <c r="D24" s="111" t="s">
        <v>499</v>
      </c>
      <c r="E24" s="92" t="s">
        <v>781</v>
      </c>
      <c r="F24" s="63" t="s">
        <v>557</v>
      </c>
      <c r="G24" s="68">
        <v>106.94</v>
      </c>
    </row>
    <row r="25" spans="2:7" ht="17.25" customHeight="1" x14ac:dyDescent="0.25">
      <c r="B25" s="115"/>
      <c r="C25" s="76" t="s">
        <v>641</v>
      </c>
      <c r="D25" s="57" t="s">
        <v>499</v>
      </c>
      <c r="E25" s="38" t="s">
        <v>1713</v>
      </c>
      <c r="F25" s="40" t="s">
        <v>180</v>
      </c>
      <c r="G25" s="68">
        <v>57062</v>
      </c>
    </row>
    <row r="26" spans="2:7" ht="17.25" customHeight="1" x14ac:dyDescent="0.25">
      <c r="B26" s="115"/>
      <c r="C26" s="76" t="s">
        <v>641</v>
      </c>
      <c r="D26" s="57" t="s">
        <v>499</v>
      </c>
      <c r="E26" s="38" t="s">
        <v>1713</v>
      </c>
      <c r="F26" s="40" t="s">
        <v>180</v>
      </c>
      <c r="G26" s="68">
        <v>394.59</v>
      </c>
    </row>
    <row r="27" spans="2:7" ht="17.25" customHeight="1" x14ac:dyDescent="0.25">
      <c r="B27" s="115"/>
      <c r="C27" s="76" t="s">
        <v>641</v>
      </c>
      <c r="D27" s="57" t="s">
        <v>499</v>
      </c>
      <c r="E27" s="38" t="s">
        <v>1714</v>
      </c>
      <c r="F27" s="63" t="s">
        <v>180</v>
      </c>
      <c r="G27" s="68">
        <v>31599</v>
      </c>
    </row>
    <row r="28" spans="2:7" ht="17.25" customHeight="1" thickBot="1" x14ac:dyDescent="0.3">
      <c r="B28" s="14"/>
      <c r="C28" s="59"/>
      <c r="D28" s="15"/>
      <c r="E28" s="15"/>
      <c r="F28" s="15"/>
      <c r="G28" s="3">
        <f>SUM(G10:G27)</f>
        <v>166296.18</v>
      </c>
    </row>
    <row r="30" spans="2:7" x14ac:dyDescent="0.25">
      <c r="C30" s="193" t="s">
        <v>136</v>
      </c>
      <c r="D30" s="193"/>
      <c r="E30" s="193"/>
    </row>
    <row r="31" spans="2:7" x14ac:dyDescent="0.25">
      <c r="E31" s="8"/>
    </row>
    <row r="32" spans="2:7" x14ac:dyDescent="0.25">
      <c r="E32" s="31"/>
    </row>
    <row r="33" spans="5:6" x14ac:dyDescent="0.25">
      <c r="E33" s="8"/>
      <c r="F33" s="10"/>
    </row>
    <row r="34" spans="5:6" x14ac:dyDescent="0.25">
      <c r="E34" s="8"/>
    </row>
    <row r="35" spans="5:6" x14ac:dyDescent="0.25">
      <c r="E35" s="8"/>
    </row>
  </sheetData>
  <mergeCells count="3">
    <mergeCell ref="B6:F7"/>
    <mergeCell ref="G6:G7"/>
    <mergeCell ref="C30:E3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2F62-B9D9-4D36-ACD5-67309E90F3DE}">
  <dimension ref="B5:G26"/>
  <sheetViews>
    <sheetView showGridLines="0" topLeftCell="A4" workbookViewId="0">
      <selection activeCell="D10" sqref="D10:G18"/>
    </sheetView>
  </sheetViews>
  <sheetFormatPr defaultRowHeight="15" x14ac:dyDescent="0.25"/>
  <cols>
    <col min="2" max="3" width="11.5703125" customWidth="1"/>
    <col min="4" max="4" width="14" customWidth="1"/>
    <col min="5" max="5" width="89.5703125" customWidth="1"/>
    <col min="6" max="6" width="22.7109375" customWidth="1"/>
    <col min="7" max="7" width="17.5703125" customWidth="1"/>
  </cols>
  <sheetData>
    <row r="5" spans="2:7" ht="25.15" customHeight="1" thickBot="1" x14ac:dyDescent="0.3"/>
    <row r="6" spans="2:7" ht="15" customHeight="1" x14ac:dyDescent="0.25">
      <c r="B6" s="194" t="s">
        <v>626</v>
      </c>
      <c r="C6" s="195"/>
      <c r="D6" s="195"/>
      <c r="E6" s="195"/>
      <c r="F6" s="196"/>
      <c r="G6" s="190" t="s">
        <v>6</v>
      </c>
    </row>
    <row r="7" spans="2:7" ht="9.75" customHeight="1" thickBot="1" x14ac:dyDescent="0.3">
      <c r="B7" s="197"/>
      <c r="C7" s="198"/>
      <c r="D7" s="198"/>
      <c r="E7" s="198"/>
      <c r="F7" s="19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718</v>
      </c>
      <c r="C10" s="87" t="s">
        <v>641</v>
      </c>
      <c r="D10" s="88" t="s">
        <v>169</v>
      </c>
      <c r="E10" t="s">
        <v>806</v>
      </c>
      <c r="F10" s="63" t="s">
        <v>717</v>
      </c>
      <c r="G10" s="91">
        <v>1031</v>
      </c>
    </row>
    <row r="11" spans="2:7" ht="17.25" customHeight="1" x14ac:dyDescent="0.25">
      <c r="B11" s="110" t="s">
        <v>765</v>
      </c>
      <c r="C11" s="87" t="s">
        <v>641</v>
      </c>
      <c r="D11" s="88" t="s">
        <v>169</v>
      </c>
      <c r="E11" s="89" t="s">
        <v>766</v>
      </c>
      <c r="F11" s="90" t="s">
        <v>118</v>
      </c>
      <c r="G11" s="91">
        <v>99.9</v>
      </c>
    </row>
    <row r="12" spans="2:7" ht="17.25" customHeight="1" x14ac:dyDescent="0.25">
      <c r="B12" s="110" t="s">
        <v>786</v>
      </c>
      <c r="C12" s="87" t="s">
        <v>641</v>
      </c>
      <c r="D12" s="88" t="s">
        <v>169</v>
      </c>
      <c r="E12" s="89" t="s">
        <v>761</v>
      </c>
      <c r="F12" s="90" t="s">
        <v>129</v>
      </c>
      <c r="G12" s="91">
        <v>13230.35</v>
      </c>
    </row>
    <row r="13" spans="2:7" ht="17.25" customHeight="1" x14ac:dyDescent="0.25">
      <c r="B13" s="110" t="s">
        <v>762</v>
      </c>
      <c r="C13" s="87" t="s">
        <v>641</v>
      </c>
      <c r="D13" s="88" t="s">
        <v>499</v>
      </c>
      <c r="E13" s="92" t="s">
        <v>763</v>
      </c>
      <c r="F13" s="90" t="s">
        <v>764</v>
      </c>
      <c r="G13" s="91">
        <v>43.54</v>
      </c>
    </row>
    <row r="14" spans="2:7" ht="17.25" customHeight="1" x14ac:dyDescent="0.25">
      <c r="B14" s="110" t="s">
        <v>767</v>
      </c>
      <c r="C14" s="87" t="s">
        <v>641</v>
      </c>
      <c r="D14" s="88" t="s">
        <v>169</v>
      </c>
      <c r="E14" s="89" t="s">
        <v>768</v>
      </c>
      <c r="F14" s="90" t="s">
        <v>214</v>
      </c>
      <c r="G14" s="91">
        <v>1451.6</v>
      </c>
    </row>
    <row r="15" spans="2:7" ht="17.25" customHeight="1" x14ac:dyDescent="0.25">
      <c r="B15" s="110" t="s">
        <v>770</v>
      </c>
      <c r="C15" s="87" t="s">
        <v>641</v>
      </c>
      <c r="D15" s="88" t="s">
        <v>169</v>
      </c>
      <c r="E15" s="92" t="s">
        <v>771</v>
      </c>
      <c r="F15" s="90" t="s">
        <v>769</v>
      </c>
      <c r="G15" s="91">
        <v>1280</v>
      </c>
    </row>
    <row r="16" spans="2:7" ht="17.25" customHeight="1" x14ac:dyDescent="0.25">
      <c r="B16" s="110" t="s">
        <v>772</v>
      </c>
      <c r="C16" s="87" t="s">
        <v>641</v>
      </c>
      <c r="D16" s="88" t="s">
        <v>499</v>
      </c>
      <c r="E16" s="92" t="s">
        <v>773</v>
      </c>
      <c r="F16" s="90" t="s">
        <v>557</v>
      </c>
      <c r="G16" s="91">
        <v>26.81</v>
      </c>
    </row>
    <row r="17" spans="2:7" ht="17.25" customHeight="1" x14ac:dyDescent="0.25">
      <c r="B17" s="110" t="s">
        <v>775</v>
      </c>
      <c r="C17" s="87" t="s">
        <v>641</v>
      </c>
      <c r="D17" s="61" t="s">
        <v>169</v>
      </c>
      <c r="E17" s="30" t="s">
        <v>774</v>
      </c>
      <c r="F17" s="17" t="s">
        <v>517</v>
      </c>
      <c r="G17" s="19">
        <v>2500</v>
      </c>
    </row>
    <row r="18" spans="2:7" ht="17.25" customHeight="1" x14ac:dyDescent="0.25">
      <c r="B18" s="36" t="s">
        <v>994</v>
      </c>
      <c r="C18" s="76" t="s">
        <v>641</v>
      </c>
      <c r="D18" s="57" t="s">
        <v>169</v>
      </c>
      <c r="E18" s="114" t="s">
        <v>808</v>
      </c>
      <c r="F18" s="63" t="s">
        <v>337</v>
      </c>
      <c r="G18" s="39">
        <v>2935</v>
      </c>
    </row>
    <row r="19" spans="2:7" ht="17.25" customHeight="1" thickBot="1" x14ac:dyDescent="0.3">
      <c r="B19" s="14"/>
      <c r="C19" s="59"/>
      <c r="D19" s="15"/>
      <c r="E19" s="15"/>
      <c r="F19" s="15"/>
      <c r="G19" s="3">
        <f>SUM(G10:G18)</f>
        <v>22598.2</v>
      </c>
    </row>
    <row r="21" spans="2:7" x14ac:dyDescent="0.25">
      <c r="D21" s="193" t="s">
        <v>136</v>
      </c>
      <c r="E21" s="193"/>
      <c r="F21" s="193"/>
    </row>
    <row r="22" spans="2:7" x14ac:dyDescent="0.25">
      <c r="E22" s="6"/>
    </row>
    <row r="23" spans="2:7" x14ac:dyDescent="0.25">
      <c r="E23" s="31"/>
    </row>
    <row r="24" spans="2:7" x14ac:dyDescent="0.25">
      <c r="E24" s="8"/>
      <c r="F24" s="10"/>
    </row>
    <row r="25" spans="2:7" x14ac:dyDescent="0.25">
      <c r="E25" s="8"/>
    </row>
    <row r="26" spans="2:7" x14ac:dyDescent="0.25">
      <c r="E26" s="8"/>
    </row>
  </sheetData>
  <mergeCells count="3">
    <mergeCell ref="B6:F7"/>
    <mergeCell ref="G6:G7"/>
    <mergeCell ref="D21:F21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1364-19D9-4DEA-8D6E-E6CA2E565C59}">
  <dimension ref="B5:G32"/>
  <sheetViews>
    <sheetView showGridLines="0" topLeftCell="A10" workbookViewId="0">
      <selection activeCell="E25" sqref="E25"/>
    </sheetView>
  </sheetViews>
  <sheetFormatPr defaultRowHeight="15" x14ac:dyDescent="0.25"/>
  <cols>
    <col min="2" max="3" width="12.28515625" customWidth="1"/>
    <col min="4" max="4" width="13.28515625" customWidth="1"/>
    <col min="5" max="5" width="78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627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682</v>
      </c>
      <c r="C10" s="16" t="s">
        <v>641</v>
      </c>
      <c r="D10" s="57" t="s">
        <v>169</v>
      </c>
      <c r="E10" s="22" t="s">
        <v>683</v>
      </c>
      <c r="F10" s="42" t="s">
        <v>140</v>
      </c>
      <c r="G10" s="39">
        <v>2625</v>
      </c>
    </row>
    <row r="11" spans="2:7" ht="17.25" customHeight="1" x14ac:dyDescent="0.25">
      <c r="B11" s="18" t="s">
        <v>686</v>
      </c>
      <c r="C11" s="16" t="s">
        <v>641</v>
      </c>
      <c r="D11" s="61" t="s">
        <v>169</v>
      </c>
      <c r="E11" s="53" t="s">
        <v>684</v>
      </c>
      <c r="F11" s="42" t="s">
        <v>685</v>
      </c>
      <c r="G11" s="19">
        <v>2544</v>
      </c>
    </row>
    <row r="12" spans="2:7" ht="17.25" customHeight="1" x14ac:dyDescent="0.25">
      <c r="B12" s="18" t="s">
        <v>687</v>
      </c>
      <c r="C12" s="16" t="s">
        <v>641</v>
      </c>
      <c r="D12" s="61" t="s">
        <v>171</v>
      </c>
      <c r="E12" s="22" t="s">
        <v>508</v>
      </c>
      <c r="F12" s="17" t="s">
        <v>16</v>
      </c>
      <c r="G12" s="19">
        <v>1844.8</v>
      </c>
    </row>
    <row r="13" spans="2:7" ht="17.25" customHeight="1" x14ac:dyDescent="0.25">
      <c r="B13" s="18" t="s">
        <v>692</v>
      </c>
      <c r="C13" s="16" t="s">
        <v>641</v>
      </c>
      <c r="D13" s="61" t="s">
        <v>171</v>
      </c>
      <c r="E13" s="22" t="s">
        <v>689</v>
      </c>
      <c r="F13" s="17" t="s">
        <v>16</v>
      </c>
      <c r="G13" s="19">
        <v>2225.65</v>
      </c>
    </row>
    <row r="14" spans="2:7" ht="17.25" customHeight="1" x14ac:dyDescent="0.25">
      <c r="B14" s="18" t="s">
        <v>691</v>
      </c>
      <c r="C14" s="16" t="s">
        <v>641</v>
      </c>
      <c r="D14" s="61" t="s">
        <v>169</v>
      </c>
      <c r="E14" s="22" t="s">
        <v>693</v>
      </c>
      <c r="F14" s="40" t="s">
        <v>690</v>
      </c>
      <c r="G14" s="19">
        <v>199.99</v>
      </c>
    </row>
    <row r="15" spans="2:7" ht="17.25" customHeight="1" x14ac:dyDescent="0.25">
      <c r="B15" s="18" t="s">
        <v>694</v>
      </c>
      <c r="C15" s="16" t="s">
        <v>641</v>
      </c>
      <c r="D15" s="61" t="s">
        <v>169</v>
      </c>
      <c r="E15" s="22" t="s">
        <v>695</v>
      </c>
      <c r="F15" s="40" t="s">
        <v>653</v>
      </c>
      <c r="G15" s="19">
        <v>1700</v>
      </c>
    </row>
    <row r="16" spans="2:7" ht="17.25" customHeight="1" x14ac:dyDescent="0.25">
      <c r="B16" s="18" t="s">
        <v>696</v>
      </c>
      <c r="C16" s="16" t="s">
        <v>641</v>
      </c>
      <c r="D16" s="61" t="s">
        <v>169</v>
      </c>
      <c r="E16" s="22" t="s">
        <v>697</v>
      </c>
      <c r="F16" s="40" t="s">
        <v>698</v>
      </c>
      <c r="G16" s="19">
        <v>900</v>
      </c>
    </row>
    <row r="17" spans="2:7" ht="17.25" customHeight="1" x14ac:dyDescent="0.25">
      <c r="B17" s="18" t="s">
        <v>700</v>
      </c>
      <c r="C17" s="16" t="s">
        <v>641</v>
      </c>
      <c r="D17" s="61" t="s">
        <v>169</v>
      </c>
      <c r="E17" s="53" t="s">
        <v>701</v>
      </c>
      <c r="F17" s="40" t="s">
        <v>608</v>
      </c>
      <c r="G17" s="19">
        <v>406.57</v>
      </c>
    </row>
    <row r="18" spans="2:7" ht="17.25" customHeight="1" x14ac:dyDescent="0.25">
      <c r="B18" s="36" t="s">
        <v>702</v>
      </c>
      <c r="C18" s="76" t="s">
        <v>641</v>
      </c>
      <c r="D18" s="57" t="s">
        <v>169</v>
      </c>
      <c r="E18" s="22" t="s">
        <v>704</v>
      </c>
      <c r="F18" s="40" t="s">
        <v>703</v>
      </c>
      <c r="G18" s="39">
        <v>3318</v>
      </c>
    </row>
    <row r="19" spans="2:7" ht="17.25" customHeight="1" x14ac:dyDescent="0.25">
      <c r="B19" s="36" t="s">
        <v>795</v>
      </c>
      <c r="C19" s="76" t="s">
        <v>641</v>
      </c>
      <c r="D19" s="57" t="s">
        <v>169</v>
      </c>
      <c r="E19" s="22" t="s">
        <v>796</v>
      </c>
      <c r="F19" s="17" t="s">
        <v>147</v>
      </c>
      <c r="G19" s="19">
        <v>19000</v>
      </c>
    </row>
    <row r="20" spans="2:7" ht="17.25" customHeight="1" x14ac:dyDescent="0.25">
      <c r="B20" s="36" t="s">
        <v>799</v>
      </c>
      <c r="C20" s="76" t="s">
        <v>641</v>
      </c>
      <c r="D20" s="57" t="s">
        <v>499</v>
      </c>
      <c r="E20" s="38" t="s">
        <v>174</v>
      </c>
      <c r="F20" s="17" t="s">
        <v>39</v>
      </c>
      <c r="G20" s="39">
        <v>127</v>
      </c>
    </row>
    <row r="21" spans="2:7" ht="17.25" customHeight="1" x14ac:dyDescent="0.25">
      <c r="B21" s="36" t="s">
        <v>787</v>
      </c>
      <c r="C21" s="76" t="s">
        <v>641</v>
      </c>
      <c r="D21" s="57" t="s">
        <v>169</v>
      </c>
      <c r="E21" s="38" t="s">
        <v>758</v>
      </c>
      <c r="F21" s="109" t="s">
        <v>756</v>
      </c>
      <c r="G21" s="39">
        <v>800</v>
      </c>
    </row>
    <row r="22" spans="2:7" ht="17.25" customHeight="1" x14ac:dyDescent="0.25">
      <c r="B22" s="36">
        <v>2862024</v>
      </c>
      <c r="C22" s="76" t="s">
        <v>641</v>
      </c>
      <c r="D22" s="57" t="s">
        <v>499</v>
      </c>
      <c r="E22" s="89" t="s">
        <v>788</v>
      </c>
      <c r="F22" s="90" t="s">
        <v>557</v>
      </c>
      <c r="G22" s="39">
        <v>73.5</v>
      </c>
    </row>
    <row r="23" spans="2:7" ht="17.25" customHeight="1" x14ac:dyDescent="0.25">
      <c r="B23" s="36" t="s">
        <v>789</v>
      </c>
      <c r="C23" s="76" t="s">
        <v>641</v>
      </c>
      <c r="D23" s="57" t="s">
        <v>499</v>
      </c>
      <c r="E23" s="114" t="s">
        <v>790</v>
      </c>
      <c r="F23" s="63" t="s">
        <v>427</v>
      </c>
      <c r="G23" s="39">
        <v>8257.6</v>
      </c>
    </row>
    <row r="24" spans="2:7" ht="17.25" customHeight="1" x14ac:dyDescent="0.25">
      <c r="B24" s="36" t="s">
        <v>791</v>
      </c>
      <c r="C24" s="76" t="s">
        <v>641</v>
      </c>
      <c r="D24" s="57" t="s">
        <v>499</v>
      </c>
      <c r="E24" s="114" t="s">
        <v>792</v>
      </c>
      <c r="F24" s="63" t="s">
        <v>435</v>
      </c>
      <c r="G24" s="39">
        <v>3201.5</v>
      </c>
    </row>
    <row r="25" spans="2:7" ht="17.25" customHeight="1" x14ac:dyDescent="0.25">
      <c r="B25" s="36" t="s">
        <v>793</v>
      </c>
      <c r="C25" s="76" t="s">
        <v>641</v>
      </c>
      <c r="D25" s="57" t="s">
        <v>499</v>
      </c>
      <c r="E25" s="114" t="s">
        <v>794</v>
      </c>
      <c r="F25" s="63" t="s">
        <v>424</v>
      </c>
      <c r="G25" s="39">
        <v>6658.5</v>
      </c>
    </row>
    <row r="26" spans="2:7" ht="17.25" customHeight="1" x14ac:dyDescent="0.25">
      <c r="B26" s="36" t="s">
        <v>801</v>
      </c>
      <c r="C26" s="76" t="s">
        <v>641</v>
      </c>
      <c r="D26" s="57" t="s">
        <v>169</v>
      </c>
      <c r="E26" s="22" t="s">
        <v>800</v>
      </c>
      <c r="F26" s="17" t="s">
        <v>39</v>
      </c>
      <c r="G26" s="19">
        <v>244.67</v>
      </c>
    </row>
    <row r="27" spans="2:7" ht="17.25" customHeight="1" x14ac:dyDescent="0.25">
      <c r="B27" s="36" t="s">
        <v>805</v>
      </c>
      <c r="C27" s="76" t="s">
        <v>641</v>
      </c>
      <c r="D27" s="57" t="s">
        <v>169</v>
      </c>
      <c r="E27" s="114" t="s">
        <v>804</v>
      </c>
      <c r="F27" s="63" t="s">
        <v>245</v>
      </c>
      <c r="G27" s="39">
        <v>2935</v>
      </c>
    </row>
    <row r="28" spans="2:7" ht="17.25" customHeight="1" thickBot="1" x14ac:dyDescent="0.3">
      <c r="B28" s="12"/>
      <c r="C28" s="55"/>
      <c r="D28" s="13"/>
      <c r="E28" s="13"/>
      <c r="F28" s="13"/>
      <c r="G28" s="3">
        <f>SUM(G10:G27)</f>
        <v>57061.78</v>
      </c>
    </row>
    <row r="30" spans="2:7" x14ac:dyDescent="0.25">
      <c r="D30" s="193" t="s">
        <v>136</v>
      </c>
      <c r="E30" s="193"/>
      <c r="F30" s="193"/>
    </row>
    <row r="31" spans="2:7" x14ac:dyDescent="0.25">
      <c r="D31" s="6"/>
      <c r="E31" s="8"/>
      <c r="G31" s="52"/>
    </row>
    <row r="32" spans="2:7" ht="17.25" x14ac:dyDescent="0.3">
      <c r="E32" s="7"/>
      <c r="G32" s="52"/>
    </row>
  </sheetData>
  <mergeCells count="3">
    <mergeCell ref="B6:F7"/>
    <mergeCell ref="G6:G7"/>
    <mergeCell ref="D30:F3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B52-C8F9-43DD-B3E7-FE4B7B1569D2}">
  <dimension ref="B5:G18"/>
  <sheetViews>
    <sheetView showGridLines="0" workbookViewId="0">
      <selection activeCell="F15" sqref="F15"/>
    </sheetView>
  </sheetViews>
  <sheetFormatPr defaultRowHeight="15" x14ac:dyDescent="0.25"/>
  <cols>
    <col min="2" max="3" width="11.5703125" customWidth="1"/>
    <col min="4" max="4" width="14.42578125" customWidth="1"/>
    <col min="5" max="5" width="83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865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/>
      <c r="C10" s="16" t="s">
        <v>797</v>
      </c>
      <c r="D10" s="61" t="s">
        <v>169</v>
      </c>
      <c r="E10" s="22" t="s">
        <v>995</v>
      </c>
      <c r="F10" s="17" t="s">
        <v>335</v>
      </c>
      <c r="G10" s="19">
        <v>10010.52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10010.52</v>
      </c>
    </row>
    <row r="13" spans="2:7" x14ac:dyDescent="0.25">
      <c r="D13" s="193" t="s">
        <v>136</v>
      </c>
      <c r="E13" s="193"/>
      <c r="F13" s="193"/>
    </row>
    <row r="14" spans="2:7" x14ac:dyDescent="0.25">
      <c r="E14" s="6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61F8-4852-4F31-8485-5313A68CB41E}">
  <dimension ref="B5:G28"/>
  <sheetViews>
    <sheetView showGridLines="0" topLeftCell="A7" workbookViewId="0">
      <selection activeCell="D23" sqref="D23:F23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868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8" t="s">
        <v>810</v>
      </c>
      <c r="C10" s="16" t="s">
        <v>785</v>
      </c>
      <c r="D10" s="57" t="s">
        <v>169</v>
      </c>
      <c r="E10" s="49" t="s">
        <v>811</v>
      </c>
      <c r="F10" s="42" t="s">
        <v>809</v>
      </c>
      <c r="G10" s="39">
        <v>413.4</v>
      </c>
    </row>
    <row r="11" spans="2:7" ht="17.25" customHeight="1" x14ac:dyDescent="0.25">
      <c r="B11" s="18" t="s">
        <v>812</v>
      </c>
      <c r="C11" s="16" t="s">
        <v>785</v>
      </c>
      <c r="D11" s="61" t="s">
        <v>169</v>
      </c>
      <c r="E11" s="22" t="s">
        <v>813</v>
      </c>
      <c r="F11" s="42" t="s">
        <v>814</v>
      </c>
      <c r="G11" s="19">
        <v>1237</v>
      </c>
    </row>
    <row r="12" spans="2:7" ht="17.25" customHeight="1" x14ac:dyDescent="0.25">
      <c r="B12" s="18" t="s">
        <v>815</v>
      </c>
      <c r="C12" s="16" t="s">
        <v>785</v>
      </c>
      <c r="D12" s="61" t="s">
        <v>169</v>
      </c>
      <c r="E12" s="80" t="s">
        <v>816</v>
      </c>
      <c r="F12" s="40" t="s">
        <v>252</v>
      </c>
      <c r="G12" s="19">
        <v>750</v>
      </c>
    </row>
    <row r="13" spans="2:7" ht="17.25" customHeight="1" x14ac:dyDescent="0.25">
      <c r="B13" s="18" t="s">
        <v>818</v>
      </c>
      <c r="C13" s="16" t="s">
        <v>785</v>
      </c>
      <c r="D13" s="61" t="s">
        <v>169</v>
      </c>
      <c r="E13" s="30" t="s">
        <v>819</v>
      </c>
      <c r="F13" s="40" t="s">
        <v>817</v>
      </c>
      <c r="G13" s="19">
        <v>231.75</v>
      </c>
    </row>
    <row r="14" spans="2:7" ht="17.25" customHeight="1" x14ac:dyDescent="0.25">
      <c r="B14" s="18" t="s">
        <v>1016</v>
      </c>
      <c r="C14" s="16" t="s">
        <v>785</v>
      </c>
      <c r="D14" s="61" t="s">
        <v>169</v>
      </c>
      <c r="E14" s="80" t="s">
        <v>820</v>
      </c>
      <c r="F14" s="17" t="s">
        <v>16</v>
      </c>
      <c r="G14" s="19">
        <v>1607.78</v>
      </c>
    </row>
    <row r="15" spans="2:7" ht="17.25" customHeight="1" x14ac:dyDescent="0.25">
      <c r="B15" s="18" t="s">
        <v>822</v>
      </c>
      <c r="C15" s="16" t="s">
        <v>785</v>
      </c>
      <c r="D15" s="61" t="s">
        <v>169</v>
      </c>
      <c r="E15" s="30" t="s">
        <v>823</v>
      </c>
      <c r="F15" s="17" t="s">
        <v>821</v>
      </c>
      <c r="G15" s="19">
        <v>405.12</v>
      </c>
    </row>
    <row r="16" spans="2:7" ht="17.25" customHeight="1" x14ac:dyDescent="0.25">
      <c r="B16" s="18" t="s">
        <v>824</v>
      </c>
      <c r="C16" s="16" t="s">
        <v>785</v>
      </c>
      <c r="D16" s="61" t="s">
        <v>169</v>
      </c>
      <c r="E16" s="22" t="s">
        <v>825</v>
      </c>
      <c r="F16" s="17" t="s">
        <v>61</v>
      </c>
      <c r="G16" s="19">
        <v>3692.45</v>
      </c>
    </row>
    <row r="17" spans="2:7" ht="17.25" customHeight="1" x14ac:dyDescent="0.25">
      <c r="B17" s="18" t="s">
        <v>826</v>
      </c>
      <c r="C17" s="16" t="s">
        <v>785</v>
      </c>
      <c r="D17" s="61" t="s">
        <v>169</v>
      </c>
      <c r="E17" s="38" t="s">
        <v>827</v>
      </c>
      <c r="F17" s="40" t="s">
        <v>257</v>
      </c>
      <c r="G17" s="19">
        <v>2918.81</v>
      </c>
    </row>
    <row r="18" spans="2:7" ht="17.25" customHeight="1" x14ac:dyDescent="0.25">
      <c r="B18" s="36" t="s">
        <v>869</v>
      </c>
      <c r="C18" s="16" t="s">
        <v>785</v>
      </c>
      <c r="D18" s="57" t="s">
        <v>499</v>
      </c>
      <c r="E18" s="38" t="s">
        <v>867</v>
      </c>
      <c r="F18" s="40" t="s">
        <v>55</v>
      </c>
      <c r="G18" s="39">
        <v>1500</v>
      </c>
    </row>
    <row r="19" spans="2:7" ht="17.25" customHeight="1" x14ac:dyDescent="0.25">
      <c r="B19" s="36"/>
      <c r="C19" s="16" t="s">
        <v>785</v>
      </c>
      <c r="D19" s="57" t="s">
        <v>499</v>
      </c>
      <c r="E19" s="38" t="s">
        <v>1713</v>
      </c>
      <c r="F19" s="40" t="s">
        <v>180</v>
      </c>
      <c r="G19" s="39">
        <v>7048.8</v>
      </c>
    </row>
    <row r="20" spans="2:7" ht="17.25" customHeight="1" x14ac:dyDescent="0.25">
      <c r="B20" s="36"/>
      <c r="C20" s="16" t="s">
        <v>785</v>
      </c>
      <c r="D20" s="57" t="s">
        <v>499</v>
      </c>
      <c r="E20" s="38" t="s">
        <v>1714</v>
      </c>
      <c r="F20" s="40" t="s">
        <v>180</v>
      </c>
      <c r="G20" s="39">
        <v>70572.81</v>
      </c>
    </row>
    <row r="21" spans="2:7" ht="17.25" customHeight="1" thickBot="1" x14ac:dyDescent="0.3">
      <c r="B21" s="14"/>
      <c r="C21" s="59"/>
      <c r="D21" s="15"/>
      <c r="E21" s="15"/>
      <c r="F21" s="15"/>
      <c r="G21" s="3">
        <f>SUM(G10:G20)</f>
        <v>90377.919999999998</v>
      </c>
    </row>
    <row r="23" spans="2:7" x14ac:dyDescent="0.25">
      <c r="D23" s="193" t="s">
        <v>136</v>
      </c>
      <c r="E23" s="193"/>
      <c r="F23" s="193"/>
    </row>
    <row r="24" spans="2:7" x14ac:dyDescent="0.25">
      <c r="E24" s="8"/>
    </row>
    <row r="25" spans="2:7" x14ac:dyDescent="0.25">
      <c r="E25" s="31"/>
    </row>
    <row r="26" spans="2:7" x14ac:dyDescent="0.25">
      <c r="E26" s="8"/>
      <c r="F26" s="10"/>
    </row>
    <row r="27" spans="2:7" x14ac:dyDescent="0.25">
      <c r="E27" s="8"/>
    </row>
    <row r="28" spans="2:7" x14ac:dyDescent="0.25">
      <c r="E28" s="8"/>
    </row>
  </sheetData>
  <mergeCells count="3">
    <mergeCell ref="B6:F7"/>
    <mergeCell ref="G6:G7"/>
    <mergeCell ref="D23:F2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AA1F-9973-4799-B27F-481F68577FA3}">
  <dimension ref="B5:G19"/>
  <sheetViews>
    <sheetView showGridLines="0" workbookViewId="0">
      <selection activeCell="E19" sqref="E19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4.5703125" customWidth="1"/>
    <col min="5" max="5" width="77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58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71</v>
      </c>
      <c r="C10" s="33" t="s">
        <v>59</v>
      </c>
      <c r="D10" s="62" t="s">
        <v>171</v>
      </c>
      <c r="E10" s="49" t="s">
        <v>82</v>
      </c>
      <c r="F10" s="42" t="s">
        <v>72</v>
      </c>
      <c r="G10" s="43">
        <v>356.74</v>
      </c>
    </row>
    <row r="11" spans="2:7" ht="17.25" customHeight="1" x14ac:dyDescent="0.25">
      <c r="B11" s="36" t="s">
        <v>84</v>
      </c>
      <c r="C11" s="37" t="s">
        <v>59</v>
      </c>
      <c r="D11" s="61" t="s">
        <v>171</v>
      </c>
      <c r="E11" s="66" t="s">
        <v>103</v>
      </c>
      <c r="F11" s="40" t="s">
        <v>85</v>
      </c>
      <c r="G11" s="39">
        <v>15072.18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15428.92</v>
      </c>
    </row>
    <row r="14" spans="2:7" x14ac:dyDescent="0.25">
      <c r="E14" s="44"/>
    </row>
    <row r="15" spans="2:7" x14ac:dyDescent="0.25">
      <c r="E15" s="6"/>
    </row>
    <row r="16" spans="2:7" x14ac:dyDescent="0.25">
      <c r="E16" s="8"/>
    </row>
    <row r="17" spans="5:6" x14ac:dyDescent="0.25">
      <c r="E17" s="4"/>
      <c r="F17" s="10"/>
    </row>
    <row r="18" spans="5:6" ht="17.25" x14ac:dyDescent="0.3">
      <c r="E18" s="7"/>
    </row>
    <row r="19" spans="5:6" x14ac:dyDescent="0.25">
      <c r="E19" s="11"/>
    </row>
  </sheetData>
  <mergeCells count="2">
    <mergeCell ref="B6:F7"/>
    <mergeCell ref="G6:G7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BC2B-8960-4960-8DBF-1C1A30E7499D}">
  <dimension ref="B5:G27"/>
  <sheetViews>
    <sheetView showGridLines="0" workbookViewId="0">
      <selection activeCell="E19" sqref="E19"/>
    </sheetView>
  </sheetViews>
  <sheetFormatPr defaultRowHeight="15" x14ac:dyDescent="0.25"/>
  <cols>
    <col min="2" max="3" width="11.5703125" customWidth="1"/>
    <col min="4" max="4" width="14.42578125" customWidth="1"/>
    <col min="5" max="5" width="79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778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828</v>
      </c>
      <c r="C10" s="87" t="s">
        <v>785</v>
      </c>
      <c r="D10" s="88" t="s">
        <v>169</v>
      </c>
      <c r="E10" t="s">
        <v>542</v>
      </c>
      <c r="F10" s="63" t="s">
        <v>249</v>
      </c>
      <c r="G10" s="91">
        <v>187.48</v>
      </c>
    </row>
    <row r="11" spans="2:7" ht="17.25" customHeight="1" x14ac:dyDescent="0.25">
      <c r="B11" s="110" t="s">
        <v>829</v>
      </c>
      <c r="C11" s="120" t="s">
        <v>785</v>
      </c>
      <c r="D11" s="57" t="s">
        <v>499</v>
      </c>
      <c r="E11" s="38" t="s">
        <v>210</v>
      </c>
      <c r="F11" s="40" t="s">
        <v>208</v>
      </c>
      <c r="G11" s="68">
        <v>3000</v>
      </c>
    </row>
    <row r="12" spans="2:7" ht="17.25" customHeight="1" x14ac:dyDescent="0.25">
      <c r="B12" s="110" t="s">
        <v>830</v>
      </c>
      <c r="C12" s="87" t="s">
        <v>785</v>
      </c>
      <c r="D12" s="88" t="s">
        <v>169</v>
      </c>
      <c r="E12" s="121" t="s">
        <v>201</v>
      </c>
      <c r="F12" s="17" t="s">
        <v>199</v>
      </c>
      <c r="G12" s="91">
        <v>1750.88</v>
      </c>
    </row>
    <row r="13" spans="2:7" ht="17.25" customHeight="1" x14ac:dyDescent="0.25">
      <c r="B13" s="110" t="s">
        <v>831</v>
      </c>
      <c r="C13" s="87" t="s">
        <v>785</v>
      </c>
      <c r="D13" s="88" t="s">
        <v>499</v>
      </c>
      <c r="E13" s="89" t="s">
        <v>832</v>
      </c>
      <c r="F13" s="90" t="s">
        <v>217</v>
      </c>
      <c r="G13" s="91">
        <v>731.51</v>
      </c>
    </row>
    <row r="14" spans="2:7" ht="17.25" customHeight="1" x14ac:dyDescent="0.25">
      <c r="B14" s="110" t="s">
        <v>834</v>
      </c>
      <c r="C14" s="87" t="s">
        <v>785</v>
      </c>
      <c r="D14" s="88" t="s">
        <v>169</v>
      </c>
      <c r="E14" s="92" t="s">
        <v>836</v>
      </c>
      <c r="F14" s="90" t="s">
        <v>833</v>
      </c>
      <c r="G14" s="91">
        <v>57.33</v>
      </c>
    </row>
    <row r="15" spans="2:7" ht="17.25" customHeight="1" x14ac:dyDescent="0.25">
      <c r="B15" s="110" t="s">
        <v>835</v>
      </c>
      <c r="C15" s="87" t="s">
        <v>785</v>
      </c>
      <c r="D15" s="88" t="s">
        <v>169</v>
      </c>
      <c r="E15" s="92" t="s">
        <v>836</v>
      </c>
      <c r="F15" s="90" t="s">
        <v>833</v>
      </c>
      <c r="G15" s="91">
        <v>109.9</v>
      </c>
    </row>
    <row r="16" spans="2:7" ht="17.25" customHeight="1" x14ac:dyDescent="0.25">
      <c r="B16" s="110" t="s">
        <v>837</v>
      </c>
      <c r="C16" s="87" t="s">
        <v>785</v>
      </c>
      <c r="D16" s="88" t="s">
        <v>169</v>
      </c>
      <c r="E16" s="92" t="s">
        <v>838</v>
      </c>
      <c r="F16" s="90" t="s">
        <v>126</v>
      </c>
      <c r="G16" s="91">
        <v>1230.1199999999999</v>
      </c>
    </row>
    <row r="17" spans="2:7" ht="17.25" customHeight="1" x14ac:dyDescent="0.25">
      <c r="B17" s="110" t="s">
        <v>839</v>
      </c>
      <c r="C17" s="87" t="s">
        <v>785</v>
      </c>
      <c r="D17" s="57" t="s">
        <v>499</v>
      </c>
      <c r="E17" s="38" t="s">
        <v>751</v>
      </c>
      <c r="F17" s="40" t="s">
        <v>749</v>
      </c>
      <c r="G17" s="39">
        <v>262.55</v>
      </c>
    </row>
    <row r="18" spans="2:7" ht="17.25" customHeight="1" x14ac:dyDescent="0.25">
      <c r="B18" s="110" t="s">
        <v>863</v>
      </c>
      <c r="C18" s="87" t="s">
        <v>785</v>
      </c>
      <c r="D18" s="57" t="s">
        <v>499</v>
      </c>
      <c r="E18" s="38" t="s">
        <v>866</v>
      </c>
      <c r="F18" s="40" t="s">
        <v>329</v>
      </c>
      <c r="G18" s="39">
        <v>88710</v>
      </c>
    </row>
    <row r="19" spans="2:7" ht="17.25" customHeight="1" x14ac:dyDescent="0.25">
      <c r="B19" s="115"/>
      <c r="C19" s="116" t="s">
        <v>996</v>
      </c>
      <c r="D19" s="57" t="s">
        <v>499</v>
      </c>
      <c r="E19" s="38" t="s">
        <v>997</v>
      </c>
      <c r="F19" s="40" t="s">
        <v>335</v>
      </c>
      <c r="G19" s="39">
        <v>10000</v>
      </c>
    </row>
    <row r="20" spans="2:7" ht="17.25" customHeight="1" thickBot="1" x14ac:dyDescent="0.3">
      <c r="B20" s="14"/>
      <c r="C20" s="59"/>
      <c r="D20" s="15"/>
      <c r="E20" s="15"/>
      <c r="F20" s="15"/>
      <c r="G20" s="3">
        <f>SUM(G10:G19)</f>
        <v>106039.77</v>
      </c>
    </row>
    <row r="22" spans="2:7" x14ac:dyDescent="0.25">
      <c r="D22" s="193" t="s">
        <v>136</v>
      </c>
      <c r="E22" s="193"/>
      <c r="F22" s="193"/>
    </row>
    <row r="23" spans="2:7" x14ac:dyDescent="0.25">
      <c r="E23" s="6"/>
    </row>
    <row r="24" spans="2:7" x14ac:dyDescent="0.25">
      <c r="E24" s="31"/>
    </row>
    <row r="25" spans="2:7" x14ac:dyDescent="0.25">
      <c r="E25" s="8"/>
      <c r="F25" s="10"/>
    </row>
    <row r="26" spans="2:7" x14ac:dyDescent="0.25">
      <c r="E26" s="8"/>
    </row>
    <row r="27" spans="2:7" x14ac:dyDescent="0.25">
      <c r="E27" s="8"/>
    </row>
  </sheetData>
  <mergeCells count="3">
    <mergeCell ref="B6:F7"/>
    <mergeCell ref="G6:G7"/>
    <mergeCell ref="D22:F22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3947-4FC1-436A-8D79-3079120DD86D}">
  <dimension ref="B5:G26"/>
  <sheetViews>
    <sheetView showGridLines="0" topLeftCell="A7" workbookViewId="0">
      <selection activeCell="E18" sqref="E18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779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843</v>
      </c>
      <c r="C10" s="16" t="s">
        <v>785</v>
      </c>
      <c r="D10" s="61" t="s">
        <v>171</v>
      </c>
      <c r="E10" s="30" t="s">
        <v>844</v>
      </c>
      <c r="F10" s="40" t="s">
        <v>196</v>
      </c>
      <c r="G10" s="19">
        <v>16300</v>
      </c>
    </row>
    <row r="11" spans="2:7" ht="17.25" customHeight="1" x14ac:dyDescent="0.25">
      <c r="B11" s="18" t="s">
        <v>845</v>
      </c>
      <c r="C11" s="16" t="s">
        <v>785</v>
      </c>
      <c r="D11" s="62" t="s">
        <v>169</v>
      </c>
      <c r="E11" s="74" t="s">
        <v>184</v>
      </c>
      <c r="F11" s="17" t="s">
        <v>185</v>
      </c>
      <c r="G11" s="43">
        <v>700</v>
      </c>
    </row>
    <row r="12" spans="2:7" ht="17.25" customHeight="1" x14ac:dyDescent="0.25">
      <c r="B12" s="18" t="s">
        <v>846</v>
      </c>
      <c r="C12" s="16" t="s">
        <v>785</v>
      </c>
      <c r="D12" s="61" t="s">
        <v>169</v>
      </c>
      <c r="E12" s="30" t="s">
        <v>186</v>
      </c>
      <c r="F12" s="17" t="s">
        <v>277</v>
      </c>
      <c r="G12" s="19">
        <v>700</v>
      </c>
    </row>
    <row r="13" spans="2:7" ht="17.25" customHeight="1" x14ac:dyDescent="0.25">
      <c r="B13" s="18" t="s">
        <v>848</v>
      </c>
      <c r="C13" s="16" t="s">
        <v>785</v>
      </c>
      <c r="D13" s="61" t="s">
        <v>169</v>
      </c>
      <c r="E13" s="8" t="s">
        <v>849</v>
      </c>
      <c r="F13" s="17" t="s">
        <v>847</v>
      </c>
      <c r="G13" s="19">
        <v>715</v>
      </c>
    </row>
    <row r="14" spans="2:7" ht="17.25" customHeight="1" x14ac:dyDescent="0.25">
      <c r="B14" s="18" t="s">
        <v>850</v>
      </c>
      <c r="C14" s="16" t="s">
        <v>785</v>
      </c>
      <c r="D14" s="61" t="s">
        <v>169</v>
      </c>
      <c r="E14" s="119" t="s">
        <v>851</v>
      </c>
      <c r="F14" s="40" t="s">
        <v>16</v>
      </c>
      <c r="G14" s="19">
        <v>2305.34</v>
      </c>
    </row>
    <row r="15" spans="2:7" ht="17.25" customHeight="1" x14ac:dyDescent="0.25">
      <c r="B15" s="18" t="s">
        <v>852</v>
      </c>
      <c r="C15" s="16" t="s">
        <v>785</v>
      </c>
      <c r="D15" s="61" t="s">
        <v>169</v>
      </c>
      <c r="E15" s="8" t="s">
        <v>853</v>
      </c>
      <c r="F15" s="40" t="s">
        <v>608</v>
      </c>
      <c r="G15" s="19">
        <v>260</v>
      </c>
    </row>
    <row r="16" spans="2:7" ht="17.25" customHeight="1" x14ac:dyDescent="0.25">
      <c r="B16" s="18" t="s">
        <v>854</v>
      </c>
      <c r="C16" s="16" t="s">
        <v>785</v>
      </c>
      <c r="D16" s="61" t="s">
        <v>499</v>
      </c>
      <c r="E16" s="122" t="s">
        <v>855</v>
      </c>
      <c r="F16" s="40" t="s">
        <v>257</v>
      </c>
      <c r="G16" s="19">
        <v>9178.77</v>
      </c>
    </row>
    <row r="17" spans="2:7" ht="17.25" customHeight="1" x14ac:dyDescent="0.25">
      <c r="B17" s="18" t="s">
        <v>856</v>
      </c>
      <c r="C17" s="16" t="s">
        <v>785</v>
      </c>
      <c r="D17" s="61" t="s">
        <v>169</v>
      </c>
      <c r="E17" s="22" t="s">
        <v>415</v>
      </c>
      <c r="F17" s="40" t="s">
        <v>61</v>
      </c>
      <c r="G17" s="19">
        <v>2791.82</v>
      </c>
    </row>
    <row r="18" spans="2:7" ht="17.25" customHeight="1" x14ac:dyDescent="0.25">
      <c r="B18" s="36" t="s">
        <v>858</v>
      </c>
      <c r="C18" s="16" t="s">
        <v>785</v>
      </c>
      <c r="D18" s="57" t="s">
        <v>169</v>
      </c>
      <c r="E18" s="22" t="s">
        <v>859</v>
      </c>
      <c r="F18" s="17" t="s">
        <v>279</v>
      </c>
      <c r="G18" s="19">
        <v>693.27</v>
      </c>
    </row>
    <row r="19" spans="2:7" ht="17.25" customHeight="1" x14ac:dyDescent="0.25">
      <c r="B19" s="18" t="s">
        <v>861</v>
      </c>
      <c r="C19" s="16" t="s">
        <v>785</v>
      </c>
      <c r="D19" s="61" t="s">
        <v>169</v>
      </c>
      <c r="E19" s="30" t="s">
        <v>860</v>
      </c>
      <c r="F19" s="17" t="s">
        <v>422</v>
      </c>
      <c r="G19" s="19">
        <v>4050</v>
      </c>
    </row>
    <row r="20" spans="2:7" ht="17.25" customHeight="1" x14ac:dyDescent="0.25">
      <c r="B20" s="36">
        <v>3432024</v>
      </c>
      <c r="C20" s="16" t="s">
        <v>785</v>
      </c>
      <c r="D20" s="57" t="s">
        <v>499</v>
      </c>
      <c r="E20" s="38" t="s">
        <v>862</v>
      </c>
      <c r="F20" s="17" t="s">
        <v>55</v>
      </c>
      <c r="G20" s="39">
        <v>20000</v>
      </c>
    </row>
    <row r="21" spans="2:7" ht="17.25" customHeight="1" x14ac:dyDescent="0.25">
      <c r="B21" s="36" t="s">
        <v>864</v>
      </c>
      <c r="C21" s="16" t="s">
        <v>785</v>
      </c>
      <c r="D21" s="61" t="s">
        <v>169</v>
      </c>
      <c r="E21" s="30" t="s">
        <v>1062</v>
      </c>
      <c r="F21" s="40" t="s">
        <v>281</v>
      </c>
      <c r="G21" s="19">
        <v>12000</v>
      </c>
    </row>
    <row r="22" spans="2:7" ht="17.25" customHeight="1" thickBot="1" x14ac:dyDescent="0.3">
      <c r="B22" s="12"/>
      <c r="C22" s="55"/>
      <c r="D22" s="13"/>
      <c r="E22" s="13"/>
      <c r="F22" s="13"/>
      <c r="G22" s="3">
        <f>SUM(G10:G21)</f>
        <v>69694.2</v>
      </c>
    </row>
    <row r="24" spans="2:7" x14ac:dyDescent="0.25">
      <c r="D24" s="193" t="s">
        <v>136</v>
      </c>
      <c r="E24" s="193"/>
      <c r="F24" s="193"/>
    </row>
    <row r="25" spans="2:7" x14ac:dyDescent="0.25">
      <c r="D25" s="6"/>
      <c r="E25" s="8"/>
      <c r="G25" s="52"/>
    </row>
    <row r="26" spans="2:7" ht="17.25" x14ac:dyDescent="0.3">
      <c r="E26" s="7"/>
      <c r="G26" s="52"/>
    </row>
  </sheetData>
  <mergeCells count="3">
    <mergeCell ref="B6:F7"/>
    <mergeCell ref="G6:G7"/>
    <mergeCell ref="D24:F24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DAB4-F979-4557-AEE8-EA8B6E674649}">
  <dimension ref="B5:G18"/>
  <sheetViews>
    <sheetView showGridLines="0" workbookViewId="0">
      <selection activeCell="E11" sqref="E11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870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857</v>
      </c>
      <c r="C10" s="16" t="s">
        <v>874</v>
      </c>
      <c r="D10" s="57" t="s">
        <v>169</v>
      </c>
      <c r="E10" s="77" t="s">
        <v>871</v>
      </c>
      <c r="F10" s="40" t="s">
        <v>249</v>
      </c>
      <c r="G10" s="39">
        <v>880.96</v>
      </c>
    </row>
    <row r="11" spans="2:7" ht="17.25" customHeight="1" x14ac:dyDescent="0.25">
      <c r="B11" s="36"/>
      <c r="C11" s="76" t="s">
        <v>874</v>
      </c>
      <c r="D11" s="57" t="s">
        <v>499</v>
      </c>
      <c r="E11" s="38" t="s">
        <v>1720</v>
      </c>
      <c r="F11" s="40" t="s">
        <v>180</v>
      </c>
      <c r="G11" s="68">
        <v>2.35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883.31000000000006</v>
      </c>
    </row>
    <row r="14" spans="2:7" x14ac:dyDescent="0.25">
      <c r="E14" s="8"/>
    </row>
    <row r="15" spans="2:7" x14ac:dyDescent="0.25">
      <c r="D15" s="123" t="s">
        <v>872</v>
      </c>
      <c r="E15" s="124"/>
    </row>
    <row r="16" spans="2:7" x14ac:dyDescent="0.25">
      <c r="E16" s="8"/>
      <c r="F16" s="10"/>
    </row>
    <row r="17" spans="4:6" x14ac:dyDescent="0.25">
      <c r="D17" s="193" t="s">
        <v>136</v>
      </c>
      <c r="E17" s="193"/>
      <c r="F17" s="193"/>
    </row>
    <row r="18" spans="4:6" x14ac:dyDescent="0.25">
      <c r="E18" s="8"/>
    </row>
  </sheetData>
  <mergeCells count="3">
    <mergeCell ref="B6:F7"/>
    <mergeCell ref="G6:G7"/>
    <mergeCell ref="D17:F17"/>
  </mergeCells>
  <pageMargins left="0.511811024" right="0.511811024" top="0.78740157499999996" bottom="0.78740157499999996" header="0.31496062000000002" footer="0.31496062000000002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C5A3-625C-4187-A609-2E2DC7F21772}">
  <dimension ref="B5:G15"/>
  <sheetViews>
    <sheetView showGridLines="0" topLeftCell="A4" workbookViewId="0">
      <selection activeCell="E17" sqref="E17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873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/>
      <c r="C10" s="76" t="s">
        <v>874</v>
      </c>
      <c r="D10" s="57" t="s">
        <v>499</v>
      </c>
      <c r="E10" s="38" t="s">
        <v>1721</v>
      </c>
      <c r="F10" s="40" t="s">
        <v>180</v>
      </c>
      <c r="G10" s="68">
        <v>880.96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880.96</v>
      </c>
    </row>
    <row r="13" spans="2:7" x14ac:dyDescent="0.25">
      <c r="C13" s="193" t="s">
        <v>136</v>
      </c>
      <c r="D13" s="193"/>
      <c r="E13" s="193"/>
    </row>
    <row r="14" spans="2:7" x14ac:dyDescent="0.25">
      <c r="D14" s="6"/>
      <c r="E14" s="8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783F-1194-48A8-BAC5-FF03A8A0DECB}">
  <dimension ref="B5:G54"/>
  <sheetViews>
    <sheetView showGridLines="0" topLeftCell="A5" workbookViewId="0">
      <selection activeCell="E50" sqref="E50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840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346</v>
      </c>
      <c r="C10" s="33" t="s">
        <v>875</v>
      </c>
      <c r="D10" s="62" t="s">
        <v>171</v>
      </c>
      <c r="E10" s="80" t="s">
        <v>876</v>
      </c>
      <c r="F10" s="42" t="s">
        <v>11</v>
      </c>
      <c r="G10" s="43">
        <v>957.16</v>
      </c>
    </row>
    <row r="11" spans="2:7" ht="17.25" customHeight="1" x14ac:dyDescent="0.25">
      <c r="B11" s="18" t="s">
        <v>878</v>
      </c>
      <c r="C11" s="16" t="s">
        <v>875</v>
      </c>
      <c r="D11" s="57" t="s">
        <v>499</v>
      </c>
      <c r="E11" s="30" t="s">
        <v>877</v>
      </c>
      <c r="F11" s="40" t="s">
        <v>19</v>
      </c>
      <c r="G11" s="19">
        <v>3060</v>
      </c>
    </row>
    <row r="12" spans="2:7" ht="17.25" customHeight="1" x14ac:dyDescent="0.25">
      <c r="B12" s="18" t="s">
        <v>879</v>
      </c>
      <c r="C12" s="16" t="s">
        <v>875</v>
      </c>
      <c r="D12" s="61" t="s">
        <v>169</v>
      </c>
      <c r="E12" s="22" t="s">
        <v>999</v>
      </c>
      <c r="F12" s="17" t="s">
        <v>355</v>
      </c>
      <c r="G12" s="19">
        <v>5795.01</v>
      </c>
    </row>
    <row r="13" spans="2:7" ht="17.25" customHeight="1" x14ac:dyDescent="0.25">
      <c r="B13" s="18" t="s">
        <v>881</v>
      </c>
      <c r="C13" s="16" t="s">
        <v>875</v>
      </c>
      <c r="D13" s="61" t="s">
        <v>169</v>
      </c>
      <c r="E13" s="30" t="s">
        <v>897</v>
      </c>
      <c r="F13" s="40" t="s">
        <v>880</v>
      </c>
      <c r="G13" s="19">
        <v>1250</v>
      </c>
    </row>
    <row r="14" spans="2:7" ht="17.25" customHeight="1" x14ac:dyDescent="0.25">
      <c r="B14" s="18" t="s">
        <v>883</v>
      </c>
      <c r="C14" s="16" t="s">
        <v>875</v>
      </c>
      <c r="D14" s="61" t="s">
        <v>169</v>
      </c>
      <c r="E14" s="77" t="s">
        <v>884</v>
      </c>
      <c r="F14" s="40" t="s">
        <v>882</v>
      </c>
      <c r="G14" s="19">
        <v>115</v>
      </c>
    </row>
    <row r="15" spans="2:7" ht="17.25" customHeight="1" x14ac:dyDescent="0.25">
      <c r="B15" s="18" t="s">
        <v>886</v>
      </c>
      <c r="C15" s="16" t="s">
        <v>875</v>
      </c>
      <c r="D15" s="61" t="s">
        <v>169</v>
      </c>
      <c r="E15" s="30" t="s">
        <v>896</v>
      </c>
      <c r="F15" s="40" t="s">
        <v>885</v>
      </c>
      <c r="G15" s="19">
        <v>425</v>
      </c>
    </row>
    <row r="16" spans="2:7" ht="17.25" customHeight="1" x14ac:dyDescent="0.25">
      <c r="B16" s="18" t="s">
        <v>888</v>
      </c>
      <c r="C16" s="16" t="s">
        <v>875</v>
      </c>
      <c r="D16" s="61" t="s">
        <v>499</v>
      </c>
      <c r="E16" s="80" t="s">
        <v>889</v>
      </c>
      <c r="F16" s="40" t="s">
        <v>887</v>
      </c>
      <c r="G16" s="19">
        <v>1700</v>
      </c>
    </row>
    <row r="17" spans="2:7" ht="17.25" customHeight="1" x14ac:dyDescent="0.25">
      <c r="B17" s="18" t="s">
        <v>892</v>
      </c>
      <c r="C17" s="16" t="s">
        <v>875</v>
      </c>
      <c r="D17" s="61" t="s">
        <v>499</v>
      </c>
      <c r="E17" s="30" t="s">
        <v>891</v>
      </c>
      <c r="F17" s="40" t="s">
        <v>890</v>
      </c>
      <c r="G17" s="19">
        <v>350</v>
      </c>
    </row>
    <row r="18" spans="2:7" ht="17.25" customHeight="1" x14ac:dyDescent="0.25">
      <c r="B18" s="18" t="s">
        <v>899</v>
      </c>
      <c r="C18" s="16" t="s">
        <v>875</v>
      </c>
      <c r="D18" s="61" t="s">
        <v>169</v>
      </c>
      <c r="E18" s="77" t="s">
        <v>894</v>
      </c>
      <c r="F18" s="17" t="s">
        <v>893</v>
      </c>
      <c r="G18" s="19">
        <v>1500</v>
      </c>
    </row>
    <row r="19" spans="2:7" ht="17.25" customHeight="1" x14ac:dyDescent="0.25">
      <c r="B19" s="18" t="s">
        <v>898</v>
      </c>
      <c r="C19" s="16" t="s">
        <v>875</v>
      </c>
      <c r="D19" s="61" t="s">
        <v>499</v>
      </c>
      <c r="E19" s="30" t="s">
        <v>900</v>
      </c>
      <c r="F19" s="17" t="s">
        <v>880</v>
      </c>
      <c r="G19" s="19">
        <v>170.46</v>
      </c>
    </row>
    <row r="20" spans="2:7" ht="17.25" customHeight="1" x14ac:dyDescent="0.25">
      <c r="B20" s="18" t="s">
        <v>901</v>
      </c>
      <c r="C20" s="16" t="s">
        <v>875</v>
      </c>
      <c r="D20" s="61" t="s">
        <v>499</v>
      </c>
      <c r="E20" s="77" t="s">
        <v>903</v>
      </c>
      <c r="F20" s="17" t="s">
        <v>902</v>
      </c>
      <c r="G20" s="19">
        <v>42500</v>
      </c>
    </row>
    <row r="21" spans="2:7" ht="17.25" customHeight="1" x14ac:dyDescent="0.25">
      <c r="B21" s="18" t="s">
        <v>904</v>
      </c>
      <c r="C21" s="16" t="s">
        <v>875</v>
      </c>
      <c r="D21" s="61" t="s">
        <v>169</v>
      </c>
      <c r="E21" s="38" t="s">
        <v>1022</v>
      </c>
      <c r="F21" s="40" t="s">
        <v>359</v>
      </c>
      <c r="G21" s="19">
        <v>3063.67</v>
      </c>
    </row>
    <row r="22" spans="2:7" ht="17.25" customHeight="1" x14ac:dyDescent="0.25">
      <c r="B22" s="18" t="s">
        <v>907</v>
      </c>
      <c r="C22" s="16" t="s">
        <v>875</v>
      </c>
      <c r="D22" s="61" t="s">
        <v>169</v>
      </c>
      <c r="E22" s="22" t="s">
        <v>905</v>
      </c>
      <c r="F22" s="40" t="s">
        <v>359</v>
      </c>
      <c r="G22" s="19">
        <v>16.72</v>
      </c>
    </row>
    <row r="23" spans="2:7" ht="17.25" customHeight="1" x14ac:dyDescent="0.25">
      <c r="B23" s="18" t="s">
        <v>908</v>
      </c>
      <c r="C23" s="16" t="s">
        <v>875</v>
      </c>
      <c r="D23" s="61" t="s">
        <v>169</v>
      </c>
      <c r="E23" s="22" t="s">
        <v>906</v>
      </c>
      <c r="F23" s="40" t="s">
        <v>359</v>
      </c>
      <c r="G23" s="19">
        <v>25.72</v>
      </c>
    </row>
    <row r="24" spans="2:7" ht="17.25" customHeight="1" x14ac:dyDescent="0.25">
      <c r="B24" s="18" t="s">
        <v>909</v>
      </c>
      <c r="C24" s="16" t="s">
        <v>875</v>
      </c>
      <c r="D24" s="61" t="s">
        <v>169</v>
      </c>
      <c r="E24" s="22" t="s">
        <v>910</v>
      </c>
      <c r="F24" s="40" t="s">
        <v>359</v>
      </c>
      <c r="G24" s="19">
        <v>38.58</v>
      </c>
    </row>
    <row r="25" spans="2:7" ht="17.25" customHeight="1" x14ac:dyDescent="0.25">
      <c r="B25" s="18" t="s">
        <v>911</v>
      </c>
      <c r="C25" s="16" t="s">
        <v>875</v>
      </c>
      <c r="D25" s="61" t="s">
        <v>169</v>
      </c>
      <c r="E25" s="22" t="s">
        <v>926</v>
      </c>
      <c r="F25" s="40" t="s">
        <v>359</v>
      </c>
      <c r="G25" s="19">
        <v>77.16</v>
      </c>
    </row>
    <row r="26" spans="2:7" ht="17.25" customHeight="1" x14ac:dyDescent="0.25">
      <c r="B26" s="18" t="s">
        <v>912</v>
      </c>
      <c r="C26" s="16" t="s">
        <v>875</v>
      </c>
      <c r="D26" s="61" t="s">
        <v>169</v>
      </c>
      <c r="E26" s="22" t="s">
        <v>913</v>
      </c>
      <c r="F26" s="40" t="s">
        <v>359</v>
      </c>
      <c r="G26" s="19">
        <v>16.72</v>
      </c>
    </row>
    <row r="27" spans="2:7" ht="17.25" customHeight="1" x14ac:dyDescent="0.25">
      <c r="B27" s="18" t="s">
        <v>914</v>
      </c>
      <c r="C27" s="16" t="s">
        <v>875</v>
      </c>
      <c r="D27" s="61" t="s">
        <v>169</v>
      </c>
      <c r="E27" s="22" t="s">
        <v>915</v>
      </c>
      <c r="F27" s="40" t="s">
        <v>359</v>
      </c>
      <c r="G27" s="19">
        <v>25.72</v>
      </c>
    </row>
    <row r="28" spans="2:7" ht="17.25" customHeight="1" x14ac:dyDescent="0.25">
      <c r="B28" s="18" t="s">
        <v>895</v>
      </c>
      <c r="C28" s="16" t="s">
        <v>875</v>
      </c>
      <c r="D28" s="61" t="s">
        <v>169</v>
      </c>
      <c r="E28" s="22" t="s">
        <v>916</v>
      </c>
      <c r="F28" s="40" t="s">
        <v>359</v>
      </c>
      <c r="G28" s="19">
        <v>38.58</v>
      </c>
    </row>
    <row r="29" spans="2:7" ht="17.25" customHeight="1" x14ac:dyDescent="0.25">
      <c r="B29" s="18" t="s">
        <v>917</v>
      </c>
      <c r="C29" s="16" t="s">
        <v>875</v>
      </c>
      <c r="D29" s="61" t="s">
        <v>169</v>
      </c>
      <c r="E29" s="22" t="s">
        <v>925</v>
      </c>
      <c r="F29" s="40" t="s">
        <v>359</v>
      </c>
      <c r="G29" s="19">
        <v>77.16</v>
      </c>
    </row>
    <row r="30" spans="2:7" ht="17.25" customHeight="1" x14ac:dyDescent="0.25">
      <c r="B30" s="18" t="s">
        <v>919</v>
      </c>
      <c r="C30" s="16" t="s">
        <v>875</v>
      </c>
      <c r="D30" s="61" t="s">
        <v>169</v>
      </c>
      <c r="E30" s="22" t="s">
        <v>918</v>
      </c>
      <c r="F30" s="40" t="s">
        <v>359</v>
      </c>
      <c r="G30" s="19">
        <v>199.2</v>
      </c>
    </row>
    <row r="31" spans="2:7" ht="17.25" customHeight="1" x14ac:dyDescent="0.25">
      <c r="B31" s="18" t="s">
        <v>923</v>
      </c>
      <c r="C31" s="16" t="s">
        <v>875</v>
      </c>
      <c r="D31" s="61" t="s">
        <v>169</v>
      </c>
      <c r="E31" s="22" t="s">
        <v>924</v>
      </c>
      <c r="F31" s="40" t="s">
        <v>359</v>
      </c>
      <c r="G31" s="19">
        <v>306.47000000000003</v>
      </c>
    </row>
    <row r="32" spans="2:7" ht="17.25" customHeight="1" x14ac:dyDescent="0.25">
      <c r="B32" s="18" t="s">
        <v>921</v>
      </c>
      <c r="C32" s="16" t="s">
        <v>875</v>
      </c>
      <c r="D32" s="61" t="s">
        <v>169</v>
      </c>
      <c r="E32" s="22" t="s">
        <v>1023</v>
      </c>
      <c r="F32" s="40" t="s">
        <v>359</v>
      </c>
      <c r="G32" s="19">
        <v>459.7</v>
      </c>
    </row>
    <row r="33" spans="2:7" ht="17.25" customHeight="1" x14ac:dyDescent="0.25">
      <c r="B33" s="18" t="s">
        <v>922</v>
      </c>
      <c r="C33" s="16" t="s">
        <v>875</v>
      </c>
      <c r="D33" s="61" t="s">
        <v>169</v>
      </c>
      <c r="E33" s="22" t="s">
        <v>1026</v>
      </c>
      <c r="F33" s="40" t="s">
        <v>359</v>
      </c>
      <c r="G33" s="19">
        <v>919.4</v>
      </c>
    </row>
    <row r="34" spans="2:7" ht="17.25" customHeight="1" x14ac:dyDescent="0.25">
      <c r="B34" s="18" t="s">
        <v>920</v>
      </c>
      <c r="C34" s="16" t="s">
        <v>875</v>
      </c>
      <c r="D34" s="61" t="s">
        <v>169</v>
      </c>
      <c r="E34" s="77" t="s">
        <v>1025</v>
      </c>
      <c r="F34" s="40" t="s">
        <v>431</v>
      </c>
      <c r="G34" s="19">
        <v>2197.35</v>
      </c>
    </row>
    <row r="35" spans="2:7" ht="17.25" customHeight="1" x14ac:dyDescent="0.25">
      <c r="B35" s="18" t="s">
        <v>927</v>
      </c>
      <c r="C35" s="16" t="s">
        <v>875</v>
      </c>
      <c r="D35" s="61" t="s">
        <v>169</v>
      </c>
      <c r="E35" s="77" t="s">
        <v>1024</v>
      </c>
      <c r="F35" s="40" t="s">
        <v>431</v>
      </c>
      <c r="G35" s="19">
        <v>5487.89</v>
      </c>
    </row>
    <row r="36" spans="2:7" ht="17.25" customHeight="1" x14ac:dyDescent="0.25">
      <c r="B36" s="18" t="s">
        <v>929</v>
      </c>
      <c r="C36" s="16" t="s">
        <v>875</v>
      </c>
      <c r="D36" s="61" t="s">
        <v>499</v>
      </c>
      <c r="E36" s="30" t="s">
        <v>1027</v>
      </c>
      <c r="F36" s="40" t="s">
        <v>928</v>
      </c>
      <c r="G36" s="19">
        <v>260</v>
      </c>
    </row>
    <row r="37" spans="2:7" ht="17.25" customHeight="1" x14ac:dyDescent="0.25">
      <c r="B37" s="18" t="s">
        <v>930</v>
      </c>
      <c r="C37" s="16" t="s">
        <v>875</v>
      </c>
      <c r="D37" s="61" t="s">
        <v>499</v>
      </c>
      <c r="E37" s="30" t="s">
        <v>1028</v>
      </c>
      <c r="F37" s="40" t="s">
        <v>369</v>
      </c>
      <c r="G37" s="19">
        <v>2973.82</v>
      </c>
    </row>
    <row r="38" spans="2:7" ht="17.25" customHeight="1" x14ac:dyDescent="0.25">
      <c r="B38" s="18" t="s">
        <v>932</v>
      </c>
      <c r="C38" s="16" t="s">
        <v>875</v>
      </c>
      <c r="D38" s="57" t="s">
        <v>169</v>
      </c>
      <c r="E38" s="38" t="s">
        <v>931</v>
      </c>
      <c r="F38" s="40" t="s">
        <v>719</v>
      </c>
      <c r="G38" s="19">
        <v>28761.9</v>
      </c>
    </row>
    <row r="39" spans="2:7" ht="17.25" customHeight="1" x14ac:dyDescent="0.25">
      <c r="B39" s="110" t="s">
        <v>998</v>
      </c>
      <c r="C39" s="87" t="s">
        <v>875</v>
      </c>
      <c r="D39" s="88" t="s">
        <v>169</v>
      </c>
      <c r="E39" s="113" t="s">
        <v>1029</v>
      </c>
      <c r="F39" s="63" t="s">
        <v>61</v>
      </c>
      <c r="G39" s="91">
        <v>204.99</v>
      </c>
    </row>
    <row r="40" spans="2:7" ht="17.25" customHeight="1" x14ac:dyDescent="0.25">
      <c r="B40" s="110" t="s">
        <v>1014</v>
      </c>
      <c r="C40" s="87" t="s">
        <v>875</v>
      </c>
      <c r="D40" s="88" t="s">
        <v>499</v>
      </c>
      <c r="E40" s="30" t="s">
        <v>1015</v>
      </c>
      <c r="F40" s="63" t="s">
        <v>1013</v>
      </c>
      <c r="G40" s="91">
        <v>140</v>
      </c>
    </row>
    <row r="41" spans="2:7" ht="17.25" customHeight="1" x14ac:dyDescent="0.25">
      <c r="B41" s="110" t="s">
        <v>1021</v>
      </c>
      <c r="C41" s="87" t="s">
        <v>875</v>
      </c>
      <c r="D41" s="88" t="s">
        <v>499</v>
      </c>
      <c r="E41" s="30" t="s">
        <v>1020</v>
      </c>
      <c r="F41" s="63" t="s">
        <v>1017</v>
      </c>
      <c r="G41" s="91">
        <v>2302.7600000000002</v>
      </c>
    </row>
    <row r="42" spans="2:7" ht="17.25" customHeight="1" x14ac:dyDescent="0.25">
      <c r="B42" s="18" t="s">
        <v>1047</v>
      </c>
      <c r="C42" s="16" t="s">
        <v>875</v>
      </c>
      <c r="D42" s="61" t="s">
        <v>169</v>
      </c>
      <c r="E42" s="22" t="s">
        <v>1042</v>
      </c>
      <c r="F42" s="40" t="s">
        <v>359</v>
      </c>
      <c r="G42" s="19">
        <v>220.91</v>
      </c>
    </row>
    <row r="43" spans="2:7" ht="17.25" customHeight="1" x14ac:dyDescent="0.25">
      <c r="B43" s="18" t="s">
        <v>1048</v>
      </c>
      <c r="C43" s="16" t="s">
        <v>875</v>
      </c>
      <c r="D43" s="61" t="s">
        <v>169</v>
      </c>
      <c r="E43" s="22" t="s">
        <v>1043</v>
      </c>
      <c r="F43" s="40" t="s">
        <v>359</v>
      </c>
      <c r="G43" s="19">
        <v>339.85</v>
      </c>
    </row>
    <row r="44" spans="2:7" ht="17.25" customHeight="1" x14ac:dyDescent="0.25">
      <c r="B44" s="18" t="s">
        <v>1049</v>
      </c>
      <c r="C44" s="16" t="s">
        <v>875</v>
      </c>
      <c r="D44" s="61" t="s">
        <v>169</v>
      </c>
      <c r="E44" s="22" t="s">
        <v>1044</v>
      </c>
      <c r="F44" s="40" t="s">
        <v>359</v>
      </c>
      <c r="G44" s="19">
        <v>509.8</v>
      </c>
    </row>
    <row r="45" spans="2:7" ht="17.25" customHeight="1" x14ac:dyDescent="0.25">
      <c r="B45" s="18" t="s">
        <v>1050</v>
      </c>
      <c r="C45" s="16" t="s">
        <v>875</v>
      </c>
      <c r="D45" s="61" t="s">
        <v>169</v>
      </c>
      <c r="E45" s="22" t="s">
        <v>1045</v>
      </c>
      <c r="F45" s="40" t="s">
        <v>359</v>
      </c>
      <c r="G45" s="19">
        <v>1019.59</v>
      </c>
    </row>
    <row r="46" spans="2:7" ht="17.25" customHeight="1" x14ac:dyDescent="0.25">
      <c r="B46" s="115" t="s">
        <v>1037</v>
      </c>
      <c r="C46" s="116" t="s">
        <v>875</v>
      </c>
      <c r="D46" s="111" t="s">
        <v>499</v>
      </c>
      <c r="E46" s="92" t="s">
        <v>1040</v>
      </c>
      <c r="F46" s="63" t="s">
        <v>55</v>
      </c>
      <c r="G46" s="68">
        <v>2500</v>
      </c>
    </row>
    <row r="47" spans="2:7" ht="17.25" customHeight="1" x14ac:dyDescent="0.25">
      <c r="B47" s="115" t="s">
        <v>1038</v>
      </c>
      <c r="C47" s="116" t="s">
        <v>875</v>
      </c>
      <c r="D47" s="111" t="s">
        <v>499</v>
      </c>
      <c r="E47" s="114" t="s">
        <v>1039</v>
      </c>
      <c r="F47" s="63" t="s">
        <v>55</v>
      </c>
      <c r="G47" s="68">
        <v>1500</v>
      </c>
    </row>
    <row r="48" spans="2:7" ht="17.25" customHeight="1" x14ac:dyDescent="0.25">
      <c r="B48" s="115" t="s">
        <v>1046</v>
      </c>
      <c r="C48" s="116" t="s">
        <v>875</v>
      </c>
      <c r="D48" s="57" t="s">
        <v>169</v>
      </c>
      <c r="E48" s="77" t="s">
        <v>458</v>
      </c>
      <c r="F48" s="63" t="s">
        <v>337</v>
      </c>
      <c r="G48" s="68">
        <v>22236.78</v>
      </c>
    </row>
    <row r="49" spans="2:7" ht="17.25" customHeight="1" x14ac:dyDescent="0.25">
      <c r="B49" s="115"/>
      <c r="C49" s="116" t="s">
        <v>875</v>
      </c>
      <c r="D49" s="57" t="s">
        <v>499</v>
      </c>
      <c r="E49" s="38" t="s">
        <v>1713</v>
      </c>
      <c r="F49" s="40" t="s">
        <v>180</v>
      </c>
      <c r="G49" s="68">
        <v>30842.27</v>
      </c>
    </row>
    <row r="50" spans="2:7" ht="17.25" customHeight="1" x14ac:dyDescent="0.25">
      <c r="B50" s="115"/>
      <c r="C50" s="116" t="s">
        <v>875</v>
      </c>
      <c r="D50" s="57" t="s">
        <v>499</v>
      </c>
      <c r="E50" s="38" t="s">
        <v>1714</v>
      </c>
      <c r="F50" s="40" t="s">
        <v>180</v>
      </c>
      <c r="G50" s="68">
        <v>151126.04</v>
      </c>
    </row>
    <row r="51" spans="2:7" ht="17.25" customHeight="1" thickBot="1" x14ac:dyDescent="0.3">
      <c r="B51" s="14"/>
      <c r="C51" s="59"/>
      <c r="D51" s="15"/>
      <c r="E51" s="15"/>
      <c r="F51" s="15"/>
      <c r="G51" s="3">
        <f>SUM(G10:G50)</f>
        <v>315711.38</v>
      </c>
    </row>
    <row r="52" spans="2:7" x14ac:dyDescent="0.25">
      <c r="G52" s="126"/>
    </row>
    <row r="53" spans="2:7" x14ac:dyDescent="0.25">
      <c r="G53" s="125"/>
    </row>
    <row r="54" spans="2:7" x14ac:dyDescent="0.25">
      <c r="D54" s="193" t="s">
        <v>136</v>
      </c>
      <c r="E54" s="193"/>
      <c r="F54" s="193"/>
    </row>
  </sheetData>
  <mergeCells count="3">
    <mergeCell ref="B6:F7"/>
    <mergeCell ref="G6:G7"/>
    <mergeCell ref="D54:F54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18C7-C1FB-4708-97A0-00D797A9BED9}">
  <dimension ref="B5:G44"/>
  <sheetViews>
    <sheetView showGridLines="0" topLeftCell="A22" workbookViewId="0">
      <selection activeCell="E35" sqref="E35"/>
    </sheetView>
  </sheetViews>
  <sheetFormatPr defaultRowHeight="15" x14ac:dyDescent="0.25"/>
  <cols>
    <col min="2" max="3" width="11.5703125" customWidth="1"/>
    <col min="4" max="4" width="14.42578125" customWidth="1"/>
    <col min="5" max="5" width="80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841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934</v>
      </c>
      <c r="C10" s="87" t="s">
        <v>875</v>
      </c>
      <c r="D10" s="88" t="s">
        <v>499</v>
      </c>
      <c r="E10" t="s">
        <v>935</v>
      </c>
      <c r="F10" s="63" t="s">
        <v>933</v>
      </c>
      <c r="G10" s="91">
        <v>1690</v>
      </c>
    </row>
    <row r="11" spans="2:7" ht="17.25" customHeight="1" x14ac:dyDescent="0.25">
      <c r="B11" s="18" t="s">
        <v>936</v>
      </c>
      <c r="C11" s="16" t="s">
        <v>875</v>
      </c>
      <c r="D11" s="61" t="s">
        <v>169</v>
      </c>
      <c r="E11" s="38" t="s">
        <v>445</v>
      </c>
      <c r="F11" s="40" t="s">
        <v>359</v>
      </c>
      <c r="G11" s="39">
        <v>45774.6</v>
      </c>
    </row>
    <row r="12" spans="2:7" ht="17.25" customHeight="1" x14ac:dyDescent="0.25">
      <c r="B12" s="110" t="s">
        <v>937</v>
      </c>
      <c r="C12" s="87" t="s">
        <v>875</v>
      </c>
      <c r="D12" s="88" t="s">
        <v>169</v>
      </c>
      <c r="E12" s="22" t="s">
        <v>938</v>
      </c>
      <c r="F12" s="17" t="s">
        <v>359</v>
      </c>
      <c r="G12" s="91">
        <v>381.55</v>
      </c>
    </row>
    <row r="13" spans="2:7" ht="17.25" customHeight="1" x14ac:dyDescent="0.25">
      <c r="B13" s="110" t="s">
        <v>940</v>
      </c>
      <c r="C13" s="16" t="s">
        <v>875</v>
      </c>
      <c r="D13" s="88" t="s">
        <v>169</v>
      </c>
      <c r="E13" s="22" t="s">
        <v>939</v>
      </c>
      <c r="F13" s="90" t="s">
        <v>359</v>
      </c>
      <c r="G13" s="91">
        <v>1761</v>
      </c>
    </row>
    <row r="14" spans="2:7" ht="17.25" customHeight="1" x14ac:dyDescent="0.25">
      <c r="B14" s="110" t="s">
        <v>941</v>
      </c>
      <c r="C14" s="87" t="s">
        <v>875</v>
      </c>
      <c r="D14" s="88" t="s">
        <v>169</v>
      </c>
      <c r="E14" s="22" t="s">
        <v>942</v>
      </c>
      <c r="F14" s="17" t="s">
        <v>359</v>
      </c>
      <c r="G14" s="91">
        <v>587</v>
      </c>
    </row>
    <row r="15" spans="2:7" ht="17.25" customHeight="1" x14ac:dyDescent="0.25">
      <c r="B15" s="110" t="s">
        <v>807</v>
      </c>
      <c r="C15" s="16" t="s">
        <v>875</v>
      </c>
      <c r="D15" s="88" t="s">
        <v>169</v>
      </c>
      <c r="E15" s="22" t="s">
        <v>943</v>
      </c>
      <c r="F15" s="90" t="s">
        <v>359</v>
      </c>
      <c r="G15" s="91">
        <v>587</v>
      </c>
    </row>
    <row r="16" spans="2:7" ht="17.25" customHeight="1" x14ac:dyDescent="0.25">
      <c r="B16" s="110" t="s">
        <v>944</v>
      </c>
      <c r="C16" s="87" t="s">
        <v>875</v>
      </c>
      <c r="D16" s="57" t="s">
        <v>499</v>
      </c>
      <c r="E16" s="22" t="s">
        <v>397</v>
      </c>
      <c r="F16" s="40" t="s">
        <v>398</v>
      </c>
      <c r="G16" s="19">
        <v>25600</v>
      </c>
    </row>
    <row r="17" spans="2:7" ht="17.25" customHeight="1" x14ac:dyDescent="0.25">
      <c r="B17" s="110" t="s">
        <v>945</v>
      </c>
      <c r="C17" s="16" t="s">
        <v>875</v>
      </c>
      <c r="D17" s="57" t="s">
        <v>499</v>
      </c>
      <c r="E17" s="22" t="s">
        <v>399</v>
      </c>
      <c r="F17" s="40" t="s">
        <v>398</v>
      </c>
      <c r="G17" s="19">
        <v>40400</v>
      </c>
    </row>
    <row r="18" spans="2:7" ht="17.25" customHeight="1" x14ac:dyDescent="0.25">
      <c r="B18" s="110" t="s">
        <v>947</v>
      </c>
      <c r="C18" s="87" t="s">
        <v>875</v>
      </c>
      <c r="D18" s="57" t="s">
        <v>169</v>
      </c>
      <c r="E18" s="38" t="s">
        <v>948</v>
      </c>
      <c r="F18" s="40" t="s">
        <v>946</v>
      </c>
      <c r="G18" s="39">
        <v>648</v>
      </c>
    </row>
    <row r="19" spans="2:7" ht="17.25" customHeight="1" x14ac:dyDescent="0.25">
      <c r="B19" s="110" t="s">
        <v>949</v>
      </c>
      <c r="C19" s="87" t="s">
        <v>875</v>
      </c>
      <c r="D19" s="88" t="s">
        <v>169</v>
      </c>
      <c r="E19" s="92" t="s">
        <v>950</v>
      </c>
      <c r="F19" s="90" t="s">
        <v>61</v>
      </c>
      <c r="G19" s="91">
        <v>2749.15</v>
      </c>
    </row>
    <row r="20" spans="2:7" ht="17.25" customHeight="1" x14ac:dyDescent="0.25">
      <c r="B20" s="110" t="s">
        <v>952</v>
      </c>
      <c r="C20" s="16" t="s">
        <v>875</v>
      </c>
      <c r="D20" s="61" t="s">
        <v>169</v>
      </c>
      <c r="E20" s="30" t="s">
        <v>450</v>
      </c>
      <c r="F20" s="90" t="s">
        <v>951</v>
      </c>
      <c r="G20" s="91">
        <v>1000</v>
      </c>
    </row>
    <row r="21" spans="2:7" ht="17.25" customHeight="1" x14ac:dyDescent="0.25">
      <c r="B21" s="110" t="s">
        <v>955</v>
      </c>
      <c r="C21" s="16" t="s">
        <v>875</v>
      </c>
      <c r="D21" s="57" t="s">
        <v>169</v>
      </c>
      <c r="E21" s="77" t="s">
        <v>954</v>
      </c>
      <c r="F21" s="63" t="s">
        <v>953</v>
      </c>
      <c r="G21" s="68">
        <v>260</v>
      </c>
    </row>
    <row r="22" spans="2:7" ht="17.25" customHeight="1" x14ac:dyDescent="0.25">
      <c r="B22" s="110" t="s">
        <v>956</v>
      </c>
      <c r="C22" s="16" t="s">
        <v>875</v>
      </c>
      <c r="D22" s="57" t="s">
        <v>499</v>
      </c>
      <c r="E22" s="92" t="s">
        <v>1036</v>
      </c>
      <c r="F22" s="63" t="s">
        <v>957</v>
      </c>
      <c r="G22" s="68">
        <v>1500</v>
      </c>
    </row>
    <row r="23" spans="2:7" ht="17.25" customHeight="1" x14ac:dyDescent="0.25">
      <c r="B23" s="110" t="s">
        <v>1000</v>
      </c>
      <c r="C23" s="87" t="s">
        <v>875</v>
      </c>
      <c r="D23" s="57" t="s">
        <v>499</v>
      </c>
      <c r="E23" s="30" t="s">
        <v>1030</v>
      </c>
      <c r="F23" s="63" t="s">
        <v>1001</v>
      </c>
      <c r="G23" s="68">
        <v>980</v>
      </c>
    </row>
    <row r="24" spans="2:7" ht="17.25" customHeight="1" x14ac:dyDescent="0.25">
      <c r="B24" s="110" t="s">
        <v>1002</v>
      </c>
      <c r="C24" s="16" t="s">
        <v>875</v>
      </c>
      <c r="D24" s="57" t="s">
        <v>499</v>
      </c>
      <c r="E24" s="30" t="s">
        <v>1031</v>
      </c>
      <c r="F24" s="63" t="s">
        <v>236</v>
      </c>
      <c r="G24" s="68">
        <v>980</v>
      </c>
    </row>
    <row r="25" spans="2:7" ht="17.25" customHeight="1" x14ac:dyDescent="0.25">
      <c r="B25" s="110" t="s">
        <v>1003</v>
      </c>
      <c r="C25" s="16" t="s">
        <v>875</v>
      </c>
      <c r="D25" s="57" t="s">
        <v>499</v>
      </c>
      <c r="E25" s="30" t="s">
        <v>1031</v>
      </c>
      <c r="F25" s="63" t="s">
        <v>238</v>
      </c>
      <c r="G25" s="68">
        <v>980</v>
      </c>
    </row>
    <row r="26" spans="2:7" ht="17.25" customHeight="1" x14ac:dyDescent="0.25">
      <c r="B26" s="110" t="s">
        <v>1004</v>
      </c>
      <c r="C26" s="16" t="s">
        <v>875</v>
      </c>
      <c r="D26" s="57" t="s">
        <v>499</v>
      </c>
      <c r="E26" s="30" t="s">
        <v>1031</v>
      </c>
      <c r="F26" s="63" t="s">
        <v>242</v>
      </c>
      <c r="G26" s="68">
        <v>980</v>
      </c>
    </row>
    <row r="27" spans="2:7" ht="17.25" customHeight="1" x14ac:dyDescent="0.25">
      <c r="B27" s="110" t="s">
        <v>1005</v>
      </c>
      <c r="C27" s="87" t="s">
        <v>875</v>
      </c>
      <c r="D27" s="57" t="s">
        <v>499</v>
      </c>
      <c r="E27" s="30" t="s">
        <v>1031</v>
      </c>
      <c r="F27" s="63" t="s">
        <v>234</v>
      </c>
      <c r="G27" s="68">
        <v>980</v>
      </c>
    </row>
    <row r="28" spans="2:7" ht="17.25" customHeight="1" x14ac:dyDescent="0.25">
      <c r="B28" s="110" t="s">
        <v>1006</v>
      </c>
      <c r="C28" s="16" t="s">
        <v>875</v>
      </c>
      <c r="D28" s="57" t="s">
        <v>499</v>
      </c>
      <c r="E28" s="30" t="s">
        <v>1031</v>
      </c>
      <c r="F28" s="63" t="s">
        <v>239</v>
      </c>
      <c r="G28" s="68">
        <v>980</v>
      </c>
    </row>
    <row r="29" spans="2:7" ht="17.25" customHeight="1" x14ac:dyDescent="0.25">
      <c r="B29" s="110" t="s">
        <v>1007</v>
      </c>
      <c r="C29" s="16" t="s">
        <v>875</v>
      </c>
      <c r="D29" s="57" t="s">
        <v>499</v>
      </c>
      <c r="E29" s="30" t="s">
        <v>1031</v>
      </c>
      <c r="F29" s="63" t="s">
        <v>324</v>
      </c>
      <c r="G29" s="68">
        <v>980</v>
      </c>
    </row>
    <row r="30" spans="2:7" ht="17.25" customHeight="1" x14ac:dyDescent="0.25">
      <c r="B30" s="110" t="s">
        <v>1008</v>
      </c>
      <c r="C30" s="16" t="s">
        <v>875</v>
      </c>
      <c r="D30" s="57" t="s">
        <v>499</v>
      </c>
      <c r="E30" s="30" t="s">
        <v>1031</v>
      </c>
      <c r="F30" s="63" t="s">
        <v>243</v>
      </c>
      <c r="G30" s="68">
        <v>920</v>
      </c>
    </row>
    <row r="31" spans="2:7" ht="17.25" customHeight="1" x14ac:dyDescent="0.25">
      <c r="B31" s="110" t="s">
        <v>1011</v>
      </c>
      <c r="C31" s="87" t="s">
        <v>875</v>
      </c>
      <c r="D31" s="57" t="s">
        <v>499</v>
      </c>
      <c r="E31" s="30" t="s">
        <v>1030</v>
      </c>
      <c r="F31" s="63" t="s">
        <v>1009</v>
      </c>
      <c r="G31" s="68">
        <v>980</v>
      </c>
    </row>
    <row r="32" spans="2:7" ht="17.25" customHeight="1" x14ac:dyDescent="0.25">
      <c r="B32" s="110" t="s">
        <v>1012</v>
      </c>
      <c r="C32" s="16" t="s">
        <v>875</v>
      </c>
      <c r="D32" s="57" t="s">
        <v>499</v>
      </c>
      <c r="E32" s="30" t="s">
        <v>1031</v>
      </c>
      <c r="F32" s="63" t="s">
        <v>1010</v>
      </c>
      <c r="G32" s="68">
        <v>980</v>
      </c>
    </row>
    <row r="33" spans="2:7" ht="17.25" customHeight="1" x14ac:dyDescent="0.25">
      <c r="B33" s="110" t="s">
        <v>1019</v>
      </c>
      <c r="C33" s="87" t="s">
        <v>875</v>
      </c>
      <c r="D33" s="88" t="s">
        <v>499</v>
      </c>
      <c r="E33" s="92" t="s">
        <v>1018</v>
      </c>
      <c r="F33" s="90" t="s">
        <v>427</v>
      </c>
      <c r="G33" s="91">
        <v>450</v>
      </c>
    </row>
    <row r="34" spans="2:7" ht="17.25" customHeight="1" x14ac:dyDescent="0.25">
      <c r="B34" s="110" t="s">
        <v>1034</v>
      </c>
      <c r="C34" s="16" t="s">
        <v>875</v>
      </c>
      <c r="D34" s="61" t="s">
        <v>169</v>
      </c>
      <c r="E34" s="30" t="s">
        <v>1035</v>
      </c>
      <c r="F34" s="17" t="s">
        <v>517</v>
      </c>
      <c r="G34" s="68">
        <v>2500</v>
      </c>
    </row>
    <row r="35" spans="2:7" ht="17.25" customHeight="1" x14ac:dyDescent="0.25">
      <c r="B35" s="110" t="s">
        <v>1032</v>
      </c>
      <c r="C35" s="16" t="s">
        <v>875</v>
      </c>
      <c r="D35" s="88" t="s">
        <v>499</v>
      </c>
      <c r="E35" s="89" t="s">
        <v>1033</v>
      </c>
      <c r="F35" s="90" t="s">
        <v>129</v>
      </c>
      <c r="G35" s="91">
        <v>15111.56</v>
      </c>
    </row>
    <row r="36" spans="2:7" ht="17.25" customHeight="1" x14ac:dyDescent="0.25">
      <c r="B36" s="115" t="s">
        <v>1041</v>
      </c>
      <c r="C36" s="76" t="s">
        <v>875</v>
      </c>
      <c r="D36" s="111" t="s">
        <v>169</v>
      </c>
      <c r="E36" s="77" t="s">
        <v>458</v>
      </c>
      <c r="F36" s="40" t="s">
        <v>337</v>
      </c>
      <c r="G36" s="39">
        <v>386.18</v>
      </c>
    </row>
    <row r="37" spans="2:7" ht="17.25" customHeight="1" thickBot="1" x14ac:dyDescent="0.3">
      <c r="B37" s="14"/>
      <c r="C37" s="59"/>
      <c r="D37" s="15"/>
      <c r="E37" s="15"/>
      <c r="F37" s="15"/>
      <c r="G37" s="3">
        <f>SUM(G10:G36)</f>
        <v>151126.03999999998</v>
      </c>
    </row>
    <row r="40" spans="2:7" x14ac:dyDescent="0.25">
      <c r="E40" s="6"/>
    </row>
    <row r="41" spans="2:7" x14ac:dyDescent="0.25">
      <c r="D41" s="193" t="s">
        <v>136</v>
      </c>
      <c r="E41" s="193"/>
      <c r="F41" s="193"/>
    </row>
    <row r="42" spans="2:7" x14ac:dyDescent="0.25">
      <c r="E42" s="8"/>
      <c r="F42" s="10"/>
    </row>
    <row r="43" spans="2:7" x14ac:dyDescent="0.25">
      <c r="E43" s="8"/>
    </row>
    <row r="44" spans="2:7" x14ac:dyDescent="0.25">
      <c r="E44" s="8"/>
    </row>
  </sheetData>
  <mergeCells count="3">
    <mergeCell ref="B6:F7"/>
    <mergeCell ref="G6:G7"/>
    <mergeCell ref="D41:F41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0BE8-C55D-4E7C-9BC0-3B2C1DC86B31}">
  <dimension ref="B5:G31"/>
  <sheetViews>
    <sheetView showGridLines="0" topLeftCell="A16" workbookViewId="0">
      <selection activeCell="C23" sqref="C23"/>
    </sheetView>
  </sheetViews>
  <sheetFormatPr defaultRowHeight="15" x14ac:dyDescent="0.25"/>
  <cols>
    <col min="2" max="3" width="12.28515625" customWidth="1"/>
    <col min="4" max="4" width="15.140625" customWidth="1"/>
    <col min="5" max="5" width="75.42578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842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958</v>
      </c>
      <c r="C10" s="16" t="s">
        <v>875</v>
      </c>
      <c r="D10" s="62" t="s">
        <v>171</v>
      </c>
      <c r="E10" s="74" t="s">
        <v>959</v>
      </c>
      <c r="F10" s="75" t="s">
        <v>16</v>
      </c>
      <c r="G10" s="43">
        <v>2581.7199999999998</v>
      </c>
    </row>
    <row r="11" spans="2:7" ht="17.25" customHeight="1" x14ac:dyDescent="0.25">
      <c r="B11" s="18" t="s">
        <v>961</v>
      </c>
      <c r="C11" s="16" t="s">
        <v>875</v>
      </c>
      <c r="D11" s="57" t="s">
        <v>169</v>
      </c>
      <c r="E11" s="22" t="s">
        <v>960</v>
      </c>
      <c r="F11" s="17" t="s">
        <v>140</v>
      </c>
      <c r="G11" s="39">
        <v>2625</v>
      </c>
    </row>
    <row r="12" spans="2:7" ht="17.25" customHeight="1" x14ac:dyDescent="0.25">
      <c r="B12" s="18" t="s">
        <v>962</v>
      </c>
      <c r="C12" s="16" t="s">
        <v>875</v>
      </c>
      <c r="D12" s="61" t="s">
        <v>169</v>
      </c>
      <c r="E12" s="22" t="s">
        <v>963</v>
      </c>
      <c r="F12" s="17" t="s">
        <v>355</v>
      </c>
      <c r="G12" s="19">
        <v>869.9</v>
      </c>
    </row>
    <row r="13" spans="2:7" ht="17.25" customHeight="1" x14ac:dyDescent="0.25">
      <c r="B13" s="18" t="s">
        <v>965</v>
      </c>
      <c r="C13" s="16" t="s">
        <v>875</v>
      </c>
      <c r="D13" s="61" t="s">
        <v>169</v>
      </c>
      <c r="E13" s="22" t="s">
        <v>966</v>
      </c>
      <c r="F13" s="17" t="s">
        <v>964</v>
      </c>
      <c r="G13" s="19">
        <v>1020</v>
      </c>
    </row>
    <row r="14" spans="2:7" ht="17.25" customHeight="1" x14ac:dyDescent="0.25">
      <c r="B14" s="18" t="s">
        <v>969</v>
      </c>
      <c r="C14" s="16" t="s">
        <v>875</v>
      </c>
      <c r="D14" s="61" t="s">
        <v>169</v>
      </c>
      <c r="E14" s="80" t="s">
        <v>967</v>
      </c>
      <c r="F14" s="40" t="s">
        <v>968</v>
      </c>
      <c r="G14" s="19">
        <v>784.06</v>
      </c>
    </row>
    <row r="15" spans="2:7" ht="17.25" customHeight="1" x14ac:dyDescent="0.25">
      <c r="B15" s="18" t="s">
        <v>972</v>
      </c>
      <c r="C15" s="16" t="s">
        <v>875</v>
      </c>
      <c r="D15" s="61" t="s">
        <v>169</v>
      </c>
      <c r="E15" s="30" t="s">
        <v>970</v>
      </c>
      <c r="F15" s="40" t="s">
        <v>971</v>
      </c>
      <c r="G15" s="19">
        <v>746.8</v>
      </c>
    </row>
    <row r="16" spans="2:7" ht="17.25" customHeight="1" x14ac:dyDescent="0.25">
      <c r="B16" s="18" t="s">
        <v>976</v>
      </c>
      <c r="C16" s="16" t="s">
        <v>875</v>
      </c>
      <c r="D16" s="61" t="s">
        <v>169</v>
      </c>
      <c r="E16" s="80" t="s">
        <v>974</v>
      </c>
      <c r="F16" s="40" t="s">
        <v>973</v>
      </c>
      <c r="G16" s="19">
        <v>324.19</v>
      </c>
    </row>
    <row r="17" spans="2:7" ht="17.25" customHeight="1" x14ac:dyDescent="0.25">
      <c r="B17" s="18" t="s">
        <v>975</v>
      </c>
      <c r="C17" s="16" t="s">
        <v>875</v>
      </c>
      <c r="D17" s="61" t="s">
        <v>499</v>
      </c>
      <c r="E17" s="30" t="s">
        <v>978</v>
      </c>
      <c r="F17" s="40" t="s">
        <v>977</v>
      </c>
      <c r="G17" s="19">
        <v>80</v>
      </c>
    </row>
    <row r="18" spans="2:7" ht="17.25" customHeight="1" x14ac:dyDescent="0.25">
      <c r="B18" s="36" t="s">
        <v>979</v>
      </c>
      <c r="C18" s="16" t="s">
        <v>875</v>
      </c>
      <c r="D18" s="57" t="s">
        <v>169</v>
      </c>
      <c r="E18" s="22" t="s">
        <v>938</v>
      </c>
      <c r="F18" s="17" t="s">
        <v>359</v>
      </c>
      <c r="G18" s="19">
        <v>381.55</v>
      </c>
    </row>
    <row r="19" spans="2:7" ht="17.25" customHeight="1" x14ac:dyDescent="0.25">
      <c r="B19" s="36" t="s">
        <v>980</v>
      </c>
      <c r="C19" s="16" t="s">
        <v>875</v>
      </c>
      <c r="D19" s="57" t="s">
        <v>169</v>
      </c>
      <c r="E19" s="22" t="s">
        <v>939</v>
      </c>
      <c r="F19" s="17" t="s">
        <v>359</v>
      </c>
      <c r="G19" s="19">
        <v>1761</v>
      </c>
    </row>
    <row r="20" spans="2:7" ht="17.25" customHeight="1" x14ac:dyDescent="0.25">
      <c r="B20" s="36" t="s">
        <v>981</v>
      </c>
      <c r="C20" s="16" t="s">
        <v>875</v>
      </c>
      <c r="D20" s="57" t="s">
        <v>169</v>
      </c>
      <c r="E20" s="22" t="s">
        <v>942</v>
      </c>
      <c r="F20" s="17" t="s">
        <v>359</v>
      </c>
      <c r="G20" s="19">
        <v>587</v>
      </c>
    </row>
    <row r="21" spans="2:7" ht="17.25" customHeight="1" x14ac:dyDescent="0.25">
      <c r="B21" s="36" t="s">
        <v>982</v>
      </c>
      <c r="C21" s="16" t="s">
        <v>875</v>
      </c>
      <c r="D21" s="57" t="s">
        <v>169</v>
      </c>
      <c r="E21" s="22" t="s">
        <v>943</v>
      </c>
      <c r="F21" s="17" t="s">
        <v>359</v>
      </c>
      <c r="G21" s="19">
        <v>587</v>
      </c>
    </row>
    <row r="22" spans="2:7" ht="17.25" customHeight="1" x14ac:dyDescent="0.25">
      <c r="B22" s="36" t="s">
        <v>983</v>
      </c>
      <c r="C22" s="16" t="s">
        <v>875</v>
      </c>
      <c r="D22" s="61" t="s">
        <v>169</v>
      </c>
      <c r="E22" s="38" t="s">
        <v>445</v>
      </c>
      <c r="F22" s="40" t="s">
        <v>359</v>
      </c>
      <c r="G22" s="39">
        <v>14637.56</v>
      </c>
    </row>
    <row r="23" spans="2:7" ht="17.25" customHeight="1" x14ac:dyDescent="0.25">
      <c r="B23" s="36" t="s">
        <v>984</v>
      </c>
      <c r="C23" s="76" t="s">
        <v>875</v>
      </c>
      <c r="D23" s="57" t="s">
        <v>169</v>
      </c>
      <c r="E23" s="30" t="s">
        <v>986</v>
      </c>
      <c r="F23" s="40" t="s">
        <v>985</v>
      </c>
      <c r="G23" s="39">
        <v>2700</v>
      </c>
    </row>
    <row r="24" spans="2:7" ht="17.25" customHeight="1" x14ac:dyDescent="0.25">
      <c r="B24" s="36" t="s">
        <v>988</v>
      </c>
      <c r="C24" s="16" t="s">
        <v>875</v>
      </c>
      <c r="D24" s="57" t="s">
        <v>169</v>
      </c>
      <c r="E24" s="38" t="s">
        <v>989</v>
      </c>
      <c r="F24" s="40" t="s">
        <v>987</v>
      </c>
      <c r="G24" s="39">
        <v>324</v>
      </c>
    </row>
    <row r="25" spans="2:7" ht="17.25" customHeight="1" x14ac:dyDescent="0.25">
      <c r="B25" s="36" t="s">
        <v>991</v>
      </c>
      <c r="C25" s="16" t="s">
        <v>875</v>
      </c>
      <c r="D25" s="61" t="s">
        <v>499</v>
      </c>
      <c r="E25" s="30" t="s">
        <v>990</v>
      </c>
      <c r="F25" s="40" t="s">
        <v>419</v>
      </c>
      <c r="G25" s="19">
        <v>500</v>
      </c>
    </row>
    <row r="26" spans="2:7" ht="17.25" customHeight="1" x14ac:dyDescent="0.25">
      <c r="B26" s="36" t="s">
        <v>992</v>
      </c>
      <c r="C26" s="76" t="s">
        <v>875</v>
      </c>
      <c r="D26" s="57" t="s">
        <v>499</v>
      </c>
      <c r="E26" s="38" t="s">
        <v>993</v>
      </c>
      <c r="F26" s="40" t="s">
        <v>369</v>
      </c>
      <c r="G26" s="39">
        <v>332.49</v>
      </c>
    </row>
    <row r="27" spans="2:7" ht="17.25" customHeight="1" thickBot="1" x14ac:dyDescent="0.3">
      <c r="B27" s="12"/>
      <c r="C27" s="55"/>
      <c r="D27" s="13"/>
      <c r="E27" s="13"/>
      <c r="F27" s="13"/>
      <c r="G27" s="3">
        <f>SUM(G10:G26)</f>
        <v>30842.27</v>
      </c>
    </row>
    <row r="30" spans="2:7" x14ac:dyDescent="0.25">
      <c r="D30" s="193" t="s">
        <v>136</v>
      </c>
      <c r="E30" s="193"/>
      <c r="F30" s="193"/>
      <c r="G30" s="52"/>
    </row>
    <row r="31" spans="2:7" ht="17.25" x14ac:dyDescent="0.3">
      <c r="E31" s="7"/>
      <c r="G31" s="52"/>
    </row>
  </sheetData>
  <mergeCells count="3">
    <mergeCell ref="B6:F7"/>
    <mergeCell ref="G6:G7"/>
    <mergeCell ref="D30:F3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9922-C119-4C95-AC5B-EC581E9441D0}">
  <dimension ref="B5:G17"/>
  <sheetViews>
    <sheetView showGridLines="0" workbookViewId="0">
      <selection activeCell="E17" sqref="E17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1060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1052</v>
      </c>
      <c r="C10" s="33" t="s">
        <v>1053</v>
      </c>
      <c r="D10" s="62" t="s">
        <v>499</v>
      </c>
      <c r="E10" s="80" t="s">
        <v>1054</v>
      </c>
      <c r="F10" s="42" t="s">
        <v>1055</v>
      </c>
      <c r="G10" s="43">
        <v>5164.07</v>
      </c>
    </row>
    <row r="11" spans="2:7" ht="17.25" customHeight="1" x14ac:dyDescent="0.25">
      <c r="B11" s="18" t="s">
        <v>1059</v>
      </c>
      <c r="C11" s="16" t="s">
        <v>1053</v>
      </c>
      <c r="D11" s="57" t="s">
        <v>499</v>
      </c>
      <c r="E11" s="30" t="s">
        <v>1057</v>
      </c>
      <c r="F11" s="40" t="s">
        <v>1056</v>
      </c>
      <c r="G11" s="19">
        <v>572</v>
      </c>
    </row>
    <row r="12" spans="2:7" ht="17.25" customHeight="1" x14ac:dyDescent="0.25">
      <c r="B12" s="36"/>
      <c r="C12" s="116" t="s">
        <v>1053</v>
      </c>
      <c r="D12" s="57" t="s">
        <v>499</v>
      </c>
      <c r="E12" s="38" t="s">
        <v>1713</v>
      </c>
      <c r="F12" s="40" t="s">
        <v>180</v>
      </c>
      <c r="G12" s="39">
        <v>47505.36</v>
      </c>
    </row>
    <row r="13" spans="2:7" ht="17.25" customHeight="1" x14ac:dyDescent="0.25">
      <c r="B13" s="36"/>
      <c r="C13" s="116" t="s">
        <v>1053</v>
      </c>
      <c r="D13" s="57" t="s">
        <v>499</v>
      </c>
      <c r="E13" s="38" t="s">
        <v>1714</v>
      </c>
      <c r="F13" s="40" t="s">
        <v>180</v>
      </c>
      <c r="G13" s="39">
        <v>64970</v>
      </c>
    </row>
    <row r="14" spans="2:7" ht="17.25" customHeight="1" thickBot="1" x14ac:dyDescent="0.3">
      <c r="B14" s="14"/>
      <c r="C14" s="59"/>
      <c r="D14" s="15"/>
      <c r="E14" s="15"/>
      <c r="F14" s="15"/>
      <c r="G14" s="3">
        <f>SUM(G10:G13)</f>
        <v>118211.43</v>
      </c>
    </row>
    <row r="15" spans="2:7" x14ac:dyDescent="0.25">
      <c r="G15" s="126"/>
    </row>
    <row r="16" spans="2:7" x14ac:dyDescent="0.25">
      <c r="E16" s="193" t="s">
        <v>136</v>
      </c>
      <c r="F16" s="193"/>
      <c r="G16" s="193"/>
    </row>
    <row r="17" spans="5:5" x14ac:dyDescent="0.25">
      <c r="E17" s="8"/>
    </row>
  </sheetData>
  <mergeCells count="3">
    <mergeCell ref="B6:F7"/>
    <mergeCell ref="G6:G7"/>
    <mergeCell ref="E16:G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F8A5-F4B2-451D-A9F3-FCDFC3B7A288}">
  <dimension ref="B5:G18"/>
  <sheetViews>
    <sheetView showGridLines="0" workbookViewId="0">
      <selection activeCell="E18" sqref="E18"/>
    </sheetView>
  </sheetViews>
  <sheetFormatPr defaultRowHeight="15" x14ac:dyDescent="0.25"/>
  <cols>
    <col min="2" max="3" width="11.5703125" customWidth="1"/>
    <col min="4" max="4" width="14.42578125" customWidth="1"/>
    <col min="5" max="5" width="83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1051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/>
      <c r="C10" s="16" t="s">
        <v>1053</v>
      </c>
      <c r="D10" s="61" t="s">
        <v>169</v>
      </c>
      <c r="E10" s="38" t="s">
        <v>1722</v>
      </c>
      <c r="F10" s="17" t="s">
        <v>335</v>
      </c>
      <c r="G10" s="19">
        <v>64970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64970</v>
      </c>
    </row>
    <row r="13" spans="2:7" x14ac:dyDescent="0.25">
      <c r="D13" s="193" t="s">
        <v>136</v>
      </c>
      <c r="E13" s="193"/>
      <c r="F13" s="193"/>
    </row>
    <row r="14" spans="2:7" x14ac:dyDescent="0.25">
      <c r="E14" s="6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A701-C86A-4587-8812-D891F2B7ED83}">
  <dimension ref="B5:G16"/>
  <sheetViews>
    <sheetView showGridLines="0" workbookViewId="0">
      <selection activeCell="E18" sqref="E18"/>
    </sheetView>
  </sheetViews>
  <sheetFormatPr defaultRowHeight="15" x14ac:dyDescent="0.25"/>
  <cols>
    <col min="2" max="3" width="12.28515625" customWidth="1"/>
    <col min="4" max="4" width="15.140625" customWidth="1"/>
    <col min="5" max="5" width="78.42578125" customWidth="1"/>
    <col min="6" max="6" width="18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1058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1061</v>
      </c>
      <c r="C10" s="16" t="s">
        <v>1053</v>
      </c>
      <c r="D10" s="57" t="s">
        <v>499</v>
      </c>
      <c r="E10" s="38" t="s">
        <v>862</v>
      </c>
      <c r="F10" s="17" t="s">
        <v>55</v>
      </c>
      <c r="G10" s="39">
        <v>50000</v>
      </c>
    </row>
    <row r="11" spans="2:7" x14ac:dyDescent="0.25">
      <c r="B11" s="36"/>
      <c r="C11" s="116" t="s">
        <v>1053</v>
      </c>
      <c r="D11" s="57" t="s">
        <v>499</v>
      </c>
      <c r="E11" s="38" t="s">
        <v>1723</v>
      </c>
      <c r="F11" s="40" t="s">
        <v>180</v>
      </c>
      <c r="G11" s="39">
        <v>64970</v>
      </c>
    </row>
    <row r="12" spans="2:7" ht="17.25" customHeight="1" thickBot="1" x14ac:dyDescent="0.3">
      <c r="B12" s="12"/>
      <c r="C12" s="55"/>
      <c r="D12" s="13"/>
      <c r="E12" s="13"/>
      <c r="F12" s="13"/>
      <c r="G12" s="3">
        <f>SUM(G10:G11)</f>
        <v>114970</v>
      </c>
    </row>
    <row r="14" spans="2:7" x14ac:dyDescent="0.25">
      <c r="E14" s="193" t="s">
        <v>136</v>
      </c>
      <c r="F14" s="193"/>
      <c r="G14" s="193"/>
    </row>
    <row r="15" spans="2:7" x14ac:dyDescent="0.25">
      <c r="D15" s="6"/>
      <c r="E15" s="8"/>
      <c r="G15" s="52"/>
    </row>
    <row r="16" spans="2:7" ht="17.25" x14ac:dyDescent="0.3">
      <c r="E16" s="7"/>
      <c r="G16" s="52"/>
    </row>
  </sheetData>
  <mergeCells count="3">
    <mergeCell ref="B6:F7"/>
    <mergeCell ref="G6:G7"/>
    <mergeCell ref="E14:G1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AE4D-2E08-4BDA-BA02-B9C94FD0B5D6}">
  <dimension ref="B5:G20"/>
  <sheetViews>
    <sheetView showGridLines="0" workbookViewId="0">
      <selection activeCell="E22" sqref="E22"/>
    </sheetView>
  </sheetViews>
  <sheetFormatPr defaultRowHeight="15" x14ac:dyDescent="0.25"/>
  <cols>
    <col min="2" max="3" width="12.28515625" customWidth="1"/>
    <col min="4" max="4" width="16.28515625" customWidth="1"/>
    <col min="5" max="5" width="82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4" t="s">
        <v>20</v>
      </c>
      <c r="C6" s="185"/>
      <c r="D6" s="185"/>
      <c r="E6" s="185"/>
      <c r="F6" s="186"/>
      <c r="G6" s="190" t="s">
        <v>5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27</v>
      </c>
      <c r="C10" s="33" t="s">
        <v>26</v>
      </c>
      <c r="D10" s="62" t="s">
        <v>169</v>
      </c>
      <c r="E10" s="49" t="s">
        <v>63</v>
      </c>
      <c r="F10" s="42" t="s">
        <v>23</v>
      </c>
      <c r="G10" s="43">
        <v>200</v>
      </c>
    </row>
    <row r="11" spans="2:7" x14ac:dyDescent="0.25">
      <c r="B11" s="18" t="s">
        <v>28</v>
      </c>
      <c r="C11" s="16" t="s">
        <v>26</v>
      </c>
      <c r="D11" s="61" t="s">
        <v>171</v>
      </c>
      <c r="E11" s="47" t="s">
        <v>64</v>
      </c>
      <c r="F11" s="17" t="s">
        <v>25</v>
      </c>
      <c r="G11" s="19">
        <v>46.78</v>
      </c>
    </row>
    <row r="12" spans="2:7" ht="17.25" customHeight="1" x14ac:dyDescent="0.25">
      <c r="B12" s="18" t="s">
        <v>66</v>
      </c>
      <c r="C12" s="16" t="s">
        <v>26</v>
      </c>
      <c r="D12" s="61" t="s">
        <v>171</v>
      </c>
      <c r="E12" s="22" t="s">
        <v>67</v>
      </c>
      <c r="F12" s="17" t="s">
        <v>65</v>
      </c>
      <c r="G12" s="19">
        <v>516.46</v>
      </c>
    </row>
    <row r="13" spans="2:7" ht="17.25" customHeight="1" x14ac:dyDescent="0.25">
      <c r="B13" s="28" t="s">
        <v>70</v>
      </c>
      <c r="C13" s="29" t="s">
        <v>26</v>
      </c>
      <c r="D13" s="69" t="s">
        <v>171</v>
      </c>
      <c r="E13" s="9" t="s">
        <v>69</v>
      </c>
      <c r="F13" s="63" t="s">
        <v>68</v>
      </c>
      <c r="G13" s="68">
        <v>5188.6400000000003</v>
      </c>
    </row>
    <row r="14" spans="2:7" ht="17.25" customHeight="1" x14ac:dyDescent="0.25">
      <c r="B14" s="28"/>
      <c r="C14" s="16" t="s">
        <v>26</v>
      </c>
      <c r="D14" s="61" t="s">
        <v>171</v>
      </c>
      <c r="E14" s="38" t="s">
        <v>1711</v>
      </c>
      <c r="F14" s="40" t="s">
        <v>180</v>
      </c>
      <c r="G14" s="68">
        <v>135892.49</v>
      </c>
    </row>
    <row r="15" spans="2:7" ht="17.25" customHeight="1" x14ac:dyDescent="0.25">
      <c r="B15" s="28"/>
      <c r="C15" s="29" t="s">
        <v>26</v>
      </c>
      <c r="D15" s="69" t="s">
        <v>171</v>
      </c>
      <c r="E15" s="38" t="s">
        <v>1712</v>
      </c>
      <c r="F15" s="40" t="s">
        <v>180</v>
      </c>
      <c r="G15" s="68">
        <v>190632</v>
      </c>
    </row>
    <row r="16" spans="2:7" ht="17.25" customHeight="1" thickBot="1" x14ac:dyDescent="0.3">
      <c r="B16" s="12"/>
      <c r="C16" s="55"/>
      <c r="D16" s="13"/>
      <c r="E16" s="13"/>
      <c r="F16" s="13"/>
      <c r="G16" s="3">
        <f>SUM(G10:G15)</f>
        <v>332476.37</v>
      </c>
    </row>
    <row r="18" spans="5:7" x14ac:dyDescent="0.25">
      <c r="G18" s="50"/>
    </row>
    <row r="20" spans="5:7" x14ac:dyDescent="0.25">
      <c r="E20" s="20"/>
      <c r="F20" s="20"/>
      <c r="G20" s="21"/>
    </row>
  </sheetData>
  <mergeCells count="2">
    <mergeCell ref="B6:F7"/>
    <mergeCell ref="G6:G7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C1B2-BEAC-470A-8D8E-895C35EDB869}">
  <dimension ref="B5:G15"/>
  <sheetViews>
    <sheetView showGridLines="0" workbookViewId="0">
      <selection activeCell="E13" sqref="E13:G13"/>
    </sheetView>
  </sheetViews>
  <sheetFormatPr defaultRowHeight="15" x14ac:dyDescent="0.25"/>
  <cols>
    <col min="2" max="3" width="12.28515625" customWidth="1"/>
    <col min="4" max="4" width="15.140625" customWidth="1"/>
    <col min="5" max="5" width="67.570312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1063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18" t="s">
        <v>108</v>
      </c>
      <c r="C10" s="16" t="s">
        <v>1064</v>
      </c>
      <c r="D10" s="57" t="s">
        <v>499</v>
      </c>
      <c r="E10" s="22" t="s">
        <v>599</v>
      </c>
      <c r="F10" s="42" t="s">
        <v>1065</v>
      </c>
      <c r="G10" s="39">
        <v>19227.16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19227.16</v>
      </c>
    </row>
    <row r="13" spans="2:7" x14ac:dyDescent="0.25">
      <c r="E13" s="193" t="s">
        <v>136</v>
      </c>
      <c r="F13" s="193"/>
      <c r="G13" s="193"/>
    </row>
    <row r="14" spans="2:7" x14ac:dyDescent="0.25">
      <c r="D14" s="6"/>
      <c r="E14" s="8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E13:G13"/>
  </mergeCells>
  <pageMargins left="0.511811024" right="0.511811024" top="0.78740157499999996" bottom="0.78740157499999996" header="0.31496062000000002" footer="0.31496062000000002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2D41-AF22-43A4-A88D-2E0C9844475F}">
  <dimension ref="B5:G14"/>
  <sheetViews>
    <sheetView showGridLines="0" workbookViewId="0">
      <selection activeCell="C13" sqref="C13:E13"/>
    </sheetView>
  </sheetViews>
  <sheetFormatPr defaultRowHeight="15" x14ac:dyDescent="0.25"/>
  <cols>
    <col min="2" max="4" width="11.42578125" customWidth="1"/>
    <col min="5" max="5" width="79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1068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8" t="s">
        <v>1075</v>
      </c>
      <c r="C10" s="16" t="s">
        <v>522</v>
      </c>
      <c r="D10" s="61" t="s">
        <v>499</v>
      </c>
      <c r="E10" s="53" t="s">
        <v>1107</v>
      </c>
      <c r="F10" s="17" t="s">
        <v>372</v>
      </c>
      <c r="G10" s="19">
        <v>3100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3100</v>
      </c>
    </row>
    <row r="12" spans="2:7" x14ac:dyDescent="0.25">
      <c r="G12" s="126"/>
    </row>
    <row r="13" spans="2:7" x14ac:dyDescent="0.25">
      <c r="C13" s="193" t="s">
        <v>136</v>
      </c>
      <c r="D13" s="193"/>
      <c r="E13" s="193"/>
      <c r="G13" s="125"/>
    </row>
    <row r="14" spans="2:7" x14ac:dyDescent="0.25">
      <c r="E14" s="8"/>
    </row>
  </sheetData>
  <mergeCells count="3">
    <mergeCell ref="B6:F7"/>
    <mergeCell ref="G6:G7"/>
    <mergeCell ref="C13:E13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8E40-A220-4112-B445-032EB2A50379}">
  <dimension ref="B5:H16"/>
  <sheetViews>
    <sheetView showGridLines="0" workbookViewId="0">
      <selection activeCell="E20" sqref="E20"/>
    </sheetView>
  </sheetViews>
  <sheetFormatPr defaultRowHeight="15" x14ac:dyDescent="0.25"/>
  <cols>
    <col min="2" max="3" width="11.42578125" customWidth="1"/>
    <col min="4" max="4" width="14.85546875" customWidth="1"/>
    <col min="5" max="5" width="79.42578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4" t="s">
        <v>1114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1073</v>
      </c>
      <c r="C10" s="16" t="s">
        <v>1119</v>
      </c>
      <c r="D10" s="57" t="s">
        <v>169</v>
      </c>
      <c r="E10" s="22" t="s">
        <v>1074</v>
      </c>
      <c r="F10" s="40" t="s">
        <v>61</v>
      </c>
      <c r="G10" s="19">
        <v>3092.02</v>
      </c>
      <c r="H10" s="117"/>
    </row>
    <row r="11" spans="2:8" ht="17.25" customHeight="1" x14ac:dyDescent="0.25">
      <c r="B11" s="36" t="s">
        <v>1131</v>
      </c>
      <c r="C11" s="76" t="s">
        <v>1119</v>
      </c>
      <c r="D11" s="57" t="s">
        <v>499</v>
      </c>
      <c r="E11" s="38" t="s">
        <v>1125</v>
      </c>
      <c r="F11" s="40" t="s">
        <v>1103</v>
      </c>
      <c r="G11" s="39">
        <v>179</v>
      </c>
      <c r="H11" s="117"/>
    </row>
    <row r="12" spans="2:8" ht="17.25" customHeight="1" x14ac:dyDescent="0.25">
      <c r="B12" s="36"/>
      <c r="C12" s="116" t="s">
        <v>1119</v>
      </c>
      <c r="D12" s="57" t="s">
        <v>499</v>
      </c>
      <c r="E12" s="38" t="s">
        <v>1713</v>
      </c>
      <c r="F12" s="40" t="s">
        <v>180</v>
      </c>
      <c r="G12" s="39">
        <v>15229.75</v>
      </c>
      <c r="H12" s="117"/>
    </row>
    <row r="13" spans="2:8" ht="17.25" customHeight="1" thickBot="1" x14ac:dyDescent="0.3">
      <c r="B13" s="14"/>
      <c r="C13" s="59"/>
      <c r="D13" s="15"/>
      <c r="E13" s="15"/>
      <c r="F13" s="15"/>
      <c r="G13" s="3">
        <f>SUM(G10:G12)</f>
        <v>18500.77</v>
      </c>
    </row>
    <row r="14" spans="2:8" x14ac:dyDescent="0.25">
      <c r="G14" s="126"/>
    </row>
    <row r="15" spans="2:8" x14ac:dyDescent="0.25">
      <c r="C15" s="193" t="s">
        <v>136</v>
      </c>
      <c r="D15" s="193"/>
      <c r="E15" s="193"/>
      <c r="G15" s="125"/>
    </row>
    <row r="16" spans="2:8" x14ac:dyDescent="0.25">
      <c r="E16" s="8"/>
    </row>
  </sheetData>
  <mergeCells count="3">
    <mergeCell ref="B6:F7"/>
    <mergeCell ref="G6:G7"/>
    <mergeCell ref="C15:E15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427C-19F6-4296-84E8-BED6514CE833}">
  <dimension ref="B5:H16"/>
  <sheetViews>
    <sheetView showGridLines="0" workbookViewId="0">
      <selection activeCell="G11" sqref="G11"/>
    </sheetView>
  </sheetViews>
  <sheetFormatPr defaultRowHeight="15" x14ac:dyDescent="0.25"/>
  <cols>
    <col min="2" max="3" width="12.28515625" customWidth="1"/>
    <col min="4" max="4" width="15.140625" customWidth="1"/>
    <col min="5" max="5" width="84.14062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84" t="s">
        <v>1115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6.5" customHeight="1" x14ac:dyDescent="0.25">
      <c r="B10" s="18" t="s">
        <v>1093</v>
      </c>
      <c r="C10" s="16" t="s">
        <v>1119</v>
      </c>
      <c r="D10" s="61" t="s">
        <v>499</v>
      </c>
      <c r="E10" s="30" t="s">
        <v>1094</v>
      </c>
      <c r="F10" s="40" t="s">
        <v>249</v>
      </c>
      <c r="G10" s="19">
        <v>319.35000000000002</v>
      </c>
      <c r="H10" s="117"/>
    </row>
    <row r="11" spans="2:8" ht="16.5" customHeight="1" x14ac:dyDescent="0.25">
      <c r="B11" s="36" t="s">
        <v>1101</v>
      </c>
      <c r="C11" s="76" t="s">
        <v>1119</v>
      </c>
      <c r="D11" s="57" t="s">
        <v>1078</v>
      </c>
      <c r="E11" s="77" t="s">
        <v>1124</v>
      </c>
      <c r="F11" s="40" t="s">
        <v>435</v>
      </c>
      <c r="G11" s="39">
        <v>14910.4</v>
      </c>
      <c r="H11" s="117"/>
    </row>
    <row r="12" spans="2:8" ht="17.25" customHeight="1" thickBot="1" x14ac:dyDescent="0.3">
      <c r="B12" s="12"/>
      <c r="C12" s="55"/>
      <c r="D12" s="13"/>
      <c r="E12" s="13"/>
      <c r="F12" s="13"/>
      <c r="G12" s="3">
        <f>SUM(G10:G11)</f>
        <v>15229.75</v>
      </c>
    </row>
    <row r="14" spans="2:8" x14ac:dyDescent="0.25">
      <c r="C14" s="193" t="s">
        <v>136</v>
      </c>
      <c r="D14" s="193"/>
      <c r="E14" s="193"/>
    </row>
    <row r="15" spans="2:8" x14ac:dyDescent="0.25">
      <c r="D15" s="193"/>
      <c r="E15" s="193"/>
      <c r="F15" s="193"/>
      <c r="G15" s="52"/>
    </row>
    <row r="16" spans="2:8" ht="17.25" x14ac:dyDescent="0.3">
      <c r="E16" s="7"/>
      <c r="G16" s="52"/>
    </row>
  </sheetData>
  <mergeCells count="4">
    <mergeCell ref="B6:F7"/>
    <mergeCell ref="G6:G7"/>
    <mergeCell ref="D15:F15"/>
    <mergeCell ref="C14:E14"/>
  </mergeCells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C859-7C95-486A-ACE9-7B11ED2E426C}">
  <dimension ref="B5:H19"/>
  <sheetViews>
    <sheetView showGridLines="0" workbookViewId="0">
      <selection activeCell="D18" sqref="D18:F18"/>
    </sheetView>
  </sheetViews>
  <sheetFormatPr defaultRowHeight="15" x14ac:dyDescent="0.25"/>
  <cols>
    <col min="2" max="3" width="11.42578125" customWidth="1"/>
    <col min="4" max="4" width="14.42578125" customWidth="1"/>
    <col min="5" max="5" width="79.42578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4" t="s">
        <v>1113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2" t="s">
        <v>1067</v>
      </c>
      <c r="C10" s="33" t="s">
        <v>1120</v>
      </c>
      <c r="D10" s="61" t="s">
        <v>171</v>
      </c>
      <c r="E10" s="74" t="s">
        <v>1066</v>
      </c>
      <c r="F10" s="17" t="s">
        <v>16</v>
      </c>
      <c r="G10" s="43">
        <v>2662.94</v>
      </c>
      <c r="H10" s="117"/>
    </row>
    <row r="11" spans="2:8" ht="17.25" customHeight="1" x14ac:dyDescent="0.25">
      <c r="B11" s="18" t="s">
        <v>1077</v>
      </c>
      <c r="C11" s="16" t="s">
        <v>1120</v>
      </c>
      <c r="D11" s="57" t="s">
        <v>499</v>
      </c>
      <c r="E11" s="22" t="s">
        <v>1126</v>
      </c>
      <c r="F11" s="40" t="s">
        <v>19</v>
      </c>
      <c r="G11" s="19">
        <v>2210</v>
      </c>
      <c r="H11" s="117"/>
    </row>
    <row r="12" spans="2:8" ht="17.25" customHeight="1" x14ac:dyDescent="0.25">
      <c r="B12" s="18" t="s">
        <v>1079</v>
      </c>
      <c r="C12" s="16" t="s">
        <v>1120</v>
      </c>
      <c r="D12" s="61" t="s">
        <v>1078</v>
      </c>
      <c r="E12" s="22" t="s">
        <v>1123</v>
      </c>
      <c r="F12" s="40" t="s">
        <v>427</v>
      </c>
      <c r="G12" s="19">
        <v>2080</v>
      </c>
      <c r="H12" s="117"/>
    </row>
    <row r="13" spans="2:8" ht="17.25" customHeight="1" x14ac:dyDescent="0.25">
      <c r="B13" s="36" t="s">
        <v>1132</v>
      </c>
      <c r="C13" s="76" t="s">
        <v>1120</v>
      </c>
      <c r="D13" s="57" t="s">
        <v>499</v>
      </c>
      <c r="E13" s="38" t="s">
        <v>1129</v>
      </c>
      <c r="F13" s="40" t="s">
        <v>55</v>
      </c>
      <c r="G13" s="39">
        <v>2000</v>
      </c>
      <c r="H13" s="117"/>
    </row>
    <row r="14" spans="2:8" ht="17.25" customHeight="1" x14ac:dyDescent="0.25">
      <c r="B14" s="36"/>
      <c r="C14" s="76" t="s">
        <v>1120</v>
      </c>
      <c r="D14" s="57" t="s">
        <v>499</v>
      </c>
      <c r="E14" s="38" t="s">
        <v>1713</v>
      </c>
      <c r="F14" s="40" t="s">
        <v>180</v>
      </c>
      <c r="G14" s="39">
        <v>81617.83</v>
      </c>
      <c r="H14" s="117"/>
    </row>
    <row r="15" spans="2:8" ht="17.25" customHeight="1" x14ac:dyDescent="0.25">
      <c r="B15" s="36"/>
      <c r="C15" s="76" t="s">
        <v>1120</v>
      </c>
      <c r="D15" s="57" t="s">
        <v>499</v>
      </c>
      <c r="E15" s="38" t="s">
        <v>1714</v>
      </c>
      <c r="F15" s="40" t="s">
        <v>180</v>
      </c>
      <c r="G15" s="39">
        <v>12420</v>
      </c>
      <c r="H15" s="117"/>
    </row>
    <row r="16" spans="2:8" ht="17.25" customHeight="1" thickBot="1" x14ac:dyDescent="0.3">
      <c r="B16" s="14"/>
      <c r="C16" s="59"/>
      <c r="D16" s="15"/>
      <c r="E16" s="15"/>
      <c r="F16" s="15"/>
      <c r="G16" s="3">
        <f>SUM(G10:G15)</f>
        <v>102990.77</v>
      </c>
    </row>
    <row r="17" spans="4:7" x14ac:dyDescent="0.25">
      <c r="G17" s="126"/>
    </row>
    <row r="18" spans="4:7" x14ac:dyDescent="0.25">
      <c r="D18" s="193" t="s">
        <v>136</v>
      </c>
      <c r="E18" s="193"/>
      <c r="F18" s="193"/>
      <c r="G18" s="125"/>
    </row>
    <row r="19" spans="4:7" x14ac:dyDescent="0.25">
      <c r="E19" s="8"/>
    </row>
  </sheetData>
  <mergeCells count="3">
    <mergeCell ref="B6:F7"/>
    <mergeCell ref="G6:G7"/>
    <mergeCell ref="D18:F18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1BEF-B5C6-44D2-A57A-242427701A0D}">
  <dimension ref="B5:G18"/>
  <sheetViews>
    <sheetView showGridLines="0" workbookViewId="0">
      <selection activeCell="E21" sqref="E21"/>
    </sheetView>
  </sheetViews>
  <sheetFormatPr defaultRowHeight="15" x14ac:dyDescent="0.25"/>
  <cols>
    <col min="2" max="3" width="11.5703125" customWidth="1"/>
    <col min="4" max="4" width="14.42578125" customWidth="1"/>
    <col min="5" max="5" width="64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1112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1082</v>
      </c>
      <c r="C10" s="87" t="s">
        <v>522</v>
      </c>
      <c r="D10" s="111" t="s">
        <v>1078</v>
      </c>
      <c r="E10" s="22" t="s">
        <v>1123</v>
      </c>
      <c r="F10" s="40" t="s">
        <v>427</v>
      </c>
      <c r="G10" s="68">
        <v>12420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12420</v>
      </c>
    </row>
    <row r="13" spans="2:7" x14ac:dyDescent="0.25">
      <c r="C13" s="193" t="s">
        <v>136</v>
      </c>
      <c r="D13" s="193"/>
      <c r="E13" s="193"/>
    </row>
    <row r="14" spans="2:7" x14ac:dyDescent="0.25">
      <c r="E14" s="6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C13:E13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FADC-DA31-4A96-8321-FA5A89B1A919}">
  <dimension ref="B5:H18"/>
  <sheetViews>
    <sheetView showGridLines="0" workbookViewId="0">
      <selection activeCell="F12" sqref="F12"/>
    </sheetView>
  </sheetViews>
  <sheetFormatPr defaultRowHeight="15" x14ac:dyDescent="0.25"/>
  <cols>
    <col min="2" max="3" width="12.28515625" customWidth="1"/>
    <col min="4" max="4" width="15.140625" customWidth="1"/>
    <col min="5" max="5" width="78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84" t="s">
        <v>1116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6.5" customHeight="1" x14ac:dyDescent="0.25">
      <c r="B10" s="18" t="s">
        <v>1085</v>
      </c>
      <c r="C10" s="16" t="s">
        <v>1120</v>
      </c>
      <c r="D10" s="61" t="s">
        <v>169</v>
      </c>
      <c r="E10" s="30" t="s">
        <v>1086</v>
      </c>
      <c r="F10" s="17" t="s">
        <v>586</v>
      </c>
      <c r="G10" s="19">
        <v>2522.5</v>
      </c>
      <c r="H10" s="117"/>
    </row>
    <row r="11" spans="2:8" ht="16.5" customHeight="1" x14ac:dyDescent="0.25">
      <c r="B11" s="36" t="s">
        <v>1099</v>
      </c>
      <c r="C11" s="16" t="s">
        <v>1120</v>
      </c>
      <c r="D11" s="57" t="s">
        <v>1078</v>
      </c>
      <c r="E11" s="22" t="s">
        <v>1127</v>
      </c>
      <c r="F11" s="40" t="s">
        <v>427</v>
      </c>
      <c r="G11" s="19">
        <v>76576.639999999999</v>
      </c>
      <c r="H11" s="117"/>
    </row>
    <row r="12" spans="2:8" ht="16.5" customHeight="1" x14ac:dyDescent="0.25">
      <c r="B12" s="36" t="s">
        <v>1102</v>
      </c>
      <c r="C12" s="16" t="s">
        <v>1120</v>
      </c>
      <c r="D12" s="57" t="s">
        <v>499</v>
      </c>
      <c r="E12" s="30" t="s">
        <v>91</v>
      </c>
      <c r="F12" s="40" t="s">
        <v>1100</v>
      </c>
      <c r="G12" s="39">
        <v>110.7</v>
      </c>
      <c r="H12" s="117"/>
    </row>
    <row r="13" spans="2:8" ht="16.5" customHeight="1" x14ac:dyDescent="0.25">
      <c r="B13" s="18" t="s">
        <v>1090</v>
      </c>
      <c r="C13" s="16" t="s">
        <v>1120</v>
      </c>
      <c r="D13" s="61" t="s">
        <v>169</v>
      </c>
      <c r="E13" s="22" t="s">
        <v>1091</v>
      </c>
      <c r="F13" s="17" t="s">
        <v>586</v>
      </c>
      <c r="G13" s="19">
        <v>2408</v>
      </c>
      <c r="H13" s="117"/>
    </row>
    <row r="14" spans="2:8" ht="17.25" customHeight="1" thickBot="1" x14ac:dyDescent="0.3">
      <c r="B14" s="12"/>
      <c r="C14" s="55"/>
      <c r="D14" s="13"/>
      <c r="E14" s="13"/>
      <c r="F14" s="13"/>
      <c r="G14" s="3">
        <f>SUM(G10:G13)</f>
        <v>81617.84</v>
      </c>
    </row>
    <row r="16" spans="2:8" x14ac:dyDescent="0.25">
      <c r="D16" s="193" t="s">
        <v>136</v>
      </c>
      <c r="E16" s="193"/>
      <c r="F16" s="193"/>
    </row>
    <row r="17" spans="4:7" x14ac:dyDescent="0.25">
      <c r="D17" s="193"/>
      <c r="E17" s="193"/>
      <c r="F17" s="193"/>
      <c r="G17" s="52"/>
    </row>
    <row r="18" spans="4:7" ht="17.25" x14ac:dyDescent="0.3">
      <c r="E18" s="7"/>
      <c r="G18" s="52"/>
    </row>
  </sheetData>
  <mergeCells count="4">
    <mergeCell ref="B6:F7"/>
    <mergeCell ref="G6:G7"/>
    <mergeCell ref="D17:F17"/>
    <mergeCell ref="D16:F16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2770-43E6-4F73-B779-2CA339FB4FE8}">
  <dimension ref="B5:H19"/>
  <sheetViews>
    <sheetView showGridLines="0" workbookViewId="0">
      <selection activeCell="G15" sqref="G15"/>
    </sheetView>
  </sheetViews>
  <sheetFormatPr defaultRowHeight="15" x14ac:dyDescent="0.25"/>
  <cols>
    <col min="2" max="3" width="11.42578125" customWidth="1"/>
    <col min="4" max="4" width="16.42578125" customWidth="1"/>
    <col min="5" max="5" width="79.42578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4" t="s">
        <v>1109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1111</v>
      </c>
      <c r="C10" s="16" t="s">
        <v>1117</v>
      </c>
      <c r="D10" s="61" t="s">
        <v>499</v>
      </c>
      <c r="E10" s="30" t="s">
        <v>624</v>
      </c>
      <c r="F10" s="17" t="s">
        <v>623</v>
      </c>
      <c r="G10" s="19">
        <v>1535.86</v>
      </c>
      <c r="H10" s="117"/>
    </row>
    <row r="11" spans="2:8" ht="17.25" customHeight="1" x14ac:dyDescent="0.25">
      <c r="B11" s="18" t="s">
        <v>1111</v>
      </c>
      <c r="C11" s="16" t="s">
        <v>1117</v>
      </c>
      <c r="D11" s="57" t="s">
        <v>499</v>
      </c>
      <c r="E11" s="30" t="s">
        <v>624</v>
      </c>
      <c r="F11" s="40" t="s">
        <v>623</v>
      </c>
      <c r="G11" s="19">
        <v>1118.3399999999999</v>
      </c>
      <c r="H11" s="117"/>
    </row>
    <row r="12" spans="2:8" ht="17.25" customHeight="1" x14ac:dyDescent="0.25">
      <c r="B12" s="18" t="s">
        <v>1110</v>
      </c>
      <c r="C12" s="16" t="s">
        <v>1117</v>
      </c>
      <c r="D12" s="57" t="s">
        <v>499</v>
      </c>
      <c r="E12" s="30" t="s">
        <v>1118</v>
      </c>
      <c r="F12" s="40" t="s">
        <v>623</v>
      </c>
      <c r="G12" s="19">
        <v>127.32</v>
      </c>
      <c r="H12" s="117"/>
    </row>
    <row r="13" spans="2:8" ht="17.25" customHeight="1" x14ac:dyDescent="0.25">
      <c r="B13" s="18" t="s">
        <v>1080</v>
      </c>
      <c r="C13" s="16" t="s">
        <v>1117</v>
      </c>
      <c r="D13" s="57" t="s">
        <v>499</v>
      </c>
      <c r="E13" s="22" t="s">
        <v>1081</v>
      </c>
      <c r="F13" s="40" t="s">
        <v>592</v>
      </c>
      <c r="G13" s="19">
        <v>739.23</v>
      </c>
      <c r="H13" s="117"/>
    </row>
    <row r="14" spans="2:8" ht="17.25" customHeight="1" x14ac:dyDescent="0.25">
      <c r="B14" s="36" t="s">
        <v>1142</v>
      </c>
      <c r="C14" s="76" t="s">
        <v>1117</v>
      </c>
      <c r="D14" s="57" t="s">
        <v>499</v>
      </c>
      <c r="E14" s="38" t="s">
        <v>1130</v>
      </c>
      <c r="F14" s="40" t="s">
        <v>1103</v>
      </c>
      <c r="G14" s="39">
        <v>358</v>
      </c>
      <c r="H14" s="117"/>
    </row>
    <row r="15" spans="2:8" ht="17.25" customHeight="1" x14ac:dyDescent="0.25">
      <c r="B15" s="36"/>
      <c r="C15" s="76" t="s">
        <v>1117</v>
      </c>
      <c r="D15" s="57" t="s">
        <v>499</v>
      </c>
      <c r="E15" s="38" t="s">
        <v>1713</v>
      </c>
      <c r="F15" s="40" t="s">
        <v>180</v>
      </c>
      <c r="G15" s="39">
        <v>117423.75</v>
      </c>
      <c r="H15" s="117"/>
    </row>
    <row r="16" spans="2:8" ht="17.25" customHeight="1" thickBot="1" x14ac:dyDescent="0.3">
      <c r="B16" s="14"/>
      <c r="C16" s="59"/>
      <c r="D16" s="15"/>
      <c r="E16" s="15"/>
      <c r="F16" s="15"/>
      <c r="G16" s="3">
        <f>SUM(G10:G15)</f>
        <v>121302.5</v>
      </c>
    </row>
    <row r="17" spans="5:7" x14ac:dyDescent="0.25">
      <c r="G17" s="126"/>
    </row>
    <row r="18" spans="5:7" x14ac:dyDescent="0.25">
      <c r="G18" s="125"/>
    </row>
    <row r="19" spans="5:7" x14ac:dyDescent="0.25">
      <c r="E19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54B7-65A1-4775-B52C-9C321678B8CC}">
  <dimension ref="B5:G19"/>
  <sheetViews>
    <sheetView showGridLines="0" workbookViewId="0">
      <selection activeCell="E15" sqref="E15"/>
    </sheetView>
  </sheetViews>
  <sheetFormatPr defaultRowHeight="15" x14ac:dyDescent="0.25"/>
  <cols>
    <col min="2" max="3" width="11.5703125" customWidth="1"/>
    <col min="4" max="4" width="14.42578125" customWidth="1"/>
    <col min="5" max="5" width="64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1151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/>
      <c r="C10" s="76" t="s">
        <v>1117</v>
      </c>
      <c r="D10" s="57" t="s">
        <v>499</v>
      </c>
      <c r="E10" s="38" t="s">
        <v>1718</v>
      </c>
      <c r="F10" s="40" t="s">
        <v>180</v>
      </c>
      <c r="G10" s="39">
        <v>123524.49</v>
      </c>
    </row>
    <row r="11" spans="2:7" ht="17.25" customHeight="1" x14ac:dyDescent="0.25">
      <c r="B11" s="115"/>
      <c r="C11" s="76" t="s">
        <v>1117</v>
      </c>
      <c r="D11" s="57" t="s">
        <v>499</v>
      </c>
      <c r="E11" s="84" t="s">
        <v>1742</v>
      </c>
      <c r="F11" s="17" t="s">
        <v>263</v>
      </c>
      <c r="G11" s="39">
        <v>211710.13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335234.62</v>
      </c>
    </row>
    <row r="14" spans="2:7" x14ac:dyDescent="0.25">
      <c r="C14" s="193"/>
      <c r="D14" s="193"/>
      <c r="E14" s="193"/>
    </row>
    <row r="15" spans="2:7" x14ac:dyDescent="0.25">
      <c r="E15" s="6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3">
    <mergeCell ref="B6:F7"/>
    <mergeCell ref="G6:G7"/>
    <mergeCell ref="C14:E14"/>
  </mergeCells>
  <pageMargins left="0.511811024" right="0.511811024" top="0.78740157499999996" bottom="0.78740157499999996" header="0.31496062000000002" footer="0.31496062000000002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4F56-2D7A-4B65-898D-77E87E3BFBFB}">
  <dimension ref="B5:H23"/>
  <sheetViews>
    <sheetView showGridLines="0" workbookViewId="0">
      <selection activeCell="E11" sqref="E11"/>
    </sheetView>
  </sheetViews>
  <sheetFormatPr defaultRowHeight="15" x14ac:dyDescent="0.25"/>
  <cols>
    <col min="2" max="3" width="12.28515625" customWidth="1"/>
    <col min="4" max="4" width="15.140625" customWidth="1"/>
    <col min="5" max="5" width="76.4257812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84" t="s">
        <v>1108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6.5" customHeight="1" x14ac:dyDescent="0.25">
      <c r="B10" s="18" t="s">
        <v>1084</v>
      </c>
      <c r="C10" s="16" t="s">
        <v>1117</v>
      </c>
      <c r="D10" s="57" t="s">
        <v>169</v>
      </c>
      <c r="E10" s="22" t="s">
        <v>1087</v>
      </c>
      <c r="F10" s="42" t="s">
        <v>140</v>
      </c>
      <c r="G10" s="39">
        <v>2625</v>
      </c>
      <c r="H10" s="117"/>
    </row>
    <row r="11" spans="2:8" ht="16.5" customHeight="1" x14ac:dyDescent="0.25">
      <c r="B11" s="18" t="s">
        <v>1095</v>
      </c>
      <c r="C11" s="16" t="s">
        <v>1117</v>
      </c>
      <c r="D11" s="61" t="s">
        <v>499</v>
      </c>
      <c r="E11" s="22" t="s">
        <v>1143</v>
      </c>
      <c r="F11" s="40" t="s">
        <v>512</v>
      </c>
      <c r="G11" s="19">
        <v>950</v>
      </c>
      <c r="H11" s="117"/>
    </row>
    <row r="12" spans="2:8" ht="16.5" customHeight="1" x14ac:dyDescent="0.25">
      <c r="B12" s="36" t="s">
        <v>1096</v>
      </c>
      <c r="C12" s="16" t="s">
        <v>1117</v>
      </c>
      <c r="D12" s="57" t="s">
        <v>499</v>
      </c>
      <c r="E12" s="80" t="s">
        <v>1134</v>
      </c>
      <c r="F12" s="17" t="s">
        <v>605</v>
      </c>
      <c r="G12" s="19">
        <v>1800</v>
      </c>
      <c r="H12" s="117"/>
    </row>
    <row r="13" spans="2:8" ht="16.5" customHeight="1" x14ac:dyDescent="0.25">
      <c r="B13" s="36" t="s">
        <v>1097</v>
      </c>
      <c r="C13" s="16" t="s">
        <v>1117</v>
      </c>
      <c r="D13" s="57" t="s">
        <v>499</v>
      </c>
      <c r="E13" s="30" t="s">
        <v>1133</v>
      </c>
      <c r="F13" s="17" t="s">
        <v>605</v>
      </c>
      <c r="G13" s="19">
        <v>1980</v>
      </c>
      <c r="H13" s="117"/>
    </row>
    <row r="14" spans="2:8" ht="16.5" customHeight="1" x14ac:dyDescent="0.25">
      <c r="B14" s="18" t="s">
        <v>1098</v>
      </c>
      <c r="C14" s="16" t="s">
        <v>1117</v>
      </c>
      <c r="D14" s="57" t="s">
        <v>499</v>
      </c>
      <c r="E14" s="38" t="s">
        <v>1128</v>
      </c>
      <c r="F14" s="17" t="s">
        <v>55</v>
      </c>
      <c r="G14" s="39">
        <v>50000</v>
      </c>
      <c r="H14" s="117"/>
    </row>
    <row r="15" spans="2:8" ht="16.5" customHeight="1" x14ac:dyDescent="0.25">
      <c r="B15" s="36" t="s">
        <v>1135</v>
      </c>
      <c r="C15" s="16" t="s">
        <v>1117</v>
      </c>
      <c r="D15" s="57" t="s">
        <v>499</v>
      </c>
      <c r="E15" s="38" t="s">
        <v>1147</v>
      </c>
      <c r="F15" s="40" t="s">
        <v>1136</v>
      </c>
      <c r="G15" s="39">
        <v>3852.52</v>
      </c>
      <c r="H15" s="117"/>
    </row>
    <row r="16" spans="2:8" ht="16.5" customHeight="1" x14ac:dyDescent="0.25">
      <c r="B16" s="36" t="s">
        <v>1137</v>
      </c>
      <c r="C16" s="16" t="s">
        <v>1117</v>
      </c>
      <c r="D16" s="57" t="s">
        <v>499</v>
      </c>
      <c r="E16" s="38" t="s">
        <v>1148</v>
      </c>
      <c r="F16" s="40" t="s">
        <v>1138</v>
      </c>
      <c r="G16" s="39">
        <v>425.4</v>
      </c>
      <c r="H16" s="117"/>
    </row>
    <row r="17" spans="2:8" ht="16.5" customHeight="1" x14ac:dyDescent="0.25">
      <c r="B17" s="36" t="s">
        <v>1139</v>
      </c>
      <c r="C17" s="16" t="s">
        <v>1117</v>
      </c>
      <c r="D17" s="57" t="s">
        <v>499</v>
      </c>
      <c r="E17" s="38" t="s">
        <v>1149</v>
      </c>
      <c r="F17" s="40" t="s">
        <v>1138</v>
      </c>
      <c r="G17" s="39">
        <v>251.63</v>
      </c>
      <c r="H17" s="117"/>
    </row>
    <row r="18" spans="2:8" ht="16.5" customHeight="1" x14ac:dyDescent="0.25">
      <c r="B18" s="36" t="s">
        <v>1140</v>
      </c>
      <c r="C18" s="16" t="s">
        <v>1117</v>
      </c>
      <c r="D18" s="57" t="s">
        <v>499</v>
      </c>
      <c r="E18" s="38" t="s">
        <v>1150</v>
      </c>
      <c r="F18" s="40" t="s">
        <v>1141</v>
      </c>
      <c r="G18" s="39">
        <v>2704.8</v>
      </c>
      <c r="H18" s="117"/>
    </row>
    <row r="19" spans="2:8" ht="17.25" customHeight="1" thickBot="1" x14ac:dyDescent="0.3">
      <c r="B19" s="12"/>
      <c r="C19" s="55"/>
      <c r="D19" s="13"/>
      <c r="E19" s="13"/>
      <c r="F19" s="13"/>
      <c r="G19" s="3">
        <f>SUM(G10:G18)</f>
        <v>64589.35</v>
      </c>
    </row>
    <row r="22" spans="2:8" x14ac:dyDescent="0.25">
      <c r="D22" s="193"/>
      <c r="E22" s="193"/>
      <c r="F22" s="193"/>
      <c r="G22" s="52"/>
    </row>
    <row r="23" spans="2:8" ht="17.25" x14ac:dyDescent="0.3">
      <c r="E23" s="7"/>
      <c r="G23" s="52"/>
    </row>
  </sheetData>
  <mergeCells count="3">
    <mergeCell ref="B6:F7"/>
    <mergeCell ref="G6:G7"/>
    <mergeCell ref="D22:F22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CC27-FF64-4DCD-A8E8-DE809A4F3F62}">
  <dimension ref="B5:G23"/>
  <sheetViews>
    <sheetView showGridLines="0" topLeftCell="A7" workbookViewId="0">
      <selection activeCell="E22" sqref="E22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3.5703125" customWidth="1"/>
    <col min="5" max="5" width="77.7109375" customWidth="1"/>
    <col min="6" max="6" width="25.425781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21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70" t="s">
        <v>2</v>
      </c>
      <c r="C9" s="71" t="s">
        <v>4</v>
      </c>
      <c r="D9" s="72" t="s">
        <v>166</v>
      </c>
      <c r="E9" s="71" t="s">
        <v>3</v>
      </c>
      <c r="F9" s="71" t="s">
        <v>1</v>
      </c>
      <c r="G9" s="73" t="s">
        <v>0</v>
      </c>
    </row>
    <row r="10" spans="2:7" ht="17.25" customHeight="1" x14ac:dyDescent="0.25">
      <c r="B10" s="32" t="s">
        <v>49</v>
      </c>
      <c r="C10" s="33" t="s">
        <v>26</v>
      </c>
      <c r="D10" s="62" t="s">
        <v>171</v>
      </c>
      <c r="E10" s="49" t="s">
        <v>74</v>
      </c>
      <c r="F10" s="42" t="s">
        <v>48</v>
      </c>
      <c r="G10" s="43">
        <v>800</v>
      </c>
    </row>
    <row r="11" spans="2:7" ht="17.25" customHeight="1" x14ac:dyDescent="0.25">
      <c r="B11" s="18" t="s">
        <v>88</v>
      </c>
      <c r="C11" s="16" t="s">
        <v>26</v>
      </c>
      <c r="D11" s="61" t="s">
        <v>171</v>
      </c>
      <c r="E11" s="22" t="s">
        <v>90</v>
      </c>
      <c r="F11" s="17" t="s">
        <v>89</v>
      </c>
      <c r="G11" s="19">
        <v>550</v>
      </c>
    </row>
    <row r="12" spans="2:7" ht="17.25" customHeight="1" x14ac:dyDescent="0.25">
      <c r="B12" s="18" t="s">
        <v>76</v>
      </c>
      <c r="C12" s="16" t="s">
        <v>26</v>
      </c>
      <c r="D12" s="61" t="s">
        <v>169</v>
      </c>
      <c r="E12" s="22" t="s">
        <v>77</v>
      </c>
      <c r="F12" s="17" t="s">
        <v>75</v>
      </c>
      <c r="G12" s="19">
        <v>300</v>
      </c>
    </row>
    <row r="13" spans="2:7" ht="17.25" customHeight="1" x14ac:dyDescent="0.25">
      <c r="B13" s="18" t="s">
        <v>78</v>
      </c>
      <c r="C13" s="29" t="s">
        <v>26</v>
      </c>
      <c r="D13" s="61" t="s">
        <v>171</v>
      </c>
      <c r="E13" s="38" t="s">
        <v>69</v>
      </c>
      <c r="F13" s="40" t="s">
        <v>68</v>
      </c>
      <c r="G13" s="19">
        <v>108247.25</v>
      </c>
    </row>
    <row r="14" spans="2:7" ht="17.25" customHeight="1" x14ac:dyDescent="0.25">
      <c r="B14" s="18" t="s">
        <v>83</v>
      </c>
      <c r="C14" s="16" t="s">
        <v>26</v>
      </c>
      <c r="D14" s="61" t="s">
        <v>171</v>
      </c>
      <c r="E14" s="22" t="s">
        <v>99</v>
      </c>
      <c r="F14" s="17" t="s">
        <v>65</v>
      </c>
      <c r="G14" s="19">
        <v>11259.88</v>
      </c>
    </row>
    <row r="15" spans="2:7" ht="17.25" customHeight="1" x14ac:dyDescent="0.25">
      <c r="B15" s="18" t="s">
        <v>87</v>
      </c>
      <c r="C15" s="16" t="s">
        <v>26</v>
      </c>
      <c r="D15" s="61" t="s">
        <v>171</v>
      </c>
      <c r="E15" s="22" t="s">
        <v>98</v>
      </c>
      <c r="F15" s="17" t="s">
        <v>86</v>
      </c>
      <c r="G15" s="19">
        <v>250</v>
      </c>
    </row>
    <row r="16" spans="2:7" ht="17.25" customHeight="1" thickBot="1" x14ac:dyDescent="0.3">
      <c r="B16" s="14"/>
      <c r="C16" s="59"/>
      <c r="D16" s="15"/>
      <c r="E16" s="15"/>
      <c r="F16" s="15"/>
      <c r="G16" s="3">
        <f>SUM(G10:G15)</f>
        <v>121407.13</v>
      </c>
    </row>
    <row r="19" spans="5:6" x14ac:dyDescent="0.25">
      <c r="E19" s="6"/>
    </row>
    <row r="20" spans="5:6" x14ac:dyDescent="0.25">
      <c r="E20" s="8"/>
    </row>
    <row r="21" spans="5:6" x14ac:dyDescent="0.25">
      <c r="E21" s="4"/>
      <c r="F21" s="10"/>
    </row>
    <row r="22" spans="5:6" ht="17.25" x14ac:dyDescent="0.3">
      <c r="E22" s="7"/>
    </row>
    <row r="23" spans="5:6" x14ac:dyDescent="0.25">
      <c r="E23" s="8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C1A8-82E8-4106-881E-BAAC24341701}">
  <dimension ref="B5:H16"/>
  <sheetViews>
    <sheetView showGridLines="0" workbookViewId="0">
      <selection activeCell="E18" sqref="E18"/>
    </sheetView>
  </sheetViews>
  <sheetFormatPr defaultRowHeight="15" x14ac:dyDescent="0.25"/>
  <cols>
    <col min="2" max="4" width="11.42578125" customWidth="1"/>
    <col min="5" max="5" width="82.140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4" t="s">
        <v>1121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1069</v>
      </c>
      <c r="C10" s="16" t="s">
        <v>522</v>
      </c>
      <c r="D10" s="61" t="s">
        <v>169</v>
      </c>
      <c r="E10" s="30" t="s">
        <v>1070</v>
      </c>
      <c r="F10" s="17" t="s">
        <v>16</v>
      </c>
      <c r="G10" s="19">
        <v>1607.78</v>
      </c>
      <c r="H10" s="117"/>
    </row>
    <row r="11" spans="2:8" ht="17.25" customHeight="1" x14ac:dyDescent="0.25">
      <c r="B11" s="18" t="s">
        <v>1071</v>
      </c>
      <c r="C11" s="16" t="s">
        <v>522</v>
      </c>
      <c r="D11" s="57" t="s">
        <v>499</v>
      </c>
      <c r="E11" s="22" t="s">
        <v>1072</v>
      </c>
      <c r="F11" s="40" t="s">
        <v>817</v>
      </c>
      <c r="G11" s="19">
        <v>464.31</v>
      </c>
      <c r="H11" s="117"/>
    </row>
    <row r="12" spans="2:8" ht="17.25" customHeight="1" x14ac:dyDescent="0.25">
      <c r="B12" s="18" t="s">
        <v>1076</v>
      </c>
      <c r="C12" s="16" t="s">
        <v>522</v>
      </c>
      <c r="D12" s="61" t="s">
        <v>499</v>
      </c>
      <c r="E12" s="22" t="s">
        <v>1146</v>
      </c>
      <c r="F12" s="17" t="s">
        <v>608</v>
      </c>
      <c r="G12" s="19">
        <v>149.9</v>
      </c>
      <c r="H12" s="117"/>
    </row>
    <row r="13" spans="2:8" ht="17.25" customHeight="1" thickBot="1" x14ac:dyDescent="0.3">
      <c r="B13" s="14"/>
      <c r="C13" s="59"/>
      <c r="D13" s="15"/>
      <c r="E13" s="15"/>
      <c r="F13" s="15"/>
      <c r="G13" s="3">
        <f>SUM(G10:G12)</f>
        <v>2221.9900000000002</v>
      </c>
    </row>
    <row r="14" spans="2:8" x14ac:dyDescent="0.25">
      <c r="G14" s="126"/>
    </row>
    <row r="15" spans="2:8" x14ac:dyDescent="0.25">
      <c r="G15" s="125"/>
    </row>
    <row r="16" spans="2:8" x14ac:dyDescent="0.25">
      <c r="E16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5287-8500-4C6B-B271-3EC7FA08E4F7}">
  <dimension ref="B5:G19"/>
  <sheetViews>
    <sheetView showGridLines="0" workbookViewId="0">
      <selection activeCell="E10" sqref="E10"/>
    </sheetView>
  </sheetViews>
  <sheetFormatPr defaultRowHeight="15" x14ac:dyDescent="0.25"/>
  <cols>
    <col min="2" max="3" width="11.5703125" customWidth="1"/>
    <col min="4" max="4" width="14.42578125" customWidth="1"/>
    <col min="5" max="5" width="72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1104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0" t="s">
        <v>1083</v>
      </c>
      <c r="C10" s="87" t="s">
        <v>1105</v>
      </c>
      <c r="D10" s="61" t="s">
        <v>169</v>
      </c>
      <c r="E10" s="22" t="s">
        <v>1122</v>
      </c>
      <c r="F10" s="17" t="s">
        <v>46</v>
      </c>
      <c r="G10" s="19">
        <v>39735.379999999997</v>
      </c>
    </row>
    <row r="11" spans="2:7" ht="17.25" customHeight="1" x14ac:dyDescent="0.25">
      <c r="B11" s="110" t="s">
        <v>863</v>
      </c>
      <c r="C11" s="87" t="s">
        <v>785</v>
      </c>
      <c r="D11" s="57" t="s">
        <v>499</v>
      </c>
      <c r="E11" s="38" t="s">
        <v>866</v>
      </c>
      <c r="F11" s="40" t="s">
        <v>329</v>
      </c>
      <c r="G11" s="39">
        <v>15000</v>
      </c>
    </row>
    <row r="12" spans="2:7" ht="17.25" customHeight="1" thickBot="1" x14ac:dyDescent="0.3">
      <c r="B12" s="14"/>
      <c r="C12" s="59"/>
      <c r="D12" s="15"/>
      <c r="E12" s="15"/>
      <c r="F12" s="15"/>
      <c r="G12" s="3">
        <f>SUM(G10:G11)</f>
        <v>54735.38</v>
      </c>
    </row>
    <row r="15" spans="2:7" x14ac:dyDescent="0.25">
      <c r="E15" s="6"/>
    </row>
    <row r="16" spans="2:7" x14ac:dyDescent="0.25">
      <c r="E16" s="31"/>
    </row>
    <row r="17" spans="5:6" x14ac:dyDescent="0.25">
      <c r="E17" s="8"/>
      <c r="F17" s="10"/>
    </row>
    <row r="18" spans="5:6" x14ac:dyDescent="0.25">
      <c r="E18" s="8"/>
    </row>
    <row r="19" spans="5:6" x14ac:dyDescent="0.25">
      <c r="E19" s="8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2601-FE44-4DE6-8EF9-A70BEE18A5A7}">
  <dimension ref="B5:G18"/>
  <sheetViews>
    <sheetView showGridLines="0" workbookViewId="0">
      <selection activeCell="F13" sqref="F13"/>
    </sheetView>
  </sheetViews>
  <sheetFormatPr defaultRowHeight="15" x14ac:dyDescent="0.25"/>
  <cols>
    <col min="2" max="3" width="12.28515625" customWidth="1"/>
    <col min="4" max="4" width="15.140625" customWidth="1"/>
    <col min="5" max="5" width="78.8554687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1106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8" t="s">
        <v>1083</v>
      </c>
      <c r="C10" s="16" t="s">
        <v>1105</v>
      </c>
      <c r="D10" s="61" t="s">
        <v>169</v>
      </c>
      <c r="E10" s="22" t="s">
        <v>1145</v>
      </c>
      <c r="F10" s="17" t="s">
        <v>46</v>
      </c>
      <c r="G10" s="19">
        <v>50188.5</v>
      </c>
    </row>
    <row r="11" spans="2:7" ht="17.25" customHeight="1" x14ac:dyDescent="0.25">
      <c r="B11" s="18" t="s">
        <v>1089</v>
      </c>
      <c r="C11" s="16" t="s">
        <v>1105</v>
      </c>
      <c r="D11" s="61" t="s">
        <v>169</v>
      </c>
      <c r="E11" s="30" t="s">
        <v>1088</v>
      </c>
      <c r="F11" s="40" t="s">
        <v>16</v>
      </c>
      <c r="G11" s="19">
        <v>2305.34</v>
      </c>
    </row>
    <row r="12" spans="2:7" ht="17.25" customHeight="1" x14ac:dyDescent="0.25">
      <c r="B12" s="18" t="s">
        <v>1092</v>
      </c>
      <c r="C12" s="16" t="s">
        <v>1105</v>
      </c>
      <c r="D12" s="61" t="s">
        <v>499</v>
      </c>
      <c r="E12" s="22" t="s">
        <v>1072</v>
      </c>
      <c r="F12" s="40" t="s">
        <v>817</v>
      </c>
      <c r="G12" s="19">
        <v>213.56</v>
      </c>
    </row>
    <row r="13" spans="2:7" ht="17.25" customHeight="1" x14ac:dyDescent="0.25">
      <c r="B13" s="36" t="s">
        <v>1144</v>
      </c>
      <c r="C13" s="76" t="s">
        <v>1105</v>
      </c>
      <c r="D13" s="57" t="s">
        <v>499</v>
      </c>
      <c r="E13" s="38" t="s">
        <v>174</v>
      </c>
      <c r="F13" s="40" t="s">
        <v>1100</v>
      </c>
      <c r="G13" s="39">
        <v>127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52834.399999999994</v>
      </c>
    </row>
    <row r="17" spans="4:7" x14ac:dyDescent="0.25">
      <c r="D17" s="193"/>
      <c r="E17" s="193"/>
      <c r="F17" s="193"/>
      <c r="G17" s="52"/>
    </row>
    <row r="18" spans="4:7" ht="17.25" x14ac:dyDescent="0.3">
      <c r="E18" s="7"/>
      <c r="G18" s="52"/>
    </row>
  </sheetData>
  <mergeCells count="3">
    <mergeCell ref="B6:F7"/>
    <mergeCell ref="G6:G7"/>
    <mergeCell ref="D17:F17"/>
  </mergeCells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2F9C-89A3-450D-A4ED-E43955039B03}">
  <dimension ref="B5:H14"/>
  <sheetViews>
    <sheetView showGridLines="0" workbookViewId="0">
      <selection activeCell="E16" sqref="E16"/>
    </sheetView>
  </sheetViews>
  <sheetFormatPr defaultRowHeight="15" x14ac:dyDescent="0.25"/>
  <cols>
    <col min="2" max="3" width="11.42578125" customWidth="1"/>
    <col min="4" max="4" width="15.28515625" customWidth="1"/>
    <col min="5" max="5" width="82.140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4" t="s">
        <v>1200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/>
      <c r="C10" s="16" t="s">
        <v>1201</v>
      </c>
      <c r="D10" s="61" t="s">
        <v>499</v>
      </c>
      <c r="E10" s="38" t="s">
        <v>1714</v>
      </c>
      <c r="F10" s="40" t="s">
        <v>180</v>
      </c>
      <c r="G10" s="19">
        <v>204.28</v>
      </c>
      <c r="H10" s="117"/>
    </row>
    <row r="11" spans="2:8" ht="17.25" customHeight="1" thickBot="1" x14ac:dyDescent="0.3">
      <c r="B11" s="14"/>
      <c r="C11" s="59"/>
      <c r="D11" s="15"/>
      <c r="E11" s="15"/>
      <c r="F11" s="15"/>
      <c r="G11" s="3">
        <f>SUM(G10:G10)</f>
        <v>204.28</v>
      </c>
    </row>
    <row r="12" spans="2:8" x14ac:dyDescent="0.25">
      <c r="G12" s="126"/>
    </row>
    <row r="13" spans="2:8" x14ac:dyDescent="0.25">
      <c r="G13" s="125"/>
    </row>
    <row r="14" spans="2:8" x14ac:dyDescent="0.25">
      <c r="E14" s="8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AA97-8726-4936-8239-6763E8ED8693}">
  <dimension ref="B5:H16"/>
  <sheetViews>
    <sheetView showGridLines="0" workbookViewId="0">
      <selection activeCell="E10" sqref="E10"/>
    </sheetView>
  </sheetViews>
  <sheetFormatPr defaultRowHeight="15" x14ac:dyDescent="0.25"/>
  <cols>
    <col min="2" max="3" width="11.42578125" customWidth="1"/>
    <col min="4" max="4" width="15.42578125" customWidth="1"/>
    <col min="5" max="5" width="80.57031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4" t="s">
        <v>1152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1155</v>
      </c>
      <c r="C10" s="33" t="s">
        <v>1156</v>
      </c>
      <c r="D10" s="62" t="s">
        <v>1078</v>
      </c>
      <c r="E10" s="49" t="s">
        <v>63</v>
      </c>
      <c r="F10" s="42" t="s">
        <v>23</v>
      </c>
      <c r="G10" s="43">
        <v>200</v>
      </c>
      <c r="H10" s="117" t="s">
        <v>1203</v>
      </c>
    </row>
    <row r="11" spans="2:8" ht="17.25" customHeight="1" x14ac:dyDescent="0.25">
      <c r="B11" s="18" t="s">
        <v>1160</v>
      </c>
      <c r="C11" s="16" t="s">
        <v>1156</v>
      </c>
      <c r="D11" s="57" t="s">
        <v>499</v>
      </c>
      <c r="E11" s="30" t="s">
        <v>1161</v>
      </c>
      <c r="F11" s="40" t="s">
        <v>821</v>
      </c>
      <c r="G11" s="19">
        <v>122.65</v>
      </c>
      <c r="H11" s="117" t="s">
        <v>1203</v>
      </c>
    </row>
    <row r="12" spans="2:8" ht="17.25" customHeight="1" x14ac:dyDescent="0.25">
      <c r="B12" s="36"/>
      <c r="C12" s="76" t="s">
        <v>1156</v>
      </c>
      <c r="D12" s="57" t="s">
        <v>1078</v>
      </c>
      <c r="E12" s="38" t="s">
        <v>1714</v>
      </c>
      <c r="F12" s="40" t="s">
        <v>180</v>
      </c>
      <c r="G12" s="39">
        <v>13156.99</v>
      </c>
      <c r="H12" s="117"/>
    </row>
    <row r="13" spans="2:8" ht="17.25" customHeight="1" thickBot="1" x14ac:dyDescent="0.3">
      <c r="B13" s="14"/>
      <c r="C13" s="59"/>
      <c r="D13" s="15"/>
      <c r="E13" s="15"/>
      <c r="F13" s="15"/>
      <c r="G13" s="3">
        <f>SUM(G10:G12)</f>
        <v>13479.64</v>
      </c>
    </row>
    <row r="14" spans="2:8" x14ac:dyDescent="0.25">
      <c r="G14" s="126"/>
    </row>
    <row r="15" spans="2:8" x14ac:dyDescent="0.25">
      <c r="G15" s="125"/>
    </row>
    <row r="16" spans="2:8" x14ac:dyDescent="0.25">
      <c r="E16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EBCD-8DB6-4C0E-84D7-318535347B48}">
  <dimension ref="B5:H26"/>
  <sheetViews>
    <sheetView showGridLines="0" topLeftCell="A7" workbookViewId="0">
      <selection activeCell="E24" sqref="E24"/>
    </sheetView>
  </sheetViews>
  <sheetFormatPr defaultRowHeight="15" x14ac:dyDescent="0.25"/>
  <cols>
    <col min="2" max="3" width="11.5703125" customWidth="1"/>
    <col min="4" max="4" width="14.42578125" customWidth="1"/>
    <col min="5" max="5" width="72.140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4" t="s">
        <v>1154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28" t="s">
        <v>1169</v>
      </c>
      <c r="C10" s="75" t="s">
        <v>1156</v>
      </c>
      <c r="D10" s="61" t="s">
        <v>499</v>
      </c>
      <c r="E10" s="22" t="s">
        <v>1168</v>
      </c>
      <c r="F10" s="17" t="s">
        <v>89</v>
      </c>
      <c r="G10" s="19">
        <v>540</v>
      </c>
      <c r="H10" t="s">
        <v>1203</v>
      </c>
    </row>
    <row r="11" spans="2:8" ht="17.25" customHeight="1" x14ac:dyDescent="0.25">
      <c r="B11" s="129" t="s">
        <v>1167</v>
      </c>
      <c r="C11" s="40" t="s">
        <v>1156</v>
      </c>
      <c r="D11" s="61" t="s">
        <v>499</v>
      </c>
      <c r="E11" s="22" t="s">
        <v>77</v>
      </c>
      <c r="F11" s="17" t="s">
        <v>75</v>
      </c>
      <c r="G11" s="19">
        <v>300</v>
      </c>
      <c r="H11" t="s">
        <v>1203</v>
      </c>
    </row>
    <row r="12" spans="2:8" ht="17.25" customHeight="1" x14ac:dyDescent="0.25">
      <c r="B12" s="129" t="s">
        <v>1172</v>
      </c>
      <c r="C12" s="40" t="s">
        <v>1156</v>
      </c>
      <c r="D12" s="67" t="s">
        <v>1078</v>
      </c>
      <c r="E12" s="53" t="s">
        <v>1171</v>
      </c>
      <c r="F12" s="75" t="s">
        <v>1170</v>
      </c>
      <c r="G12" s="19">
        <v>551</v>
      </c>
      <c r="H12" t="s">
        <v>1203</v>
      </c>
    </row>
    <row r="13" spans="2:8" ht="17.25" customHeight="1" x14ac:dyDescent="0.25">
      <c r="B13" s="129" t="s">
        <v>1221</v>
      </c>
      <c r="C13" s="40" t="s">
        <v>1156</v>
      </c>
      <c r="D13" s="57" t="s">
        <v>1078</v>
      </c>
      <c r="E13" s="38" t="s">
        <v>721</v>
      </c>
      <c r="F13" s="40" t="s">
        <v>79</v>
      </c>
      <c r="G13" s="19">
        <v>180</v>
      </c>
      <c r="H13" t="s">
        <v>1203</v>
      </c>
    </row>
    <row r="14" spans="2:8" ht="17.25" customHeight="1" x14ac:dyDescent="0.25">
      <c r="B14" s="129" t="s">
        <v>1222</v>
      </c>
      <c r="C14" s="40" t="s">
        <v>1156</v>
      </c>
      <c r="D14" s="57" t="s">
        <v>499</v>
      </c>
      <c r="E14" s="38" t="s">
        <v>1242</v>
      </c>
      <c r="F14" s="17" t="s">
        <v>79</v>
      </c>
      <c r="G14" s="19">
        <v>222</v>
      </c>
      <c r="H14" t="s">
        <v>1203</v>
      </c>
    </row>
    <row r="15" spans="2:8" ht="17.25" customHeight="1" x14ac:dyDescent="0.25">
      <c r="B15" s="129" t="s">
        <v>1224</v>
      </c>
      <c r="C15" s="40" t="s">
        <v>1156</v>
      </c>
      <c r="D15" s="57" t="s">
        <v>1223</v>
      </c>
      <c r="E15" s="38" t="s">
        <v>1243</v>
      </c>
      <c r="F15" s="40" t="s">
        <v>79</v>
      </c>
      <c r="G15" s="19">
        <v>546.91</v>
      </c>
      <c r="H15" t="s">
        <v>1203</v>
      </c>
    </row>
    <row r="16" spans="2:8" ht="17.25" customHeight="1" x14ac:dyDescent="0.25">
      <c r="B16" s="129" t="s">
        <v>1225</v>
      </c>
      <c r="C16" s="40" t="s">
        <v>1156</v>
      </c>
      <c r="D16" s="57" t="s">
        <v>499</v>
      </c>
      <c r="E16" s="22" t="s">
        <v>672</v>
      </c>
      <c r="F16" s="40" t="s">
        <v>79</v>
      </c>
      <c r="G16" s="19">
        <v>2115.0100000000002</v>
      </c>
      <c r="H16" t="s">
        <v>1203</v>
      </c>
    </row>
    <row r="17" spans="2:8" ht="17.25" customHeight="1" x14ac:dyDescent="0.25">
      <c r="B17" s="129" t="s">
        <v>1218</v>
      </c>
      <c r="C17" s="40" t="s">
        <v>1156</v>
      </c>
      <c r="D17" s="57" t="s">
        <v>499</v>
      </c>
      <c r="E17" s="109" t="s">
        <v>1219</v>
      </c>
      <c r="F17" s="40" t="s">
        <v>1217</v>
      </c>
      <c r="G17" s="19">
        <v>290</v>
      </c>
      <c r="H17" t="s">
        <v>1203</v>
      </c>
    </row>
    <row r="18" spans="2:8" ht="17.25" customHeight="1" x14ac:dyDescent="0.25">
      <c r="B18" s="130" t="s">
        <v>1229</v>
      </c>
      <c r="C18" s="40" t="s">
        <v>1156</v>
      </c>
      <c r="D18" s="61" t="s">
        <v>499</v>
      </c>
      <c r="E18" s="131" t="s">
        <v>1244</v>
      </c>
      <c r="F18" s="17" t="s">
        <v>1173</v>
      </c>
      <c r="G18" s="19">
        <v>1827</v>
      </c>
      <c r="H18" t="s">
        <v>1203</v>
      </c>
    </row>
    <row r="19" spans="2:8" ht="17.25" customHeight="1" x14ac:dyDescent="0.25">
      <c r="B19" s="130" t="s">
        <v>47</v>
      </c>
      <c r="C19" s="40" t="s">
        <v>1156</v>
      </c>
      <c r="D19" s="61" t="s">
        <v>499</v>
      </c>
      <c r="E19" s="22" t="s">
        <v>1220</v>
      </c>
      <c r="F19" s="17" t="s">
        <v>517</v>
      </c>
      <c r="G19" s="39">
        <v>2500</v>
      </c>
      <c r="H19" t="s">
        <v>1203</v>
      </c>
    </row>
    <row r="20" spans="2:8" ht="17.25" customHeight="1" x14ac:dyDescent="0.25">
      <c r="B20" s="130" t="s">
        <v>1215</v>
      </c>
      <c r="C20" s="40" t="s">
        <v>1156</v>
      </c>
      <c r="D20" s="61" t="s">
        <v>499</v>
      </c>
      <c r="E20" s="131" t="s">
        <v>1216</v>
      </c>
      <c r="F20" s="17" t="s">
        <v>86</v>
      </c>
      <c r="G20" s="19">
        <v>480</v>
      </c>
      <c r="H20" t="s">
        <v>1203</v>
      </c>
    </row>
    <row r="21" spans="2:8" ht="17.25" customHeight="1" thickBot="1" x14ac:dyDescent="0.3">
      <c r="B21" s="14"/>
      <c r="C21" s="59"/>
      <c r="D21" s="15"/>
      <c r="E21" s="15"/>
      <c r="F21" s="15"/>
      <c r="G21" s="3">
        <f>SUM(G10:G20)</f>
        <v>9551.92</v>
      </c>
    </row>
    <row r="24" spans="2:8" x14ac:dyDescent="0.25">
      <c r="E24" s="6"/>
    </row>
    <row r="25" spans="2:8" x14ac:dyDescent="0.25">
      <c r="E25" s="31"/>
    </row>
    <row r="26" spans="2:8" x14ac:dyDescent="0.25">
      <c r="E26" s="8"/>
      <c r="F26" s="10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E6C5-7AF7-48DF-81E4-CC3EFE0148DF}">
  <dimension ref="B5:H21"/>
  <sheetViews>
    <sheetView showGridLines="0" workbookViewId="0">
      <selection activeCell="D14" sqref="D14:F14"/>
    </sheetView>
  </sheetViews>
  <sheetFormatPr defaultRowHeight="15" x14ac:dyDescent="0.25"/>
  <cols>
    <col min="2" max="3" width="12.28515625" customWidth="1"/>
    <col min="4" max="4" width="15.140625" customWidth="1"/>
    <col min="5" max="5" width="78.8554687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84" t="s">
        <v>1153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1184</v>
      </c>
      <c r="C10" s="16" t="s">
        <v>1156</v>
      </c>
      <c r="D10" s="57" t="s">
        <v>1078</v>
      </c>
      <c r="E10" s="49" t="s">
        <v>36</v>
      </c>
      <c r="F10" s="17" t="s">
        <v>35</v>
      </c>
      <c r="G10" s="39">
        <v>1650</v>
      </c>
      <c r="H10" t="s">
        <v>1203</v>
      </c>
    </row>
    <row r="11" spans="2:8" ht="17.25" customHeight="1" x14ac:dyDescent="0.25">
      <c r="B11" s="18" t="s">
        <v>1188</v>
      </c>
      <c r="C11" s="16" t="s">
        <v>1156</v>
      </c>
      <c r="D11" s="61" t="s">
        <v>499</v>
      </c>
      <c r="E11" s="80" t="s">
        <v>1186</v>
      </c>
      <c r="F11" s="40" t="s">
        <v>1187</v>
      </c>
      <c r="G11" s="19">
        <v>3471</v>
      </c>
      <c r="H11" t="s">
        <v>1203</v>
      </c>
    </row>
    <row r="12" spans="2:8" ht="17.25" customHeight="1" x14ac:dyDescent="0.25">
      <c r="B12" s="18" t="s">
        <v>1193</v>
      </c>
      <c r="C12" s="16" t="s">
        <v>1156</v>
      </c>
      <c r="D12" s="61" t="s">
        <v>499</v>
      </c>
      <c r="E12" s="30" t="s">
        <v>1190</v>
      </c>
      <c r="F12" s="40" t="s">
        <v>1189</v>
      </c>
      <c r="G12" s="19">
        <v>118.3</v>
      </c>
      <c r="H12" t="s">
        <v>1203</v>
      </c>
    </row>
    <row r="13" spans="2:8" ht="17.25" customHeight="1" x14ac:dyDescent="0.25">
      <c r="B13" s="18" t="s">
        <v>1192</v>
      </c>
      <c r="C13" s="16" t="s">
        <v>1156</v>
      </c>
      <c r="D13" s="61" t="s">
        <v>499</v>
      </c>
      <c r="E13" s="22" t="s">
        <v>1194</v>
      </c>
      <c r="F13" s="40" t="s">
        <v>1191</v>
      </c>
      <c r="G13" s="19">
        <v>2038.26</v>
      </c>
      <c r="H13" t="s">
        <v>1203</v>
      </c>
    </row>
    <row r="14" spans="2:8" ht="17.25" customHeight="1" x14ac:dyDescent="0.25">
      <c r="B14" s="18" t="s">
        <v>1195</v>
      </c>
      <c r="C14" s="16" t="s">
        <v>1156</v>
      </c>
      <c r="D14" s="61" t="s">
        <v>499</v>
      </c>
      <c r="E14" s="30" t="s">
        <v>1196</v>
      </c>
      <c r="F14" s="17" t="s">
        <v>422</v>
      </c>
      <c r="G14" s="19">
        <v>3925</v>
      </c>
      <c r="H14" t="s">
        <v>1203</v>
      </c>
    </row>
    <row r="15" spans="2:8" ht="17.25" customHeight="1" x14ac:dyDescent="0.25">
      <c r="B15" s="18" t="s">
        <v>1241</v>
      </c>
      <c r="C15" s="16" t="s">
        <v>1156</v>
      </c>
      <c r="D15" s="61" t="s">
        <v>499</v>
      </c>
      <c r="E15" s="22" t="s">
        <v>1198</v>
      </c>
      <c r="F15" s="40" t="s">
        <v>279</v>
      </c>
      <c r="G15" s="19">
        <v>954.43</v>
      </c>
      <c r="H15" t="s">
        <v>1203</v>
      </c>
    </row>
    <row r="16" spans="2:8" ht="17.25" customHeight="1" x14ac:dyDescent="0.25">
      <c r="B16" s="36" t="s">
        <v>1197</v>
      </c>
      <c r="C16" s="16" t="s">
        <v>1156</v>
      </c>
      <c r="D16" s="57" t="s">
        <v>499</v>
      </c>
      <c r="E16" s="22" t="s">
        <v>1231</v>
      </c>
      <c r="F16" s="40" t="s">
        <v>55</v>
      </c>
      <c r="G16" s="19">
        <v>1000</v>
      </c>
      <c r="H16" t="s">
        <v>1203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13156.990000000002</v>
      </c>
    </row>
    <row r="20" spans="2:7" x14ac:dyDescent="0.25">
      <c r="D20" s="193"/>
      <c r="E20" s="193"/>
      <c r="F20" s="193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D20:F2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4EAB-85BD-4A30-8680-54CA08FE25C5}">
  <dimension ref="B5:H25"/>
  <sheetViews>
    <sheetView showGridLines="0" topLeftCell="A7" workbookViewId="0">
      <selection activeCell="G18" sqref="G18"/>
    </sheetView>
  </sheetViews>
  <sheetFormatPr defaultRowHeight="15" x14ac:dyDescent="0.25"/>
  <cols>
    <col min="2" max="3" width="11.42578125" customWidth="1"/>
    <col min="4" max="4" width="15.42578125" customWidth="1"/>
    <col min="5" max="5" width="70.710937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4" t="s">
        <v>1210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1157</v>
      </c>
      <c r="C10" s="16" t="s">
        <v>1211</v>
      </c>
      <c r="D10" s="57" t="s">
        <v>499</v>
      </c>
      <c r="E10" s="80" t="s">
        <v>1158</v>
      </c>
      <c r="F10" s="40" t="s">
        <v>1159</v>
      </c>
      <c r="G10" s="19">
        <v>1006.5</v>
      </c>
      <c r="H10" s="53" t="s">
        <v>1202</v>
      </c>
    </row>
    <row r="11" spans="2:8" ht="17.25" customHeight="1" x14ac:dyDescent="0.25">
      <c r="B11" s="18" t="s">
        <v>1163</v>
      </c>
      <c r="C11" s="16" t="s">
        <v>1211</v>
      </c>
      <c r="D11" s="69" t="s">
        <v>499</v>
      </c>
      <c r="E11" s="38" t="s">
        <v>1237</v>
      </c>
      <c r="F11" s="40" t="s">
        <v>637</v>
      </c>
      <c r="G11" s="39">
        <v>8000</v>
      </c>
      <c r="H11" s="53" t="s">
        <v>1202</v>
      </c>
    </row>
    <row r="12" spans="2:8" ht="17.25" customHeight="1" x14ac:dyDescent="0.25">
      <c r="B12" s="18" t="s">
        <v>1209</v>
      </c>
      <c r="C12" s="16" t="s">
        <v>1211</v>
      </c>
      <c r="D12" s="57" t="s">
        <v>499</v>
      </c>
      <c r="E12" s="38" t="s">
        <v>1245</v>
      </c>
      <c r="F12" s="40" t="s">
        <v>68</v>
      </c>
      <c r="G12" s="19">
        <v>9390.7099999999991</v>
      </c>
      <c r="H12" s="53" t="s">
        <v>1202</v>
      </c>
    </row>
    <row r="13" spans="2:8" ht="17.25" customHeight="1" x14ac:dyDescent="0.25">
      <c r="B13" s="18" t="s">
        <v>1212</v>
      </c>
      <c r="C13" s="16" t="s">
        <v>1211</v>
      </c>
      <c r="D13" s="57" t="s">
        <v>499</v>
      </c>
      <c r="E13" s="22" t="s">
        <v>1166</v>
      </c>
      <c r="F13" s="40" t="s">
        <v>55</v>
      </c>
      <c r="G13" s="19">
        <v>1000</v>
      </c>
      <c r="H13" s="53" t="s">
        <v>1202</v>
      </c>
    </row>
    <row r="14" spans="2:8" ht="17.25" customHeight="1" x14ac:dyDescent="0.25">
      <c r="B14" s="18" t="s">
        <v>1235</v>
      </c>
      <c r="C14" s="16" t="s">
        <v>1211</v>
      </c>
      <c r="D14" s="57" t="s">
        <v>499</v>
      </c>
      <c r="E14" s="22" t="s">
        <v>1236</v>
      </c>
      <c r="F14" s="40" t="s">
        <v>55</v>
      </c>
      <c r="G14" s="19">
        <v>4000</v>
      </c>
      <c r="H14" s="53" t="s">
        <v>1202</v>
      </c>
    </row>
    <row r="15" spans="2:8" ht="17.25" customHeight="1" x14ac:dyDescent="0.25">
      <c r="B15" s="36" t="s">
        <v>1233</v>
      </c>
      <c r="C15" s="16" t="s">
        <v>1211</v>
      </c>
      <c r="D15" s="57" t="s">
        <v>1078</v>
      </c>
      <c r="E15" s="38" t="s">
        <v>1232</v>
      </c>
      <c r="F15" s="40" t="s">
        <v>1103</v>
      </c>
      <c r="G15" s="39">
        <v>179</v>
      </c>
      <c r="H15" s="53" t="s">
        <v>1202</v>
      </c>
    </row>
    <row r="16" spans="2:8" ht="17.25" customHeight="1" x14ac:dyDescent="0.25">
      <c r="B16" s="18" t="s">
        <v>1162</v>
      </c>
      <c r="C16" s="16" t="s">
        <v>1211</v>
      </c>
      <c r="D16" s="57" t="s">
        <v>1078</v>
      </c>
      <c r="E16" s="22" t="s">
        <v>1165</v>
      </c>
      <c r="F16" s="40" t="s">
        <v>55</v>
      </c>
      <c r="G16" s="19">
        <v>485.82</v>
      </c>
      <c r="H16" s="53" t="s">
        <v>1202</v>
      </c>
    </row>
    <row r="17" spans="2:8" ht="17.25" customHeight="1" x14ac:dyDescent="0.25">
      <c r="B17" s="18" t="s">
        <v>1164</v>
      </c>
      <c r="C17" s="16" t="s">
        <v>1211</v>
      </c>
      <c r="D17" s="57" t="s">
        <v>499</v>
      </c>
      <c r="E17" s="38" t="s">
        <v>262</v>
      </c>
      <c r="F17" s="40" t="s">
        <v>653</v>
      </c>
      <c r="G17" s="19">
        <v>3000</v>
      </c>
      <c r="H17" s="53" t="s">
        <v>1202</v>
      </c>
    </row>
    <row r="18" spans="2:8" ht="17.25" customHeight="1" x14ac:dyDescent="0.25">
      <c r="B18" s="18" t="s">
        <v>1250</v>
      </c>
      <c r="C18" s="16" t="s">
        <v>1211</v>
      </c>
      <c r="D18" s="57" t="s">
        <v>499</v>
      </c>
      <c r="E18" s="22" t="s">
        <v>1252</v>
      </c>
      <c r="F18" s="17" t="s">
        <v>65</v>
      </c>
      <c r="G18" s="43">
        <v>854.48</v>
      </c>
      <c r="H18" s="53" t="s">
        <v>1205</v>
      </c>
    </row>
    <row r="19" spans="2:8" ht="17.25" customHeight="1" x14ac:dyDescent="0.25">
      <c r="B19" s="36" t="s">
        <v>40</v>
      </c>
      <c r="C19" s="76" t="s">
        <v>1211</v>
      </c>
      <c r="D19" s="57" t="s">
        <v>1078</v>
      </c>
      <c r="E19" s="38" t="s">
        <v>1207</v>
      </c>
      <c r="F19" s="40" t="s">
        <v>1208</v>
      </c>
      <c r="G19" s="39">
        <v>27.58</v>
      </c>
      <c r="H19" s="53" t="s">
        <v>1205</v>
      </c>
    </row>
    <row r="20" spans="2:8" ht="17.25" customHeight="1" x14ac:dyDescent="0.25">
      <c r="B20" s="36" t="s">
        <v>70</v>
      </c>
      <c r="C20" s="76" t="s">
        <v>1211</v>
      </c>
      <c r="D20" s="57" t="s">
        <v>499</v>
      </c>
      <c r="E20" s="38" t="s">
        <v>1259</v>
      </c>
      <c r="F20" s="40" t="s">
        <v>1256</v>
      </c>
      <c r="G20" s="39">
        <v>1718</v>
      </c>
      <c r="H20" s="53" t="s">
        <v>1257</v>
      </c>
    </row>
    <row r="21" spans="2:8" ht="17.25" customHeight="1" x14ac:dyDescent="0.25">
      <c r="B21" s="36"/>
      <c r="C21" s="76" t="s">
        <v>1211</v>
      </c>
      <c r="D21" s="57" t="s">
        <v>1078</v>
      </c>
      <c r="E21" s="38" t="s">
        <v>1713</v>
      </c>
      <c r="F21" s="40" t="s">
        <v>180</v>
      </c>
      <c r="G21" s="39">
        <v>41062.839999999997</v>
      </c>
      <c r="H21" s="53"/>
    </row>
    <row r="22" spans="2:8" ht="17.25" customHeight="1" thickBot="1" x14ac:dyDescent="0.3">
      <c r="B22" s="14"/>
      <c r="C22" s="59"/>
      <c r="D22" s="15"/>
      <c r="E22" s="15"/>
      <c r="F22" s="15"/>
      <c r="G22" s="3">
        <f>SUM(G10:G21)</f>
        <v>70724.929999999993</v>
      </c>
    </row>
    <row r="23" spans="2:8" x14ac:dyDescent="0.25">
      <c r="G23" s="126"/>
    </row>
    <row r="24" spans="2:8" x14ac:dyDescent="0.25">
      <c r="G24" s="125"/>
    </row>
    <row r="25" spans="2:8" x14ac:dyDescent="0.25">
      <c r="E25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FD01-ED04-4DE6-A70B-449A767C8508}">
  <dimension ref="B5:G21"/>
  <sheetViews>
    <sheetView showGridLines="0" workbookViewId="0">
      <selection activeCell="E18" sqref="E18"/>
    </sheetView>
  </sheetViews>
  <sheetFormatPr defaultRowHeight="15" x14ac:dyDescent="0.25"/>
  <cols>
    <col min="2" max="3" width="11.5703125" customWidth="1"/>
    <col min="4" max="4" width="14.42578125" customWidth="1"/>
    <col min="5" max="5" width="68.28515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1214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29" t="s">
        <v>1238</v>
      </c>
      <c r="C10" s="40" t="s">
        <v>1211</v>
      </c>
      <c r="D10" s="57" t="s">
        <v>499</v>
      </c>
      <c r="E10" s="109" t="s">
        <v>1246</v>
      </c>
      <c r="F10" s="40" t="s">
        <v>1240</v>
      </c>
      <c r="G10" s="19">
        <v>205</v>
      </c>
    </row>
    <row r="11" spans="2:7" ht="17.25" customHeight="1" x14ac:dyDescent="0.25">
      <c r="B11" s="130" t="s">
        <v>1239</v>
      </c>
      <c r="C11" s="40" t="s">
        <v>1211</v>
      </c>
      <c r="D11" s="61" t="s">
        <v>499</v>
      </c>
      <c r="E11" s="131" t="s">
        <v>1247</v>
      </c>
      <c r="F11" s="17" t="s">
        <v>227</v>
      </c>
      <c r="G11" s="19">
        <v>130</v>
      </c>
    </row>
    <row r="12" spans="2:7" ht="17.25" customHeight="1" x14ac:dyDescent="0.25">
      <c r="B12" s="18" t="s">
        <v>1228</v>
      </c>
      <c r="C12" s="16" t="s">
        <v>1211</v>
      </c>
      <c r="D12" s="57" t="s">
        <v>499</v>
      </c>
      <c r="E12" s="38" t="s">
        <v>1248</v>
      </c>
      <c r="F12" s="40" t="s">
        <v>68</v>
      </c>
      <c r="G12" s="19">
        <v>114423.03</v>
      </c>
    </row>
    <row r="13" spans="2:7" ht="17.25" customHeight="1" x14ac:dyDescent="0.25">
      <c r="B13" s="129" t="s">
        <v>1230</v>
      </c>
      <c r="C13" s="40" t="s">
        <v>1211</v>
      </c>
      <c r="D13" s="57" t="s">
        <v>1078</v>
      </c>
      <c r="E13" s="38" t="s">
        <v>1207</v>
      </c>
      <c r="F13" s="40" t="s">
        <v>1226</v>
      </c>
      <c r="G13" s="19">
        <v>440</v>
      </c>
    </row>
    <row r="14" spans="2:7" ht="17.25" customHeight="1" x14ac:dyDescent="0.25">
      <c r="B14" s="130" t="s">
        <v>1254</v>
      </c>
      <c r="C14" s="16" t="s">
        <v>1211</v>
      </c>
      <c r="D14" s="57" t="s">
        <v>499</v>
      </c>
      <c r="E14" s="22" t="s">
        <v>1255</v>
      </c>
      <c r="F14" s="17" t="s">
        <v>65</v>
      </c>
      <c r="G14" s="19">
        <v>9946.1200000000008</v>
      </c>
    </row>
    <row r="15" spans="2:7" ht="17.25" customHeight="1" x14ac:dyDescent="0.25">
      <c r="B15" s="36" t="s">
        <v>1227</v>
      </c>
      <c r="C15" s="40" t="s">
        <v>1211</v>
      </c>
      <c r="D15" s="61" t="s">
        <v>499</v>
      </c>
      <c r="E15" s="22" t="s">
        <v>1249</v>
      </c>
      <c r="F15" s="17" t="s">
        <v>129</v>
      </c>
      <c r="G15" s="39">
        <v>13714.69</v>
      </c>
    </row>
    <row r="16" spans="2:7" ht="17.25" customHeight="1" thickBot="1" x14ac:dyDescent="0.3">
      <c r="B16" s="14"/>
      <c r="C16" s="59"/>
      <c r="D16" s="15"/>
      <c r="E16" s="15"/>
      <c r="F16" s="15"/>
      <c r="G16" s="3">
        <f>SUM(G10:G15)</f>
        <v>138858.84</v>
      </c>
    </row>
    <row r="19" spans="5:6" x14ac:dyDescent="0.25">
      <c r="E19" s="6"/>
    </row>
    <row r="20" spans="5:6" x14ac:dyDescent="0.25">
      <c r="E20" s="31"/>
    </row>
    <row r="21" spans="5:6" x14ac:dyDescent="0.25">
      <c r="E21" s="8"/>
      <c r="F21" s="10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9A35-44C8-43D4-9453-C3CC3AF1D9B0}">
  <dimension ref="B5:H21"/>
  <sheetViews>
    <sheetView showGridLines="0" workbookViewId="0">
      <selection activeCell="D10" sqref="D10:G10"/>
    </sheetView>
  </sheetViews>
  <sheetFormatPr defaultRowHeight="15" x14ac:dyDescent="0.25"/>
  <cols>
    <col min="2" max="3" width="12.28515625" customWidth="1"/>
    <col min="4" max="4" width="15.140625" customWidth="1"/>
    <col min="5" max="5" width="62.85546875" customWidth="1"/>
    <col min="6" max="6" width="22.85546875" customWidth="1"/>
    <col min="7" max="7" width="21.42578125" customWidth="1"/>
  </cols>
  <sheetData>
    <row r="5" spans="2:8" ht="25.15" customHeight="1" thickBot="1" x14ac:dyDescent="0.3"/>
    <row r="6" spans="2:8" ht="15" customHeight="1" x14ac:dyDescent="0.25">
      <c r="B6" s="184" t="s">
        <v>1204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18" t="s">
        <v>1175</v>
      </c>
      <c r="C10" s="16" t="s">
        <v>1211</v>
      </c>
      <c r="D10" s="61" t="s">
        <v>499</v>
      </c>
      <c r="E10" s="22" t="s">
        <v>1176</v>
      </c>
      <c r="F10" s="17" t="s">
        <v>1174</v>
      </c>
      <c r="G10" s="19">
        <v>1875</v>
      </c>
      <c r="H10" t="s">
        <v>1202</v>
      </c>
    </row>
    <row r="11" spans="2:8" ht="17.25" customHeight="1" x14ac:dyDescent="0.25">
      <c r="B11" s="18" t="s">
        <v>1178</v>
      </c>
      <c r="C11" s="16" t="s">
        <v>1211</v>
      </c>
      <c r="D11" s="61" t="s">
        <v>499</v>
      </c>
      <c r="E11" s="22" t="s">
        <v>1179</v>
      </c>
      <c r="F11" s="40" t="s">
        <v>1177</v>
      </c>
      <c r="G11" s="19">
        <v>2021.4</v>
      </c>
      <c r="H11" t="s">
        <v>1202</v>
      </c>
    </row>
    <row r="12" spans="2:8" ht="17.25" customHeight="1" x14ac:dyDescent="0.25">
      <c r="B12" s="18" t="s">
        <v>1182</v>
      </c>
      <c r="C12" s="16" t="s">
        <v>1211</v>
      </c>
      <c r="D12" s="61" t="s">
        <v>499</v>
      </c>
      <c r="E12" s="80" t="s">
        <v>1181</v>
      </c>
      <c r="F12" s="40" t="s">
        <v>1180</v>
      </c>
      <c r="G12" s="19">
        <v>4230</v>
      </c>
      <c r="H12" t="s">
        <v>1202</v>
      </c>
    </row>
    <row r="13" spans="2:8" ht="17.25" customHeight="1" x14ac:dyDescent="0.25">
      <c r="B13" s="18" t="s">
        <v>1185</v>
      </c>
      <c r="C13" s="16" t="s">
        <v>1211</v>
      </c>
      <c r="D13" s="61" t="s">
        <v>499</v>
      </c>
      <c r="E13" s="22" t="s">
        <v>800</v>
      </c>
      <c r="F13" s="40" t="s">
        <v>1100</v>
      </c>
      <c r="G13" s="19">
        <v>265.13</v>
      </c>
      <c r="H13" t="s">
        <v>1202</v>
      </c>
    </row>
    <row r="14" spans="2:8" ht="17.25" customHeight="1" x14ac:dyDescent="0.25">
      <c r="B14" s="18" t="s">
        <v>1183</v>
      </c>
      <c r="C14" s="16" t="s">
        <v>1211</v>
      </c>
      <c r="D14" s="61" t="s">
        <v>499</v>
      </c>
      <c r="E14" s="127" t="s">
        <v>1199</v>
      </c>
      <c r="F14" s="40" t="s">
        <v>642</v>
      </c>
      <c r="G14" s="19">
        <v>3350</v>
      </c>
    </row>
    <row r="15" spans="2:8" ht="17.25" customHeight="1" x14ac:dyDescent="0.25">
      <c r="B15" s="36" t="s">
        <v>1251</v>
      </c>
      <c r="C15" s="16" t="s">
        <v>1211</v>
      </c>
      <c r="D15" s="57" t="s">
        <v>499</v>
      </c>
      <c r="E15" s="22" t="s">
        <v>1743</v>
      </c>
      <c r="F15" s="17" t="s">
        <v>65</v>
      </c>
      <c r="G15" s="39">
        <v>28718.49</v>
      </c>
    </row>
    <row r="16" spans="2:8" ht="17.25" customHeight="1" x14ac:dyDescent="0.25">
      <c r="B16" s="36" t="s">
        <v>1206</v>
      </c>
      <c r="C16" s="16" t="s">
        <v>1211</v>
      </c>
      <c r="D16" s="57" t="s">
        <v>1078</v>
      </c>
      <c r="E16" s="38" t="s">
        <v>1207</v>
      </c>
      <c r="F16" s="40" t="s">
        <v>1208</v>
      </c>
      <c r="G16" s="39">
        <v>602.82000000000005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41062.840000000004</v>
      </c>
    </row>
    <row r="20" spans="2:7" x14ac:dyDescent="0.25">
      <c r="D20" s="193"/>
      <c r="E20" s="193"/>
      <c r="F20" s="193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D20:F2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18E3-D26E-4270-8D08-DB6EA3034CBE}">
  <dimension ref="B5:G19"/>
  <sheetViews>
    <sheetView showGridLines="0" workbookViewId="0">
      <selection activeCell="E11" sqref="E11:F11"/>
    </sheetView>
  </sheetViews>
  <sheetFormatPr defaultRowHeight="15" x14ac:dyDescent="0.25"/>
  <cols>
    <col min="2" max="3" width="14.42578125" customWidth="1"/>
    <col min="4" max="4" width="14.140625" customWidth="1"/>
    <col min="5" max="5" width="83.7109375" customWidth="1"/>
    <col min="6" max="6" width="22.8554687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4" t="s">
        <v>22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2" t="s">
        <v>34</v>
      </c>
      <c r="C10" s="33" t="s">
        <v>37</v>
      </c>
      <c r="D10" s="62" t="s">
        <v>169</v>
      </c>
      <c r="E10" s="49" t="s">
        <v>36</v>
      </c>
      <c r="F10" s="42" t="s">
        <v>35</v>
      </c>
      <c r="G10" s="43">
        <v>1521.39</v>
      </c>
    </row>
    <row r="11" spans="2:7" ht="17.25" customHeight="1" x14ac:dyDescent="0.25">
      <c r="B11" s="18" t="s">
        <v>38</v>
      </c>
      <c r="C11" s="16" t="s">
        <v>26</v>
      </c>
      <c r="D11" s="61" t="s">
        <v>171</v>
      </c>
      <c r="E11" s="22" t="s">
        <v>91</v>
      </c>
      <c r="F11" s="17" t="s">
        <v>39</v>
      </c>
      <c r="G11" s="19">
        <v>282.86</v>
      </c>
    </row>
    <row r="12" spans="2:7" ht="17.25" customHeight="1" x14ac:dyDescent="0.25">
      <c r="B12" s="18" t="s">
        <v>92</v>
      </c>
      <c r="C12" s="16" t="s">
        <v>26</v>
      </c>
      <c r="D12" s="61" t="s">
        <v>171</v>
      </c>
      <c r="E12" s="38" t="s">
        <v>100</v>
      </c>
      <c r="F12" s="40" t="s">
        <v>68</v>
      </c>
      <c r="G12" s="19">
        <v>168026.4</v>
      </c>
    </row>
    <row r="13" spans="2:7" ht="17.25" customHeight="1" x14ac:dyDescent="0.25">
      <c r="B13" s="18" t="s">
        <v>93</v>
      </c>
      <c r="C13" s="16" t="s">
        <v>26</v>
      </c>
      <c r="D13" s="61" t="s">
        <v>171</v>
      </c>
      <c r="E13" s="22" t="s">
        <v>99</v>
      </c>
      <c r="F13" s="17" t="s">
        <v>65</v>
      </c>
      <c r="G13" s="19">
        <v>18088.669999999998</v>
      </c>
    </row>
    <row r="14" spans="2:7" ht="17.25" customHeight="1" x14ac:dyDescent="0.25">
      <c r="B14" s="18" t="s">
        <v>94</v>
      </c>
      <c r="C14" s="16" t="s">
        <v>26</v>
      </c>
      <c r="D14" s="61" t="s">
        <v>169</v>
      </c>
      <c r="E14" s="53" t="s">
        <v>101</v>
      </c>
      <c r="F14" s="42" t="s">
        <v>60</v>
      </c>
      <c r="G14" s="19">
        <v>2442</v>
      </c>
    </row>
    <row r="15" spans="2:7" ht="17.25" customHeight="1" thickBot="1" x14ac:dyDescent="0.3">
      <c r="B15" s="12"/>
      <c r="C15" s="55"/>
      <c r="D15" s="13"/>
      <c r="E15" s="13"/>
      <c r="F15" s="13"/>
      <c r="G15" s="3">
        <f>SUM(G10:G14)</f>
        <v>190361.32</v>
      </c>
    </row>
    <row r="18" spans="5:7" x14ac:dyDescent="0.25">
      <c r="E18" s="31"/>
    </row>
    <row r="19" spans="5:7" ht="17.25" x14ac:dyDescent="0.3">
      <c r="E19" s="7"/>
      <c r="G19" t="s">
        <v>7</v>
      </c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83D6-8F87-4D46-BB62-BBE874D52369}">
  <dimension ref="B5:H17"/>
  <sheetViews>
    <sheetView showGridLines="0" workbookViewId="0">
      <selection activeCell="E12" sqref="E12"/>
    </sheetView>
  </sheetViews>
  <sheetFormatPr defaultRowHeight="15" x14ac:dyDescent="0.25"/>
  <cols>
    <col min="2" max="3" width="11.42578125" customWidth="1"/>
    <col min="4" max="4" width="15.42578125" customWidth="1"/>
    <col min="5" max="5" width="70.710937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4" t="s">
        <v>1262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6" t="s">
        <v>1234</v>
      </c>
      <c r="C10" s="16" t="s">
        <v>1263</v>
      </c>
      <c r="D10" s="57" t="s">
        <v>1078</v>
      </c>
      <c r="E10" s="114" t="s">
        <v>1213</v>
      </c>
      <c r="F10" s="63" t="s">
        <v>55</v>
      </c>
      <c r="G10" s="39">
        <v>1000</v>
      </c>
      <c r="H10" s="53" t="s">
        <v>1202</v>
      </c>
    </row>
    <row r="11" spans="2:8" ht="17.25" customHeight="1" x14ac:dyDescent="0.25">
      <c r="B11" s="36" t="s">
        <v>1260</v>
      </c>
      <c r="C11" s="76" t="s">
        <v>1263</v>
      </c>
      <c r="D11" s="57" t="s">
        <v>1078</v>
      </c>
      <c r="E11" s="114" t="s">
        <v>1258</v>
      </c>
      <c r="F11" s="40" t="s">
        <v>55</v>
      </c>
      <c r="G11" s="39">
        <v>1000</v>
      </c>
      <c r="H11" s="53"/>
    </row>
    <row r="12" spans="2:8" ht="17.25" customHeight="1" x14ac:dyDescent="0.25">
      <c r="B12" s="36"/>
      <c r="C12" s="76" t="s">
        <v>1263</v>
      </c>
      <c r="D12" s="57" t="s">
        <v>1078</v>
      </c>
      <c r="E12" s="38" t="s">
        <v>1713</v>
      </c>
      <c r="F12" s="40" t="s">
        <v>180</v>
      </c>
      <c r="G12" s="39">
        <v>307215</v>
      </c>
      <c r="H12" s="53"/>
    </row>
    <row r="13" spans="2:8" ht="17.25" customHeight="1" x14ac:dyDescent="0.25">
      <c r="B13" s="36"/>
      <c r="C13" s="76" t="s">
        <v>1263</v>
      </c>
      <c r="D13" s="57" t="s">
        <v>1078</v>
      </c>
      <c r="E13" s="38" t="s">
        <v>1713</v>
      </c>
      <c r="F13" s="40" t="s">
        <v>180</v>
      </c>
      <c r="G13" s="39">
        <v>17</v>
      </c>
      <c r="H13" s="53"/>
    </row>
    <row r="14" spans="2:8" ht="17.25" customHeight="1" thickBot="1" x14ac:dyDescent="0.3">
      <c r="B14" s="14"/>
      <c r="C14" s="59"/>
      <c r="D14" s="15"/>
      <c r="E14" s="15"/>
      <c r="F14" s="15"/>
      <c r="G14" s="3">
        <f>SUM(G10:G13)</f>
        <v>309232</v>
      </c>
    </row>
    <row r="15" spans="2:8" x14ac:dyDescent="0.25">
      <c r="G15" s="126"/>
    </row>
    <row r="16" spans="2:8" x14ac:dyDescent="0.25">
      <c r="G16" s="125"/>
    </row>
    <row r="17" spans="5:5" x14ac:dyDescent="0.25">
      <c r="E17" s="8"/>
    </row>
  </sheetData>
  <mergeCells count="2">
    <mergeCell ref="B6:F7"/>
    <mergeCell ref="G6:G7"/>
  </mergeCells>
  <pageMargins left="0.511811024" right="0.511811024" top="0.78740157499999996" bottom="0.78740157499999996" header="0.31496062000000002" footer="0.31496062000000002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03A7-171E-4B8E-BAFE-A9382BEE2BE0}">
  <dimension ref="B5:G15"/>
  <sheetViews>
    <sheetView showGridLines="0" workbookViewId="0">
      <selection activeCell="C17" sqref="C17"/>
    </sheetView>
  </sheetViews>
  <sheetFormatPr defaultRowHeight="15" x14ac:dyDescent="0.25"/>
  <cols>
    <col min="2" max="3" width="12.28515625" customWidth="1"/>
    <col min="4" max="4" width="15.140625" customWidth="1"/>
    <col min="5" max="5" width="62.85546875" customWidth="1"/>
    <col min="6" max="6" width="22.8554687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1261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1253</v>
      </c>
      <c r="C10" s="16" t="s">
        <v>1211</v>
      </c>
      <c r="D10" s="57" t="s">
        <v>499</v>
      </c>
      <c r="E10" s="38" t="s">
        <v>1245</v>
      </c>
      <c r="F10" s="40" t="s">
        <v>68</v>
      </c>
      <c r="G10" s="39">
        <v>307214.86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307214.86</v>
      </c>
    </row>
    <row r="14" spans="2:7" x14ac:dyDescent="0.25">
      <c r="D14" s="193"/>
      <c r="E14" s="193"/>
      <c r="F14" s="193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43B5-3FCC-45AD-AC62-7EC23B861375}">
  <dimension ref="B5:H17"/>
  <sheetViews>
    <sheetView showGridLines="0" workbookViewId="0">
      <selection activeCell="D19" sqref="D19"/>
    </sheetView>
  </sheetViews>
  <sheetFormatPr defaultRowHeight="15" x14ac:dyDescent="0.25"/>
  <cols>
    <col min="2" max="3" width="11.42578125" customWidth="1"/>
    <col min="4" max="4" width="15.42578125" customWidth="1"/>
    <col min="5" max="5" width="74.28515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4" t="s">
        <v>1381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6"/>
      <c r="C10" s="76" t="s">
        <v>1265</v>
      </c>
      <c r="D10" s="57" t="s">
        <v>1078</v>
      </c>
      <c r="E10" s="38" t="s">
        <v>1713</v>
      </c>
      <c r="F10" s="40" t="s">
        <v>180</v>
      </c>
      <c r="G10" s="39">
        <v>33912.53</v>
      </c>
      <c r="H10" s="53"/>
    </row>
    <row r="11" spans="2:8" ht="17.25" customHeight="1" x14ac:dyDescent="0.25">
      <c r="B11" s="36"/>
      <c r="C11" s="76" t="s">
        <v>1265</v>
      </c>
      <c r="D11" s="57" t="s">
        <v>1078</v>
      </c>
      <c r="E11" s="38" t="s">
        <v>1713</v>
      </c>
      <c r="F11" s="40" t="s">
        <v>180</v>
      </c>
      <c r="G11" s="39">
        <v>45188.08</v>
      </c>
      <c r="H11" s="53"/>
    </row>
    <row r="12" spans="2:8" ht="17.25" customHeight="1" x14ac:dyDescent="0.25">
      <c r="B12" s="36"/>
      <c r="C12" s="76" t="s">
        <v>1265</v>
      </c>
      <c r="D12" s="57" t="s">
        <v>1382</v>
      </c>
      <c r="E12" s="38" t="s">
        <v>1713</v>
      </c>
      <c r="F12" s="40" t="s">
        <v>180</v>
      </c>
      <c r="G12" s="39">
        <v>1</v>
      </c>
      <c r="H12" s="53"/>
    </row>
    <row r="13" spans="2:8" ht="17.25" customHeight="1" x14ac:dyDescent="0.25">
      <c r="B13" s="36"/>
      <c r="C13" s="76" t="s">
        <v>1265</v>
      </c>
      <c r="D13" s="57" t="s">
        <v>1383</v>
      </c>
      <c r="E13" s="38" t="s">
        <v>1713</v>
      </c>
      <c r="F13" s="40" t="s">
        <v>180</v>
      </c>
      <c r="G13" s="39">
        <v>18000</v>
      </c>
      <c r="H13" s="53"/>
    </row>
    <row r="14" spans="2:8" ht="17.25" customHeight="1" thickBot="1" x14ac:dyDescent="0.3">
      <c r="B14" s="14"/>
      <c r="C14" s="59"/>
      <c r="D14" s="15"/>
      <c r="E14" s="15"/>
      <c r="F14" s="15"/>
      <c r="G14" s="3">
        <f>SUM(G10:G13)</f>
        <v>97101.61</v>
      </c>
    </row>
    <row r="15" spans="2:8" x14ac:dyDescent="0.25">
      <c r="G15" s="126"/>
    </row>
    <row r="16" spans="2:8" x14ac:dyDescent="0.25">
      <c r="G16" s="125"/>
    </row>
    <row r="17" spans="5:5" x14ac:dyDescent="0.25">
      <c r="E17" s="8"/>
    </row>
  </sheetData>
  <mergeCells count="2">
    <mergeCell ref="B6:F7"/>
    <mergeCell ref="G6:G7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5D22-847A-48A6-B4C8-04E4116E5B3D}">
  <dimension ref="B5:G21"/>
  <sheetViews>
    <sheetView showGridLines="0" workbookViewId="0">
      <selection activeCell="F18" sqref="F18"/>
    </sheetView>
  </sheetViews>
  <sheetFormatPr defaultRowHeight="15" x14ac:dyDescent="0.25"/>
  <cols>
    <col min="2" max="3" width="12.28515625" customWidth="1"/>
    <col min="4" max="4" width="14.85546875" customWidth="1"/>
    <col min="5" max="5" width="78.85546875" customWidth="1"/>
    <col min="6" max="6" width="21.28515625" customWidth="1"/>
    <col min="7" max="7" width="20" customWidth="1"/>
  </cols>
  <sheetData>
    <row r="5" spans="2:7" ht="25.15" customHeight="1" thickBot="1" x14ac:dyDescent="0.3"/>
    <row r="6" spans="2:7" ht="15" customHeight="1" x14ac:dyDescent="0.25">
      <c r="B6" s="184" t="s">
        <v>1296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36" t="s">
        <v>1300</v>
      </c>
      <c r="C10" s="134" t="s">
        <v>1265</v>
      </c>
      <c r="D10" s="88" t="s">
        <v>499</v>
      </c>
      <c r="E10" s="139" t="s">
        <v>1299</v>
      </c>
      <c r="F10" s="90" t="s">
        <v>1298</v>
      </c>
      <c r="G10" s="138">
        <v>53900</v>
      </c>
    </row>
    <row r="11" spans="2:7" ht="17.25" customHeight="1" x14ac:dyDescent="0.25">
      <c r="B11" s="136" t="s">
        <v>1305</v>
      </c>
      <c r="C11" s="134" t="s">
        <v>1265</v>
      </c>
      <c r="D11" s="88" t="s">
        <v>499</v>
      </c>
      <c r="E11" s="22" t="s">
        <v>697</v>
      </c>
      <c r="F11" s="40" t="s">
        <v>698</v>
      </c>
      <c r="G11" s="138">
        <v>4500</v>
      </c>
    </row>
    <row r="12" spans="2:7" ht="17.25" customHeight="1" x14ac:dyDescent="0.25">
      <c r="B12" s="136" t="s">
        <v>1306</v>
      </c>
      <c r="C12" s="134" t="s">
        <v>1265</v>
      </c>
      <c r="D12" s="88" t="s">
        <v>499</v>
      </c>
      <c r="E12" s="22" t="s">
        <v>796</v>
      </c>
      <c r="F12" s="17" t="s">
        <v>147</v>
      </c>
      <c r="G12" s="19">
        <v>19309</v>
      </c>
    </row>
    <row r="13" spans="2:7" ht="17.25" customHeight="1" x14ac:dyDescent="0.25">
      <c r="B13" s="140" t="s">
        <v>1309</v>
      </c>
      <c r="C13" s="141" t="s">
        <v>1265</v>
      </c>
      <c r="D13" s="57" t="s">
        <v>1078</v>
      </c>
      <c r="E13" s="38" t="s">
        <v>1317</v>
      </c>
      <c r="F13" s="40" t="s">
        <v>1308</v>
      </c>
      <c r="G13" s="39">
        <v>657.8</v>
      </c>
    </row>
    <row r="14" spans="2:7" ht="17.25" customHeight="1" x14ac:dyDescent="0.25">
      <c r="B14" s="140" t="s">
        <v>1311</v>
      </c>
      <c r="C14" s="134" t="s">
        <v>1265</v>
      </c>
      <c r="D14" s="57" t="s">
        <v>1078</v>
      </c>
      <c r="E14" s="38" t="s">
        <v>1317</v>
      </c>
      <c r="F14" s="40" t="s">
        <v>1310</v>
      </c>
      <c r="G14" s="39">
        <v>514.79999999999995</v>
      </c>
    </row>
    <row r="15" spans="2:7" ht="17.25" customHeight="1" x14ac:dyDescent="0.25">
      <c r="B15" s="140" t="s">
        <v>1313</v>
      </c>
      <c r="C15" s="141" t="s">
        <v>1265</v>
      </c>
      <c r="D15" s="57" t="s">
        <v>1078</v>
      </c>
      <c r="E15" s="38" t="s">
        <v>1318</v>
      </c>
      <c r="F15" s="40" t="s">
        <v>1312</v>
      </c>
      <c r="G15" s="39">
        <v>320</v>
      </c>
    </row>
    <row r="16" spans="2:7" ht="17.25" customHeight="1" x14ac:dyDescent="0.25">
      <c r="B16" s="36" t="s">
        <v>1280</v>
      </c>
      <c r="C16" s="76" t="s">
        <v>1265</v>
      </c>
      <c r="D16" s="57" t="s">
        <v>1078</v>
      </c>
      <c r="E16" s="38" t="s">
        <v>1279</v>
      </c>
      <c r="F16" s="40" t="s">
        <v>1278</v>
      </c>
      <c r="G16" s="39">
        <v>18000</v>
      </c>
    </row>
    <row r="17" spans="2:7" ht="17.25" customHeight="1" thickBot="1" x14ac:dyDescent="0.3">
      <c r="B17" s="12"/>
      <c r="C17" s="55"/>
      <c r="D17" s="13"/>
      <c r="E17" s="13"/>
      <c r="F17" s="13"/>
      <c r="G17" s="3">
        <f>SUM(G10:G16)</f>
        <v>97201.600000000006</v>
      </c>
    </row>
    <row r="20" spans="2:7" x14ac:dyDescent="0.25">
      <c r="D20" s="193"/>
      <c r="E20" s="193"/>
      <c r="F20" s="193"/>
      <c r="G20" s="52"/>
    </row>
    <row r="21" spans="2:7" ht="17.25" x14ac:dyDescent="0.3">
      <c r="E21" s="7"/>
      <c r="G21" s="52"/>
    </row>
  </sheetData>
  <mergeCells count="3">
    <mergeCell ref="B6:F7"/>
    <mergeCell ref="G6:G7"/>
    <mergeCell ref="D20:F20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5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A206-1516-403A-8346-ABAE79A52E32}">
  <dimension ref="B5:H26"/>
  <sheetViews>
    <sheetView showGridLines="0" topLeftCell="A5" workbookViewId="0">
      <selection activeCell="D11" sqref="D11"/>
    </sheetView>
  </sheetViews>
  <sheetFormatPr defaultRowHeight="15" x14ac:dyDescent="0.25"/>
  <cols>
    <col min="2" max="3" width="11.42578125" customWidth="1"/>
    <col min="4" max="4" width="15.42578125" customWidth="1"/>
    <col min="5" max="5" width="74.28515625" customWidth="1"/>
    <col min="6" max="6" width="24.28515625" customWidth="1"/>
    <col min="7" max="7" width="18.42578125" customWidth="1"/>
  </cols>
  <sheetData>
    <row r="5" spans="2:8" ht="25.15" customHeight="1" thickBot="1" x14ac:dyDescent="0.3"/>
    <row r="6" spans="2:8" ht="15" customHeight="1" x14ac:dyDescent="0.25">
      <c r="B6" s="184" t="s">
        <v>1314</v>
      </c>
      <c r="C6" s="185"/>
      <c r="D6" s="185"/>
      <c r="E6" s="185"/>
      <c r="F6" s="186"/>
      <c r="G6" s="190" t="s">
        <v>6</v>
      </c>
    </row>
    <row r="7" spans="2:8" ht="9.75" customHeight="1" thickBot="1" x14ac:dyDescent="0.3">
      <c r="B7" s="187"/>
      <c r="C7" s="188"/>
      <c r="D7" s="188"/>
      <c r="E7" s="188"/>
      <c r="F7" s="189"/>
      <c r="G7" s="191"/>
    </row>
    <row r="8" spans="2:8" ht="6.75" customHeight="1" thickBot="1" x14ac:dyDescent="0.3"/>
    <row r="9" spans="2:8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8" ht="17.25" customHeight="1" x14ac:dyDescent="0.25">
      <c r="B10" s="36" t="s">
        <v>1266</v>
      </c>
      <c r="C10" s="16" t="s">
        <v>1747</v>
      </c>
      <c r="D10" s="61" t="s">
        <v>499</v>
      </c>
      <c r="E10" s="80" t="s">
        <v>1264</v>
      </c>
      <c r="F10" s="40" t="s">
        <v>887</v>
      </c>
      <c r="G10" s="19">
        <v>1700</v>
      </c>
      <c r="H10" s="53"/>
    </row>
    <row r="11" spans="2:8" ht="17.25" customHeight="1" x14ac:dyDescent="0.25">
      <c r="B11" s="36" t="s">
        <v>1271</v>
      </c>
      <c r="C11" s="76" t="s">
        <v>1747</v>
      </c>
      <c r="D11" s="57" t="s">
        <v>499</v>
      </c>
      <c r="E11" s="22" t="s">
        <v>112</v>
      </c>
      <c r="F11" s="17" t="s">
        <v>113</v>
      </c>
      <c r="G11" s="39">
        <v>4000</v>
      </c>
      <c r="H11" s="53"/>
    </row>
    <row r="12" spans="2:8" ht="17.25" customHeight="1" x14ac:dyDescent="0.25">
      <c r="B12" s="36" t="s">
        <v>1272</v>
      </c>
      <c r="C12" s="16" t="s">
        <v>1747</v>
      </c>
      <c r="D12" s="57" t="s">
        <v>499</v>
      </c>
      <c r="E12" s="22" t="s">
        <v>115</v>
      </c>
      <c r="F12" s="17" t="s">
        <v>116</v>
      </c>
      <c r="G12" s="39">
        <v>10000</v>
      </c>
      <c r="H12" s="53"/>
    </row>
    <row r="13" spans="2:8" ht="17.25" customHeight="1" x14ac:dyDescent="0.25">
      <c r="B13" s="36" t="s">
        <v>1274</v>
      </c>
      <c r="C13" s="76" t="s">
        <v>1747</v>
      </c>
      <c r="D13" s="57" t="s">
        <v>499</v>
      </c>
      <c r="E13" s="77" t="s">
        <v>659</v>
      </c>
      <c r="F13" s="40" t="s">
        <v>443</v>
      </c>
      <c r="G13" s="39">
        <f>645+13.28</f>
        <v>658.28</v>
      </c>
      <c r="H13" s="53"/>
    </row>
    <row r="14" spans="2:8" ht="17.25" customHeight="1" x14ac:dyDescent="0.25">
      <c r="B14" s="36" t="s">
        <v>1276</v>
      </c>
      <c r="C14" s="16" t="s">
        <v>1747</v>
      </c>
      <c r="D14" s="57" t="s">
        <v>499</v>
      </c>
      <c r="E14" s="77" t="s">
        <v>1275</v>
      </c>
      <c r="F14" s="40" t="s">
        <v>443</v>
      </c>
      <c r="G14" s="39">
        <f>150+3.09</f>
        <v>153.09</v>
      </c>
      <c r="H14" s="53"/>
    </row>
    <row r="15" spans="2:8" ht="17.25" customHeight="1" x14ac:dyDescent="0.25">
      <c r="B15" s="36" t="s">
        <v>1277</v>
      </c>
      <c r="C15" s="76" t="s">
        <v>1747</v>
      </c>
      <c r="D15" s="57" t="s">
        <v>499</v>
      </c>
      <c r="E15" s="30" t="s">
        <v>661</v>
      </c>
      <c r="F15" s="40" t="s">
        <v>443</v>
      </c>
      <c r="G15" s="39">
        <f>240+4.94</f>
        <v>244.94</v>
      </c>
      <c r="H15" s="53"/>
    </row>
    <row r="16" spans="2:8" ht="17.25" customHeight="1" x14ac:dyDescent="0.25">
      <c r="B16" s="36" t="s">
        <v>1281</v>
      </c>
      <c r="C16" s="16" t="s">
        <v>1747</v>
      </c>
      <c r="D16" s="57" t="s">
        <v>1078</v>
      </c>
      <c r="E16" s="38" t="s">
        <v>1282</v>
      </c>
      <c r="F16" s="40" t="s">
        <v>55</v>
      </c>
      <c r="G16" s="39">
        <v>26.99</v>
      </c>
      <c r="H16" s="53"/>
    </row>
    <row r="17" spans="2:8" ht="17.25" customHeight="1" x14ac:dyDescent="0.25">
      <c r="B17" s="36" t="s">
        <v>1283</v>
      </c>
      <c r="C17" s="76" t="s">
        <v>1747</v>
      </c>
      <c r="D17" s="57" t="s">
        <v>1078</v>
      </c>
      <c r="E17" s="38" t="s">
        <v>1327</v>
      </c>
      <c r="F17" s="40" t="s">
        <v>330</v>
      </c>
      <c r="G17" s="39">
        <v>400</v>
      </c>
      <c r="H17" s="53"/>
    </row>
    <row r="18" spans="2:8" ht="17.25" customHeight="1" x14ac:dyDescent="0.25">
      <c r="B18" s="36" t="s">
        <v>1284</v>
      </c>
      <c r="C18" s="16" t="s">
        <v>1747</v>
      </c>
      <c r="D18" s="57" t="s">
        <v>499</v>
      </c>
      <c r="E18" s="38" t="s">
        <v>1328</v>
      </c>
      <c r="F18" s="40" t="s">
        <v>61</v>
      </c>
      <c r="G18" s="39">
        <v>136.66999999999999</v>
      </c>
      <c r="H18" s="53"/>
    </row>
    <row r="19" spans="2:8" ht="17.25" customHeight="1" x14ac:dyDescent="0.25">
      <c r="B19" s="36" t="s">
        <v>1368</v>
      </c>
      <c r="C19" s="76" t="s">
        <v>1747</v>
      </c>
      <c r="D19" s="57" t="s">
        <v>1078</v>
      </c>
      <c r="E19" s="30" t="s">
        <v>1367</v>
      </c>
      <c r="F19" s="40" t="s">
        <v>1366</v>
      </c>
      <c r="G19" s="39">
        <v>1777.6</v>
      </c>
      <c r="H19" s="53"/>
    </row>
    <row r="20" spans="2:8" ht="17.25" customHeight="1" x14ac:dyDescent="0.25">
      <c r="B20" s="36"/>
      <c r="C20" s="16" t="s">
        <v>1747</v>
      </c>
      <c r="D20" s="57" t="s">
        <v>1078</v>
      </c>
      <c r="E20" s="38" t="s">
        <v>1713</v>
      </c>
      <c r="F20" s="40" t="s">
        <v>180</v>
      </c>
      <c r="G20" s="39">
        <v>12866</v>
      </c>
      <c r="H20" s="53"/>
    </row>
    <row r="21" spans="2:8" ht="17.25" customHeight="1" x14ac:dyDescent="0.25">
      <c r="B21" s="36"/>
      <c r="C21" s="76" t="s">
        <v>1747</v>
      </c>
      <c r="D21" s="57" t="s">
        <v>1078</v>
      </c>
      <c r="E21" s="38" t="s">
        <v>1714</v>
      </c>
      <c r="F21" s="40" t="s">
        <v>180</v>
      </c>
      <c r="G21" s="39">
        <v>37893.839999999997</v>
      </c>
      <c r="H21" s="53"/>
    </row>
    <row r="22" spans="2:8" ht="17.25" customHeight="1" x14ac:dyDescent="0.25">
      <c r="B22" s="36"/>
      <c r="C22" s="16" t="s">
        <v>1747</v>
      </c>
      <c r="D22" s="57" t="s">
        <v>1078</v>
      </c>
      <c r="E22" s="38" t="s">
        <v>1714</v>
      </c>
      <c r="F22" s="40" t="s">
        <v>180</v>
      </c>
      <c r="G22" s="39">
        <v>4266</v>
      </c>
      <c r="H22" s="53"/>
    </row>
    <row r="23" spans="2:8" ht="17.25" customHeight="1" thickBot="1" x14ac:dyDescent="0.3">
      <c r="B23" s="14"/>
      <c r="C23" s="59"/>
      <c r="D23" s="15"/>
      <c r="E23" s="15"/>
      <c r="F23" s="15"/>
      <c r="G23" s="3">
        <f>SUM(G10:G22)</f>
        <v>74123.409999999989</v>
      </c>
    </row>
    <row r="24" spans="2:8" x14ac:dyDescent="0.25">
      <c r="G24" s="126"/>
    </row>
    <row r="25" spans="2:8" x14ac:dyDescent="0.25">
      <c r="G25" s="125"/>
    </row>
    <row r="26" spans="2:8" x14ac:dyDescent="0.25">
      <c r="E26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BD8-3D3E-4D38-B179-95838576F55A}">
  <dimension ref="B5:G22"/>
  <sheetViews>
    <sheetView showGridLines="0" workbookViewId="0">
      <selection activeCell="C13" sqref="C13:G13"/>
    </sheetView>
  </sheetViews>
  <sheetFormatPr defaultRowHeight="15" x14ac:dyDescent="0.25"/>
  <cols>
    <col min="2" max="3" width="11.5703125" customWidth="1"/>
    <col min="4" max="4" width="14.42578125" customWidth="1"/>
    <col min="5" max="5" width="77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1315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29" t="s">
        <v>1285</v>
      </c>
      <c r="C10" s="40" t="s">
        <v>1265</v>
      </c>
      <c r="D10" s="61" t="s">
        <v>169</v>
      </c>
      <c r="E10" s="80" t="s">
        <v>1295</v>
      </c>
      <c r="F10" s="40" t="s">
        <v>717</v>
      </c>
      <c r="G10" s="19">
        <f>1031+21.3</f>
        <v>1052.3</v>
      </c>
    </row>
    <row r="11" spans="2:7" ht="17.25" customHeight="1" x14ac:dyDescent="0.25">
      <c r="B11" s="129" t="s">
        <v>1286</v>
      </c>
      <c r="C11" s="40" t="s">
        <v>1265</v>
      </c>
      <c r="D11" s="61" t="s">
        <v>499</v>
      </c>
      <c r="E11" s="22" t="s">
        <v>766</v>
      </c>
      <c r="F11" s="17" t="s">
        <v>118</v>
      </c>
      <c r="G11" s="19">
        <f>99.9+2.1</f>
        <v>102</v>
      </c>
    </row>
    <row r="12" spans="2:7" ht="17.25" customHeight="1" x14ac:dyDescent="0.25">
      <c r="B12" s="129" t="s">
        <v>1287</v>
      </c>
      <c r="C12" s="40" t="s">
        <v>1265</v>
      </c>
      <c r="D12" s="57" t="s">
        <v>499</v>
      </c>
      <c r="E12" s="38" t="s">
        <v>1336</v>
      </c>
      <c r="F12" s="40" t="s">
        <v>1288</v>
      </c>
      <c r="G12" s="39">
        <f>1986.76+119.21</f>
        <v>2105.9699999999998</v>
      </c>
    </row>
    <row r="13" spans="2:7" ht="17.25" customHeight="1" x14ac:dyDescent="0.25">
      <c r="B13" s="129" t="s">
        <v>1289</v>
      </c>
      <c r="C13" s="40" t="s">
        <v>1265</v>
      </c>
      <c r="D13" s="61" t="s">
        <v>1078</v>
      </c>
      <c r="E13" s="30" t="s">
        <v>1337</v>
      </c>
      <c r="F13" s="17" t="s">
        <v>764</v>
      </c>
      <c r="G13" s="19">
        <v>38.92</v>
      </c>
    </row>
    <row r="14" spans="2:7" ht="17.25" customHeight="1" x14ac:dyDescent="0.25">
      <c r="B14" s="129" t="s">
        <v>1290</v>
      </c>
      <c r="C14" s="40" t="s">
        <v>1265</v>
      </c>
      <c r="D14" s="57" t="s">
        <v>1078</v>
      </c>
      <c r="E14" s="109" t="s">
        <v>1338</v>
      </c>
      <c r="F14" s="40" t="s">
        <v>126</v>
      </c>
      <c r="G14" s="19">
        <v>583.1</v>
      </c>
    </row>
    <row r="15" spans="2:7" ht="17.25" customHeight="1" x14ac:dyDescent="0.25">
      <c r="B15" s="130" t="s">
        <v>1292</v>
      </c>
      <c r="C15" s="40" t="s">
        <v>1265</v>
      </c>
      <c r="D15" s="61" t="s">
        <v>1078</v>
      </c>
      <c r="E15" s="131" t="s">
        <v>1339</v>
      </c>
      <c r="F15" s="17" t="s">
        <v>1291</v>
      </c>
      <c r="G15" s="19">
        <v>203.6</v>
      </c>
    </row>
    <row r="16" spans="2:7" ht="17.25" customHeight="1" x14ac:dyDescent="0.25">
      <c r="B16" s="18" t="s">
        <v>1294</v>
      </c>
      <c r="C16" s="40" t="s">
        <v>1265</v>
      </c>
      <c r="D16" s="57" t="s">
        <v>1078</v>
      </c>
      <c r="E16" s="80" t="s">
        <v>1340</v>
      </c>
      <c r="F16" s="40" t="s">
        <v>1293</v>
      </c>
      <c r="G16" s="19">
        <v>180</v>
      </c>
    </row>
    <row r="17" spans="2:7" ht="17.25" customHeight="1" thickBot="1" x14ac:dyDescent="0.3">
      <c r="B17" s="14"/>
      <c r="C17" s="59"/>
      <c r="D17" s="15"/>
      <c r="E17" s="15"/>
      <c r="F17" s="15"/>
      <c r="G17" s="3">
        <f>SUM(G10:G16)</f>
        <v>4265.8899999999994</v>
      </c>
    </row>
    <row r="20" spans="2:7" x14ac:dyDescent="0.25">
      <c r="E20" s="6"/>
    </row>
    <row r="21" spans="2:7" x14ac:dyDescent="0.25">
      <c r="E21" s="31"/>
    </row>
    <row r="22" spans="2:7" x14ac:dyDescent="0.25">
      <c r="E22" s="8"/>
      <c r="F22" s="10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FB0D-1306-41CD-B906-F69D6789FD45}">
  <dimension ref="B5:G18"/>
  <sheetViews>
    <sheetView showGridLines="0" workbookViewId="0">
      <selection activeCell="E11" sqref="E11:G11"/>
    </sheetView>
  </sheetViews>
  <sheetFormatPr defaultRowHeight="15" x14ac:dyDescent="0.25"/>
  <cols>
    <col min="2" max="3" width="12.28515625" customWidth="1"/>
    <col min="4" max="4" width="14.85546875" customWidth="1"/>
    <col min="5" max="5" width="78.85546875" customWidth="1"/>
    <col min="6" max="6" width="21.28515625" customWidth="1"/>
    <col min="7" max="7" width="20" customWidth="1"/>
  </cols>
  <sheetData>
    <row r="5" spans="2:7" ht="25.15" customHeight="1" thickBot="1" x14ac:dyDescent="0.3"/>
    <row r="6" spans="2:7" ht="15" customHeight="1" x14ac:dyDescent="0.25">
      <c r="B6" s="184" t="s">
        <v>1316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35" t="s">
        <v>1297</v>
      </c>
      <c r="C10" s="133" t="s">
        <v>1265</v>
      </c>
      <c r="D10" s="132" t="s">
        <v>499</v>
      </c>
      <c r="E10" s="22" t="s">
        <v>1970</v>
      </c>
      <c r="F10" s="40" t="s">
        <v>690</v>
      </c>
      <c r="G10" s="137">
        <v>199.99</v>
      </c>
    </row>
    <row r="11" spans="2:7" ht="17.25" customHeight="1" x14ac:dyDescent="0.25">
      <c r="B11" s="136" t="s">
        <v>1301</v>
      </c>
      <c r="C11" s="134" t="s">
        <v>1265</v>
      </c>
      <c r="D11" s="88" t="s">
        <v>499</v>
      </c>
      <c r="E11" s="22" t="s">
        <v>1302</v>
      </c>
      <c r="F11" s="40" t="s">
        <v>653</v>
      </c>
      <c r="G11" s="137">
        <v>1700</v>
      </c>
    </row>
    <row r="12" spans="2:7" ht="17.25" customHeight="1" x14ac:dyDescent="0.25">
      <c r="B12" s="136" t="s">
        <v>1304</v>
      </c>
      <c r="C12" s="134" t="s">
        <v>1265</v>
      </c>
      <c r="D12" s="88" t="s">
        <v>499</v>
      </c>
      <c r="E12" s="139" t="s">
        <v>1303</v>
      </c>
      <c r="F12" s="90" t="s">
        <v>349</v>
      </c>
      <c r="G12" s="138">
        <v>10834</v>
      </c>
    </row>
    <row r="13" spans="2:7" ht="17.25" customHeight="1" x14ac:dyDescent="0.25">
      <c r="B13" s="136" t="s">
        <v>1307</v>
      </c>
      <c r="C13" s="134" t="s">
        <v>1265</v>
      </c>
      <c r="D13" s="57" t="s">
        <v>1078</v>
      </c>
      <c r="E13" s="38" t="s">
        <v>174</v>
      </c>
      <c r="F13" s="17" t="s">
        <v>39</v>
      </c>
      <c r="G13" s="39">
        <v>127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12860.99</v>
      </c>
    </row>
    <row r="17" spans="4:7" x14ac:dyDescent="0.25">
      <c r="D17" s="193"/>
      <c r="E17" s="193"/>
      <c r="F17" s="193"/>
      <c r="G17" s="52"/>
    </row>
    <row r="18" spans="4:7" ht="17.25" x14ac:dyDescent="0.3">
      <c r="E18" s="7"/>
      <c r="G18" s="52"/>
    </row>
  </sheetData>
  <mergeCells count="3">
    <mergeCell ref="B6:F7"/>
    <mergeCell ref="G6:G7"/>
    <mergeCell ref="D17:F1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9C90-B8FE-4F19-A248-AC15B91D0AD6}">
  <dimension ref="B5:G22"/>
  <sheetViews>
    <sheetView showGridLines="0" workbookViewId="0">
      <selection activeCell="D11" sqref="D11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1378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1267</v>
      </c>
      <c r="C10" s="76" t="s">
        <v>1380</v>
      </c>
      <c r="D10" s="57" t="s">
        <v>499</v>
      </c>
      <c r="E10" s="30" t="s">
        <v>1268</v>
      </c>
      <c r="F10" s="40" t="s">
        <v>223</v>
      </c>
      <c r="G10" s="39">
        <v>5500</v>
      </c>
    </row>
    <row r="11" spans="2:7" ht="17.25" customHeight="1" x14ac:dyDescent="0.25">
      <c r="B11" s="36" t="s">
        <v>1273</v>
      </c>
      <c r="C11" s="76" t="s">
        <v>1380</v>
      </c>
      <c r="D11" s="57" t="s">
        <v>1078</v>
      </c>
      <c r="E11" s="38" t="s">
        <v>159</v>
      </c>
      <c r="F11" s="40" t="s">
        <v>117</v>
      </c>
      <c r="G11" s="39">
        <v>50000</v>
      </c>
    </row>
    <row r="12" spans="2:7" ht="17.25" customHeight="1" x14ac:dyDescent="0.25">
      <c r="B12" s="36" t="s">
        <v>1269</v>
      </c>
      <c r="C12" s="76" t="s">
        <v>1380</v>
      </c>
      <c r="D12" s="57" t="s">
        <v>499</v>
      </c>
      <c r="E12" s="38" t="s">
        <v>1270</v>
      </c>
      <c r="F12" s="40" t="s">
        <v>61</v>
      </c>
      <c r="G12" s="39">
        <v>4110.99</v>
      </c>
    </row>
    <row r="13" spans="2:7" ht="17.25" customHeight="1" x14ac:dyDescent="0.25">
      <c r="B13" s="36"/>
      <c r="C13" s="76" t="s">
        <v>1380</v>
      </c>
      <c r="D13" s="57" t="s">
        <v>1078</v>
      </c>
      <c r="E13" s="38" t="s">
        <v>1713</v>
      </c>
      <c r="F13" s="40" t="s">
        <v>180</v>
      </c>
      <c r="G13" s="39">
        <v>40000</v>
      </c>
    </row>
    <row r="14" spans="2:7" ht="17.25" customHeight="1" x14ac:dyDescent="0.25">
      <c r="B14" s="36"/>
      <c r="C14" s="76" t="s">
        <v>1380</v>
      </c>
      <c r="D14" s="57" t="s">
        <v>1078</v>
      </c>
      <c r="E14" s="38" t="s">
        <v>1714</v>
      </c>
      <c r="F14" s="40" t="s">
        <v>180</v>
      </c>
      <c r="G14" s="39">
        <v>2105.9699999999998</v>
      </c>
    </row>
    <row r="15" spans="2:7" ht="17.25" customHeight="1" thickBot="1" x14ac:dyDescent="0.3">
      <c r="B15" s="14"/>
      <c r="C15" s="59"/>
      <c r="D15" s="15"/>
      <c r="E15" s="15"/>
      <c r="F15" s="15"/>
      <c r="G15" s="3">
        <f>SUM(G10:G14)</f>
        <v>101716.95999999999</v>
      </c>
    </row>
    <row r="17" spans="4:6" x14ac:dyDescent="0.25">
      <c r="D17" s="193"/>
      <c r="E17" s="193"/>
      <c r="F17" s="193"/>
    </row>
    <row r="18" spans="4:6" x14ac:dyDescent="0.25">
      <c r="E18" s="8"/>
    </row>
    <row r="19" spans="4:6" x14ac:dyDescent="0.25">
      <c r="E19" s="31"/>
    </row>
    <row r="20" spans="4:6" x14ac:dyDescent="0.25">
      <c r="E20" s="8"/>
      <c r="F20" s="10"/>
    </row>
    <row r="21" spans="4:6" x14ac:dyDescent="0.25">
      <c r="E21" s="8"/>
    </row>
    <row r="22" spans="4:6" x14ac:dyDescent="0.25">
      <c r="E22" s="8"/>
    </row>
  </sheetData>
  <mergeCells count="3">
    <mergeCell ref="B6:F7"/>
    <mergeCell ref="G6:G7"/>
    <mergeCell ref="D17:F17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262-E86F-4EBA-8768-68056E59A152}">
  <dimension ref="B5:G15"/>
  <sheetViews>
    <sheetView showGridLines="0" workbookViewId="0">
      <selection activeCell="E18" sqref="E18"/>
    </sheetView>
  </sheetViews>
  <sheetFormatPr defaultRowHeight="15" x14ac:dyDescent="0.25"/>
  <cols>
    <col min="2" max="3" width="12.28515625" customWidth="1"/>
    <col min="4" max="4" width="14.85546875" customWidth="1"/>
    <col min="5" max="5" width="78.85546875" customWidth="1"/>
    <col min="6" max="6" width="21.28515625" customWidth="1"/>
    <col min="7" max="7" width="20" customWidth="1"/>
  </cols>
  <sheetData>
    <row r="5" spans="2:7" ht="25.15" customHeight="1" thickBot="1" x14ac:dyDescent="0.3"/>
    <row r="6" spans="2:7" ht="15" customHeight="1" x14ac:dyDescent="0.25">
      <c r="B6" s="184" t="s">
        <v>1379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1372</v>
      </c>
      <c r="C10" s="16" t="s">
        <v>1323</v>
      </c>
      <c r="D10" s="57" t="s">
        <v>1078</v>
      </c>
      <c r="E10" s="38" t="s">
        <v>1401</v>
      </c>
      <c r="F10" s="40" t="s">
        <v>1329</v>
      </c>
      <c r="G10" s="39">
        <v>40000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40000</v>
      </c>
    </row>
    <row r="14" spans="2:7" x14ac:dyDescent="0.25">
      <c r="D14" s="193"/>
      <c r="E14" s="193"/>
      <c r="F14" s="193"/>
      <c r="G14" s="52"/>
    </row>
    <row r="15" spans="2:7" ht="17.25" x14ac:dyDescent="0.3">
      <c r="E15" s="7"/>
      <c r="G15" s="52"/>
    </row>
  </sheetData>
  <mergeCells count="3">
    <mergeCell ref="B6:F7"/>
    <mergeCell ref="G6:G7"/>
    <mergeCell ref="D14:F14"/>
  </mergeCells>
  <pageMargins left="0.511811024" right="0.511811024" top="0.78740157499999996" bottom="0.78740157499999996" header="0.31496062000000002" footer="0.31496062000000002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6DEF-1CB5-457E-9879-8446AA0B9D2B}">
  <dimension ref="B5:G22"/>
  <sheetViews>
    <sheetView showGridLines="0" workbookViewId="0">
      <selection activeCell="E12" sqref="E12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1319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1322</v>
      </c>
      <c r="C10" s="16" t="s">
        <v>1323</v>
      </c>
      <c r="D10" s="57" t="s">
        <v>1078</v>
      </c>
      <c r="E10" s="38" t="s">
        <v>1324</v>
      </c>
      <c r="F10" s="40" t="s">
        <v>663</v>
      </c>
      <c r="G10" s="39">
        <v>3100</v>
      </c>
    </row>
    <row r="11" spans="2:7" ht="17.25" customHeight="1" x14ac:dyDescent="0.25">
      <c r="B11" s="36" t="s">
        <v>1326</v>
      </c>
      <c r="C11" s="16" t="s">
        <v>1323</v>
      </c>
      <c r="D11" s="57" t="s">
        <v>499</v>
      </c>
      <c r="E11" s="38" t="s">
        <v>1369</v>
      </c>
      <c r="F11" s="40" t="s">
        <v>1325</v>
      </c>
      <c r="G11" s="39">
        <v>354</v>
      </c>
    </row>
    <row r="12" spans="2:7" ht="17.25" customHeight="1" x14ac:dyDescent="0.25">
      <c r="B12" s="36" t="s">
        <v>1395</v>
      </c>
      <c r="C12" s="76" t="s">
        <v>1323</v>
      </c>
      <c r="D12" s="57" t="s">
        <v>1078</v>
      </c>
      <c r="E12" s="38" t="s">
        <v>1396</v>
      </c>
      <c r="F12" s="40" t="s">
        <v>592</v>
      </c>
      <c r="G12" s="39">
        <v>780</v>
      </c>
    </row>
    <row r="13" spans="2:7" ht="17.25" customHeight="1" x14ac:dyDescent="0.25">
      <c r="B13" s="36"/>
      <c r="C13" s="16" t="s">
        <v>1323</v>
      </c>
      <c r="D13" s="57" t="s">
        <v>1078</v>
      </c>
      <c r="E13" s="38" t="s">
        <v>1713</v>
      </c>
      <c r="F13" s="40" t="s">
        <v>180</v>
      </c>
      <c r="G13" s="39">
        <v>19881</v>
      </c>
    </row>
    <row r="14" spans="2:7" ht="17.25" customHeight="1" x14ac:dyDescent="0.25">
      <c r="B14" s="36"/>
      <c r="C14" s="76" t="s">
        <v>1323</v>
      </c>
      <c r="D14" s="57" t="s">
        <v>1078</v>
      </c>
      <c r="E14" s="38" t="s">
        <v>1719</v>
      </c>
      <c r="F14" s="40" t="s">
        <v>180</v>
      </c>
      <c r="G14" s="39">
        <v>99026</v>
      </c>
    </row>
    <row r="15" spans="2:7" ht="17.25" customHeight="1" thickBot="1" x14ac:dyDescent="0.3">
      <c r="B15" s="14"/>
      <c r="C15" s="59"/>
      <c r="D15" s="15"/>
      <c r="E15" s="15"/>
      <c r="F15" s="15"/>
      <c r="G15" s="3">
        <f>SUM(G10:G14)</f>
        <v>123141</v>
      </c>
    </row>
    <row r="17" spans="4:6" x14ac:dyDescent="0.25">
      <c r="D17" s="193"/>
      <c r="E17" s="193"/>
      <c r="F17" s="193"/>
    </row>
    <row r="18" spans="4:6" x14ac:dyDescent="0.25">
      <c r="E18" s="8"/>
    </row>
    <row r="19" spans="4:6" x14ac:dyDescent="0.25">
      <c r="E19" s="31"/>
    </row>
    <row r="20" spans="4:6" x14ac:dyDescent="0.25">
      <c r="E20" s="8"/>
      <c r="F20" s="10"/>
    </row>
    <row r="21" spans="4:6" x14ac:dyDescent="0.25">
      <c r="E21" s="8"/>
    </row>
    <row r="22" spans="4:6" x14ac:dyDescent="0.25">
      <c r="E22" s="8"/>
    </row>
  </sheetData>
  <mergeCells count="3">
    <mergeCell ref="B6:F7"/>
    <mergeCell ref="G6:G7"/>
    <mergeCell ref="D17:F1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0283-2CB6-4E90-8452-AE9C6EE58158}">
  <dimension ref="B5:G15"/>
  <sheetViews>
    <sheetView showGridLines="0" workbookViewId="0">
      <selection activeCell="E16" sqref="E16"/>
    </sheetView>
  </sheetViews>
  <sheetFormatPr defaultRowHeight="15" x14ac:dyDescent="0.25"/>
  <cols>
    <col min="2" max="3" width="12.28515625" customWidth="1"/>
    <col min="4" max="4" width="14" customWidth="1"/>
    <col min="5" max="5" width="76.140625" customWidth="1"/>
    <col min="6" max="6" width="23.85546875" customWidth="1"/>
    <col min="7" max="7" width="21.140625" customWidth="1"/>
  </cols>
  <sheetData>
    <row r="5" spans="2:7" ht="25.15" customHeight="1" thickBot="1" x14ac:dyDescent="0.3"/>
    <row r="6" spans="2:7" ht="15" customHeight="1" x14ac:dyDescent="0.25">
      <c r="B6" s="184" t="s">
        <v>104</v>
      </c>
      <c r="C6" s="185"/>
      <c r="D6" s="185"/>
      <c r="E6" s="185"/>
      <c r="F6" s="186"/>
      <c r="G6" s="190" t="s">
        <v>5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>
      <c r="B8">
        <v>4</v>
      </c>
    </row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2" t="s">
        <v>108</v>
      </c>
      <c r="C10" s="33" t="s">
        <v>109</v>
      </c>
      <c r="D10" s="62" t="s">
        <v>171</v>
      </c>
      <c r="E10" s="49" t="s">
        <v>111</v>
      </c>
      <c r="F10" s="42" t="s">
        <v>110</v>
      </c>
      <c r="G10" s="43">
        <v>1680</v>
      </c>
    </row>
    <row r="11" spans="2:7" ht="17.25" customHeight="1" thickBot="1" x14ac:dyDescent="0.3">
      <c r="B11" s="12"/>
      <c r="C11" s="55"/>
      <c r="D11" s="13"/>
      <c r="E11" s="13"/>
      <c r="F11" s="13"/>
      <c r="G11" s="3">
        <f>SUM(G10:G10)</f>
        <v>1680</v>
      </c>
    </row>
    <row r="13" spans="2:7" x14ac:dyDescent="0.25">
      <c r="G13" s="50"/>
    </row>
    <row r="15" spans="2:7" x14ac:dyDescent="0.25">
      <c r="E15" s="20"/>
      <c r="F15" s="20"/>
      <c r="G15" s="21"/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E04B-9C8E-4B2D-B9FD-AA065B34A45D}">
  <dimension ref="B5:G29"/>
  <sheetViews>
    <sheetView showGridLines="0" topLeftCell="A4" workbookViewId="0">
      <selection activeCell="D10" sqref="D10:G21"/>
    </sheetView>
  </sheetViews>
  <sheetFormatPr defaultRowHeight="15" x14ac:dyDescent="0.25"/>
  <cols>
    <col min="2" max="3" width="11.5703125" customWidth="1"/>
    <col min="4" max="4" width="14.42578125" customWidth="1"/>
    <col min="5" max="5" width="79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1320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1345</v>
      </c>
      <c r="C10" s="76" t="s">
        <v>1323</v>
      </c>
      <c r="D10" s="61" t="s">
        <v>499</v>
      </c>
      <c r="E10" s="30" t="s">
        <v>542</v>
      </c>
      <c r="F10" s="40" t="s">
        <v>249</v>
      </c>
      <c r="G10" s="19">
        <v>187.48</v>
      </c>
    </row>
    <row r="11" spans="2:7" ht="17.25" customHeight="1" x14ac:dyDescent="0.25">
      <c r="B11" s="36" t="s">
        <v>1343</v>
      </c>
      <c r="C11" s="76" t="s">
        <v>1323</v>
      </c>
      <c r="D11" s="61" t="s">
        <v>499</v>
      </c>
      <c r="E11" s="30" t="s">
        <v>836</v>
      </c>
      <c r="F11" s="17" t="s">
        <v>833</v>
      </c>
      <c r="G11" s="19">
        <v>226.8</v>
      </c>
    </row>
    <row r="12" spans="2:7" ht="17.25" customHeight="1" x14ac:dyDescent="0.25">
      <c r="B12" s="36" t="s">
        <v>1344</v>
      </c>
      <c r="C12" s="76" t="s">
        <v>1323</v>
      </c>
      <c r="D12" s="61" t="s">
        <v>499</v>
      </c>
      <c r="E12" s="30" t="s">
        <v>836</v>
      </c>
      <c r="F12" s="17" t="s">
        <v>833</v>
      </c>
      <c r="G12" s="19">
        <v>378</v>
      </c>
    </row>
    <row r="13" spans="2:7" ht="17.25" customHeight="1" x14ac:dyDescent="0.25">
      <c r="B13" s="36" t="s">
        <v>1342</v>
      </c>
      <c r="C13" s="76" t="s">
        <v>1323</v>
      </c>
      <c r="D13" s="61" t="s">
        <v>499</v>
      </c>
      <c r="E13" s="121" t="s">
        <v>201</v>
      </c>
      <c r="F13" s="17" t="s">
        <v>199</v>
      </c>
      <c r="G13" s="19">
        <v>1863.84</v>
      </c>
    </row>
    <row r="14" spans="2:7" ht="17.25" customHeight="1" x14ac:dyDescent="0.25">
      <c r="B14" s="36" t="s">
        <v>1341</v>
      </c>
      <c r="C14" s="76" t="s">
        <v>1323</v>
      </c>
      <c r="D14" s="57" t="s">
        <v>1078</v>
      </c>
      <c r="E14" s="38" t="s">
        <v>210</v>
      </c>
      <c r="F14" s="40" t="s">
        <v>208</v>
      </c>
      <c r="G14" s="39">
        <v>3000</v>
      </c>
    </row>
    <row r="15" spans="2:7" ht="17.25" customHeight="1" x14ac:dyDescent="0.25">
      <c r="B15" s="36" t="s">
        <v>1330</v>
      </c>
      <c r="C15" s="76" t="s">
        <v>1323</v>
      </c>
      <c r="D15" s="57" t="s">
        <v>1078</v>
      </c>
      <c r="E15" s="30" t="s">
        <v>1393</v>
      </c>
      <c r="F15" s="40" t="s">
        <v>783</v>
      </c>
      <c r="G15" s="39">
        <v>780</v>
      </c>
    </row>
    <row r="16" spans="2:7" ht="17.25" customHeight="1" x14ac:dyDescent="0.25">
      <c r="B16" s="36" t="s">
        <v>1331</v>
      </c>
      <c r="C16" s="76" t="s">
        <v>1323</v>
      </c>
      <c r="D16" s="57" t="s">
        <v>1078</v>
      </c>
      <c r="E16" s="22" t="s">
        <v>1385</v>
      </c>
      <c r="F16" s="17" t="s">
        <v>217</v>
      </c>
      <c r="G16" s="39">
        <v>1034.33</v>
      </c>
    </row>
    <row r="17" spans="2:7" ht="17.25" customHeight="1" x14ac:dyDescent="0.25">
      <c r="B17" s="36" t="s">
        <v>1333</v>
      </c>
      <c r="C17" s="76" t="s">
        <v>1323</v>
      </c>
      <c r="D17" s="57" t="s">
        <v>499</v>
      </c>
      <c r="E17" s="142" t="s">
        <v>1384</v>
      </c>
      <c r="F17" s="40" t="s">
        <v>1332</v>
      </c>
      <c r="G17" s="39">
        <v>460</v>
      </c>
    </row>
    <row r="18" spans="2:7" ht="17.25" customHeight="1" x14ac:dyDescent="0.25">
      <c r="B18" s="36" t="s">
        <v>1335</v>
      </c>
      <c r="C18" s="76" t="s">
        <v>1323</v>
      </c>
      <c r="D18" s="57" t="s">
        <v>499</v>
      </c>
      <c r="E18" s="30" t="s">
        <v>1388</v>
      </c>
      <c r="F18" s="40" t="s">
        <v>1334</v>
      </c>
      <c r="G18" s="39">
        <v>170</v>
      </c>
    </row>
    <row r="19" spans="2:7" ht="17.25" customHeight="1" x14ac:dyDescent="0.25">
      <c r="B19" s="115" t="s">
        <v>1694</v>
      </c>
      <c r="C19" s="87" t="s">
        <v>1323</v>
      </c>
      <c r="D19" s="57" t="s">
        <v>499</v>
      </c>
      <c r="E19" s="38" t="s">
        <v>1387</v>
      </c>
      <c r="F19" s="40" t="s">
        <v>329</v>
      </c>
      <c r="G19" s="39">
        <v>88425</v>
      </c>
    </row>
    <row r="20" spans="2:7" ht="17.25" customHeight="1" x14ac:dyDescent="0.25">
      <c r="B20" s="115" t="s">
        <v>1365</v>
      </c>
      <c r="C20" s="116" t="s">
        <v>1323</v>
      </c>
      <c r="D20" s="57" t="s">
        <v>1078</v>
      </c>
      <c r="E20" s="38" t="s">
        <v>1386</v>
      </c>
      <c r="F20" s="40" t="s">
        <v>1329</v>
      </c>
      <c r="G20" s="39">
        <v>2500</v>
      </c>
    </row>
    <row r="21" spans="2:7" ht="17.25" customHeight="1" x14ac:dyDescent="0.25">
      <c r="B21" s="115"/>
      <c r="C21" s="116" t="s">
        <v>1323</v>
      </c>
      <c r="D21" s="57" t="s">
        <v>499</v>
      </c>
      <c r="E21" s="38" t="s">
        <v>1402</v>
      </c>
      <c r="F21" s="152" t="s">
        <v>6</v>
      </c>
      <c r="G21" s="153">
        <v>4045.85</v>
      </c>
    </row>
    <row r="22" spans="2:7" ht="17.25" customHeight="1" thickBot="1" x14ac:dyDescent="0.3">
      <c r="B22" s="14"/>
      <c r="C22" s="59"/>
      <c r="D22" s="15"/>
      <c r="E22" s="15"/>
      <c r="F22" s="15"/>
      <c r="G22" s="3">
        <f>SUM(G10:G21)</f>
        <v>103071.3</v>
      </c>
    </row>
    <row r="24" spans="2:7" x14ac:dyDescent="0.25">
      <c r="D24" s="193"/>
      <c r="E24" s="193"/>
      <c r="F24" s="193"/>
    </row>
    <row r="26" spans="2:7" x14ac:dyDescent="0.25">
      <c r="E26" s="31"/>
    </row>
    <row r="27" spans="2:7" x14ac:dyDescent="0.25">
      <c r="E27" s="8"/>
      <c r="F27" s="10"/>
    </row>
    <row r="28" spans="2:7" x14ac:dyDescent="0.25">
      <c r="E28" s="8"/>
    </row>
    <row r="29" spans="2:7" x14ac:dyDescent="0.25">
      <c r="E29" s="8"/>
    </row>
  </sheetData>
  <mergeCells count="3">
    <mergeCell ref="B6:F7"/>
    <mergeCell ref="G6:G7"/>
    <mergeCell ref="D24:F24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0E3E-3FB9-4631-9FAB-268AB298BFCC}">
  <dimension ref="B5:G30"/>
  <sheetViews>
    <sheetView showGridLines="0" topLeftCell="A10" workbookViewId="0">
      <selection activeCell="F18" sqref="F18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1321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1364</v>
      </c>
      <c r="C10" s="16" t="s">
        <v>1323</v>
      </c>
      <c r="D10" s="61" t="s">
        <v>499</v>
      </c>
      <c r="E10" s="22" t="s">
        <v>1397</v>
      </c>
      <c r="F10" s="40" t="s">
        <v>61</v>
      </c>
      <c r="G10" s="19">
        <v>3099.94</v>
      </c>
    </row>
    <row r="11" spans="2:7" ht="17.25" customHeight="1" x14ac:dyDescent="0.25">
      <c r="B11" s="36" t="s">
        <v>1362</v>
      </c>
      <c r="C11" s="76" t="s">
        <v>1323</v>
      </c>
      <c r="D11" s="57" t="s">
        <v>499</v>
      </c>
      <c r="E11" s="77" t="s">
        <v>1363</v>
      </c>
      <c r="F11" s="40" t="s">
        <v>1361</v>
      </c>
      <c r="G11" s="39">
        <v>190</v>
      </c>
    </row>
    <row r="12" spans="2:7" ht="17.25" customHeight="1" x14ac:dyDescent="0.25">
      <c r="B12" s="36" t="s">
        <v>1360</v>
      </c>
      <c r="C12" s="76" t="s">
        <v>1323</v>
      </c>
      <c r="D12" s="57" t="s">
        <v>499</v>
      </c>
      <c r="E12" s="77" t="s">
        <v>1357</v>
      </c>
      <c r="F12" s="40" t="s">
        <v>703</v>
      </c>
      <c r="G12" s="39">
        <v>638.08000000000004</v>
      </c>
    </row>
    <row r="13" spans="2:7" ht="17.25" customHeight="1" x14ac:dyDescent="0.25">
      <c r="B13" s="36" t="s">
        <v>1358</v>
      </c>
      <c r="C13" s="76" t="s">
        <v>1323</v>
      </c>
      <c r="D13" s="57" t="s">
        <v>1359</v>
      </c>
      <c r="E13" s="77" t="s">
        <v>1354</v>
      </c>
      <c r="F13" s="40" t="s">
        <v>703</v>
      </c>
      <c r="G13" s="39">
        <v>1340.28</v>
      </c>
    </row>
    <row r="14" spans="2:7" ht="17.25" customHeight="1" x14ac:dyDescent="0.25">
      <c r="B14" s="36" t="s">
        <v>1356</v>
      </c>
      <c r="C14" s="76" t="s">
        <v>1323</v>
      </c>
      <c r="D14" s="57" t="s">
        <v>499</v>
      </c>
      <c r="E14" s="77" t="s">
        <v>1357</v>
      </c>
      <c r="F14" s="40" t="s">
        <v>703</v>
      </c>
      <c r="G14" s="39">
        <v>630.72</v>
      </c>
    </row>
    <row r="15" spans="2:7" ht="17.25" customHeight="1" x14ac:dyDescent="0.25">
      <c r="B15" s="36" t="s">
        <v>1355</v>
      </c>
      <c r="C15" s="76" t="s">
        <v>1323</v>
      </c>
      <c r="D15" s="57" t="s">
        <v>499</v>
      </c>
      <c r="E15" s="77" t="s">
        <v>1354</v>
      </c>
      <c r="F15" s="40" t="s">
        <v>703</v>
      </c>
      <c r="G15" s="39">
        <v>1355.92</v>
      </c>
    </row>
    <row r="16" spans="2:7" ht="17.25" customHeight="1" x14ac:dyDescent="0.25">
      <c r="B16" s="36" t="s">
        <v>1353</v>
      </c>
      <c r="C16" s="76" t="s">
        <v>1323</v>
      </c>
      <c r="D16" s="57" t="s">
        <v>499</v>
      </c>
      <c r="E16" s="143" t="s">
        <v>1352</v>
      </c>
      <c r="F16" s="40" t="s">
        <v>1351</v>
      </c>
      <c r="G16" s="39">
        <v>700</v>
      </c>
    </row>
    <row r="17" spans="2:7" ht="17.25" customHeight="1" x14ac:dyDescent="0.25">
      <c r="B17" s="36" t="s">
        <v>1350</v>
      </c>
      <c r="C17" s="76" t="s">
        <v>1323</v>
      </c>
      <c r="D17" s="61" t="s">
        <v>499</v>
      </c>
      <c r="E17" s="30" t="s">
        <v>186</v>
      </c>
      <c r="F17" s="17" t="s">
        <v>277</v>
      </c>
      <c r="G17" s="19">
        <v>700</v>
      </c>
    </row>
    <row r="18" spans="2:7" ht="17.25" customHeight="1" x14ac:dyDescent="0.25">
      <c r="B18" s="18" t="s">
        <v>1349</v>
      </c>
      <c r="C18" s="83" t="s">
        <v>1323</v>
      </c>
      <c r="D18" s="61" t="s">
        <v>499</v>
      </c>
      <c r="E18" s="22" t="s">
        <v>184</v>
      </c>
      <c r="F18" s="17" t="s">
        <v>185</v>
      </c>
      <c r="G18" s="19">
        <v>700</v>
      </c>
    </row>
    <row r="19" spans="2:7" ht="17.25" customHeight="1" x14ac:dyDescent="0.25">
      <c r="B19" s="36" t="s">
        <v>1348</v>
      </c>
      <c r="C19" s="76" t="s">
        <v>1323</v>
      </c>
      <c r="D19" s="57" t="s">
        <v>169</v>
      </c>
      <c r="E19" s="77" t="s">
        <v>1394</v>
      </c>
      <c r="F19" s="40" t="s">
        <v>249</v>
      </c>
      <c r="G19" s="39">
        <v>878.61</v>
      </c>
    </row>
    <row r="20" spans="2:7" ht="17.25" customHeight="1" x14ac:dyDescent="0.25">
      <c r="B20" s="36" t="s">
        <v>1377</v>
      </c>
      <c r="C20" s="76" t="s">
        <v>1323</v>
      </c>
      <c r="D20" s="57" t="s">
        <v>1078</v>
      </c>
      <c r="E20" s="77" t="s">
        <v>1371</v>
      </c>
      <c r="F20" s="40" t="s">
        <v>1370</v>
      </c>
      <c r="G20" s="39">
        <v>200</v>
      </c>
    </row>
    <row r="21" spans="2:7" ht="17.25" customHeight="1" x14ac:dyDescent="0.25">
      <c r="B21" s="36" t="s">
        <v>1376</v>
      </c>
      <c r="C21" s="76" t="s">
        <v>1323</v>
      </c>
      <c r="D21" s="57" t="s">
        <v>1078</v>
      </c>
      <c r="E21" s="77" t="s">
        <v>1392</v>
      </c>
      <c r="F21" s="40" t="s">
        <v>1138</v>
      </c>
      <c r="G21" s="39">
        <v>317.18</v>
      </c>
    </row>
    <row r="22" spans="2:7" ht="17.25" customHeight="1" x14ac:dyDescent="0.25">
      <c r="B22" s="36" t="s">
        <v>1375</v>
      </c>
      <c r="C22" s="76" t="s">
        <v>1323</v>
      </c>
      <c r="D22" s="57" t="s">
        <v>1078</v>
      </c>
      <c r="E22" s="77" t="s">
        <v>1391</v>
      </c>
      <c r="F22" s="40" t="s">
        <v>1347</v>
      </c>
      <c r="G22" s="39">
        <v>4614.42</v>
      </c>
    </row>
    <row r="23" spans="2:7" ht="17.25" customHeight="1" x14ac:dyDescent="0.25">
      <c r="B23" s="36" t="s">
        <v>1374</v>
      </c>
      <c r="C23" s="76" t="s">
        <v>1323</v>
      </c>
      <c r="D23" s="57" t="s">
        <v>1078</v>
      </c>
      <c r="E23" s="77" t="s">
        <v>1389</v>
      </c>
      <c r="F23" s="40" t="s">
        <v>1138</v>
      </c>
      <c r="G23" s="39">
        <v>489.76</v>
      </c>
    </row>
    <row r="24" spans="2:7" ht="17.25" customHeight="1" x14ac:dyDescent="0.25">
      <c r="B24" s="36" t="s">
        <v>1373</v>
      </c>
      <c r="C24" s="76" t="s">
        <v>1323</v>
      </c>
      <c r="D24" s="57" t="s">
        <v>1078</v>
      </c>
      <c r="E24" s="38" t="s">
        <v>1390</v>
      </c>
      <c r="F24" s="40" t="s">
        <v>1346</v>
      </c>
      <c r="G24" s="39">
        <v>3851.35</v>
      </c>
    </row>
    <row r="25" spans="2:7" ht="17.25" customHeight="1" x14ac:dyDescent="0.25">
      <c r="B25" s="36" t="s">
        <v>1398</v>
      </c>
      <c r="C25" s="76" t="s">
        <v>1323</v>
      </c>
      <c r="D25" s="57" t="s">
        <v>499</v>
      </c>
      <c r="E25" s="38" t="s">
        <v>1400</v>
      </c>
      <c r="F25" s="40" t="s">
        <v>1399</v>
      </c>
      <c r="G25" s="39">
        <v>180</v>
      </c>
    </row>
    <row r="26" spans="2:7" ht="17.25" customHeight="1" thickBot="1" x14ac:dyDescent="0.3">
      <c r="B26" s="12"/>
      <c r="C26" s="55"/>
      <c r="D26" s="13"/>
      <c r="E26" s="13"/>
      <c r="F26" s="13"/>
      <c r="G26" s="3">
        <f>SUM(G10:G25)</f>
        <v>19886.260000000002</v>
      </c>
    </row>
    <row r="28" spans="2:7" x14ac:dyDescent="0.25">
      <c r="D28" s="193"/>
      <c r="E28" s="193"/>
      <c r="F28" s="193"/>
    </row>
    <row r="29" spans="2:7" x14ac:dyDescent="0.25">
      <c r="D29" s="6"/>
      <c r="E29" s="8"/>
      <c r="G29" s="52"/>
    </row>
    <row r="30" spans="2:7" ht="17.25" x14ac:dyDescent="0.3">
      <c r="E30" s="7"/>
      <c r="G30" s="52"/>
    </row>
  </sheetData>
  <mergeCells count="3">
    <mergeCell ref="B6:F7"/>
    <mergeCell ref="G6:G7"/>
    <mergeCell ref="D28:F28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21C6-331E-4A9F-806C-739D44FFBC2C}">
  <dimension ref="B5:G18"/>
  <sheetViews>
    <sheetView showGridLines="0" workbookViewId="0">
      <selection activeCell="F15" sqref="F15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1569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/>
      <c r="C10" s="76" t="s">
        <v>1570</v>
      </c>
      <c r="D10" s="57" t="s">
        <v>1078</v>
      </c>
      <c r="E10" s="38" t="s">
        <v>1719</v>
      </c>
      <c r="F10" s="40" t="s">
        <v>180</v>
      </c>
      <c r="G10" s="39">
        <v>4046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4046</v>
      </c>
    </row>
    <row r="13" spans="2:7" x14ac:dyDescent="0.25">
      <c r="D13" s="193"/>
      <c r="E13" s="193"/>
      <c r="F13" s="193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6B5-82F5-4245-9BF7-1B7A3E00C5B0}">
  <dimension ref="B5:G18"/>
  <sheetViews>
    <sheetView showGridLines="0" workbookViewId="0">
      <selection activeCell="E15" sqref="E15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1403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1450</v>
      </c>
      <c r="C10" s="76" t="s">
        <v>1406</v>
      </c>
      <c r="D10" s="57" t="s">
        <v>499</v>
      </c>
      <c r="E10" s="77" t="s">
        <v>1524</v>
      </c>
      <c r="F10" s="63" t="s">
        <v>337</v>
      </c>
      <c r="G10" s="39">
        <v>12782.13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12782.13</v>
      </c>
    </row>
    <row r="13" spans="2:7" x14ac:dyDescent="0.25">
      <c r="D13" s="193"/>
      <c r="E13" s="193"/>
      <c r="F13" s="193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4C68-C761-42A5-A84F-F7611831676A}">
  <dimension ref="B5:G44"/>
  <sheetViews>
    <sheetView showGridLines="0" topLeftCell="A7" workbookViewId="0">
      <selection activeCell="D15" sqref="D15:G15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1403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1409</v>
      </c>
      <c r="C10" s="16" t="s">
        <v>1406</v>
      </c>
      <c r="D10" s="57" t="s">
        <v>499</v>
      </c>
      <c r="E10" s="38" t="s">
        <v>1410</v>
      </c>
      <c r="F10" s="40" t="s">
        <v>719</v>
      </c>
      <c r="G10" s="39">
        <v>2413.8200000000002</v>
      </c>
    </row>
    <row r="11" spans="2:7" ht="17.25" customHeight="1" x14ac:dyDescent="0.25">
      <c r="B11" s="36" t="s">
        <v>1413</v>
      </c>
      <c r="C11" s="16" t="s">
        <v>1406</v>
      </c>
      <c r="D11" s="57" t="s">
        <v>1078</v>
      </c>
      <c r="E11" s="38" t="s">
        <v>1416</v>
      </c>
      <c r="F11" s="40" t="s">
        <v>880</v>
      </c>
      <c r="G11" s="39">
        <v>170.46</v>
      </c>
    </row>
    <row r="12" spans="2:7" ht="17.25" customHeight="1" x14ac:dyDescent="0.25">
      <c r="B12" s="36" t="s">
        <v>1414</v>
      </c>
      <c r="C12" s="76" t="s">
        <v>1406</v>
      </c>
      <c r="D12" s="61" t="s">
        <v>499</v>
      </c>
      <c r="E12" s="30" t="s">
        <v>1412</v>
      </c>
      <c r="F12" s="40" t="s">
        <v>880</v>
      </c>
      <c r="G12" s="39">
        <v>1250</v>
      </c>
    </row>
    <row r="13" spans="2:7" ht="17.25" customHeight="1" x14ac:dyDescent="0.25">
      <c r="B13" s="36" t="s">
        <v>1362</v>
      </c>
      <c r="C13" s="16" t="s">
        <v>1406</v>
      </c>
      <c r="D13" s="57" t="s">
        <v>499</v>
      </c>
      <c r="E13" s="38" t="s">
        <v>1161</v>
      </c>
      <c r="F13" s="40" t="s">
        <v>1415</v>
      </c>
      <c r="G13" s="39">
        <v>303.7</v>
      </c>
    </row>
    <row r="14" spans="2:7" ht="17.25" customHeight="1" x14ac:dyDescent="0.25">
      <c r="B14" s="36" t="s">
        <v>1686</v>
      </c>
      <c r="C14" s="16" t="s">
        <v>1406</v>
      </c>
      <c r="D14" s="57" t="s">
        <v>1078</v>
      </c>
      <c r="E14" s="38" t="s">
        <v>1419</v>
      </c>
      <c r="F14" s="40" t="s">
        <v>61</v>
      </c>
      <c r="G14" s="39">
        <v>287.64999999999998</v>
      </c>
    </row>
    <row r="15" spans="2:7" ht="17.25" customHeight="1" x14ac:dyDescent="0.25">
      <c r="B15" s="36" t="s">
        <v>1421</v>
      </c>
      <c r="C15" s="76" t="s">
        <v>1406</v>
      </c>
      <c r="D15" s="57" t="s">
        <v>1078</v>
      </c>
      <c r="E15" s="38" t="s">
        <v>1422</v>
      </c>
      <c r="F15" s="40" t="s">
        <v>1420</v>
      </c>
      <c r="G15" s="39">
        <v>2196.09</v>
      </c>
    </row>
    <row r="16" spans="2:7" ht="17.25" customHeight="1" x14ac:dyDescent="0.25">
      <c r="B16" s="36" t="s">
        <v>1424</v>
      </c>
      <c r="C16" s="16" t="s">
        <v>1406</v>
      </c>
      <c r="D16" s="57" t="s">
        <v>1078</v>
      </c>
      <c r="E16" s="38" t="s">
        <v>1425</v>
      </c>
      <c r="F16" s="40" t="s">
        <v>1423</v>
      </c>
      <c r="G16" s="39">
        <v>145.6</v>
      </c>
    </row>
    <row r="17" spans="2:7" ht="17.25" customHeight="1" x14ac:dyDescent="0.25">
      <c r="B17" s="36" t="s">
        <v>1427</v>
      </c>
      <c r="C17" s="76" t="s">
        <v>1406</v>
      </c>
      <c r="D17" s="57" t="s">
        <v>499</v>
      </c>
      <c r="E17" s="38" t="s">
        <v>1428</v>
      </c>
      <c r="F17" s="40" t="s">
        <v>1426</v>
      </c>
      <c r="G17" s="39">
        <v>2457.56</v>
      </c>
    </row>
    <row r="18" spans="2:7" ht="17.25" customHeight="1" x14ac:dyDescent="0.25">
      <c r="B18" s="36" t="s">
        <v>1429</v>
      </c>
      <c r="C18" s="16" t="s">
        <v>1406</v>
      </c>
      <c r="D18" s="61" t="s">
        <v>499</v>
      </c>
      <c r="E18" s="38" t="s">
        <v>445</v>
      </c>
      <c r="F18" s="40" t="s">
        <v>359</v>
      </c>
      <c r="G18" s="39">
        <v>4259.91</v>
      </c>
    </row>
    <row r="19" spans="2:7" ht="17.25" customHeight="1" x14ac:dyDescent="0.25">
      <c r="B19" s="36" t="s">
        <v>1431</v>
      </c>
      <c r="C19" s="16" t="s">
        <v>1406</v>
      </c>
      <c r="D19" s="57" t="s">
        <v>1078</v>
      </c>
      <c r="E19" s="38" t="s">
        <v>1510</v>
      </c>
      <c r="F19" s="40" t="s">
        <v>1056</v>
      </c>
      <c r="G19" s="39">
        <v>179</v>
      </c>
    </row>
    <row r="20" spans="2:7" ht="17.25" customHeight="1" x14ac:dyDescent="0.25">
      <c r="B20" s="36" t="s">
        <v>1432</v>
      </c>
      <c r="C20" s="76" t="s">
        <v>1406</v>
      </c>
      <c r="D20" s="61" t="s">
        <v>499</v>
      </c>
      <c r="E20" s="22" t="s">
        <v>1511</v>
      </c>
      <c r="F20" s="40" t="s">
        <v>359</v>
      </c>
      <c r="G20" s="39">
        <v>459.7</v>
      </c>
    </row>
    <row r="21" spans="2:7" ht="17.25" customHeight="1" x14ac:dyDescent="0.25">
      <c r="B21" s="36" t="s">
        <v>1433</v>
      </c>
      <c r="C21" s="76" t="s">
        <v>1406</v>
      </c>
      <c r="D21" s="57" t="s">
        <v>499</v>
      </c>
      <c r="E21" s="22" t="s">
        <v>1512</v>
      </c>
      <c r="F21" s="40" t="s">
        <v>359</v>
      </c>
      <c r="G21" s="39">
        <v>306.47000000000003</v>
      </c>
    </row>
    <row r="22" spans="2:7" ht="17.25" customHeight="1" x14ac:dyDescent="0.25">
      <c r="B22" s="36" t="s">
        <v>1434</v>
      </c>
      <c r="C22" s="16" t="s">
        <v>1406</v>
      </c>
      <c r="D22" s="61" t="s">
        <v>499</v>
      </c>
      <c r="E22" s="22" t="s">
        <v>1513</v>
      </c>
      <c r="F22" s="40" t="s">
        <v>359</v>
      </c>
      <c r="G22" s="39">
        <v>199.2</v>
      </c>
    </row>
    <row r="23" spans="2:7" ht="17.25" customHeight="1" x14ac:dyDescent="0.25">
      <c r="B23" s="36" t="s">
        <v>1435</v>
      </c>
      <c r="C23" s="76" t="s">
        <v>1406</v>
      </c>
      <c r="D23" s="57" t="s">
        <v>499</v>
      </c>
      <c r="E23" s="22" t="s">
        <v>1514</v>
      </c>
      <c r="F23" s="40" t="s">
        <v>359</v>
      </c>
      <c r="G23" s="39">
        <v>919.4</v>
      </c>
    </row>
    <row r="24" spans="2:7" ht="17.25" customHeight="1" x14ac:dyDescent="0.25">
      <c r="B24" s="36" t="s">
        <v>1436</v>
      </c>
      <c r="C24" s="76" t="s">
        <v>1406</v>
      </c>
      <c r="D24" s="61" t="s">
        <v>499</v>
      </c>
      <c r="E24" s="22" t="s">
        <v>1515</v>
      </c>
      <c r="F24" s="40" t="s">
        <v>359</v>
      </c>
      <c r="G24" s="39">
        <v>38.479999999999997</v>
      </c>
    </row>
    <row r="25" spans="2:7" ht="17.25" customHeight="1" x14ac:dyDescent="0.25">
      <c r="B25" s="36" t="s">
        <v>1437</v>
      </c>
      <c r="C25" s="16" t="s">
        <v>1406</v>
      </c>
      <c r="D25" s="57" t="s">
        <v>499</v>
      </c>
      <c r="E25" s="22" t="s">
        <v>1516</v>
      </c>
      <c r="F25" s="40" t="s">
        <v>359</v>
      </c>
      <c r="G25" s="39">
        <v>25.72</v>
      </c>
    </row>
    <row r="26" spans="2:7" ht="17.25" customHeight="1" x14ac:dyDescent="0.25">
      <c r="B26" s="36" t="s">
        <v>1438</v>
      </c>
      <c r="C26" s="76" t="s">
        <v>1406</v>
      </c>
      <c r="D26" s="61" t="s">
        <v>499</v>
      </c>
      <c r="E26" s="22" t="s">
        <v>1517</v>
      </c>
      <c r="F26" s="40" t="s">
        <v>359</v>
      </c>
      <c r="G26" s="39">
        <v>77.16</v>
      </c>
    </row>
    <row r="27" spans="2:7" ht="17.25" customHeight="1" x14ac:dyDescent="0.25">
      <c r="B27" s="36" t="s">
        <v>1439</v>
      </c>
      <c r="C27" s="76" t="s">
        <v>1406</v>
      </c>
      <c r="D27" s="57" t="s">
        <v>499</v>
      </c>
      <c r="E27" s="22" t="s">
        <v>1518</v>
      </c>
      <c r="F27" s="40" t="s">
        <v>359</v>
      </c>
      <c r="G27" s="39">
        <v>16.72</v>
      </c>
    </row>
    <row r="28" spans="2:7" ht="17.25" customHeight="1" x14ac:dyDescent="0.25">
      <c r="B28" s="36" t="s">
        <v>1442</v>
      </c>
      <c r="C28" s="16" t="s">
        <v>1406</v>
      </c>
      <c r="D28" s="61" t="s">
        <v>499</v>
      </c>
      <c r="E28" s="38" t="s">
        <v>1519</v>
      </c>
      <c r="F28" s="40" t="s">
        <v>973</v>
      </c>
      <c r="G28" s="39">
        <v>669.33</v>
      </c>
    </row>
    <row r="29" spans="2:7" ht="17.25" customHeight="1" x14ac:dyDescent="0.25">
      <c r="B29" s="36" t="s">
        <v>1446</v>
      </c>
      <c r="C29" s="76" t="s">
        <v>1406</v>
      </c>
      <c r="D29" s="61" t="s">
        <v>499</v>
      </c>
      <c r="E29" s="77" t="s">
        <v>1520</v>
      </c>
      <c r="F29" s="40" t="s">
        <v>557</v>
      </c>
      <c r="G29" s="19">
        <v>500</v>
      </c>
    </row>
    <row r="30" spans="2:7" ht="17.25" customHeight="1" x14ac:dyDescent="0.25">
      <c r="B30" s="36" t="s">
        <v>1447</v>
      </c>
      <c r="C30" s="16" t="s">
        <v>1406</v>
      </c>
      <c r="D30" s="61" t="s">
        <v>1078</v>
      </c>
      <c r="E30" s="30" t="s">
        <v>1521</v>
      </c>
      <c r="F30" s="40" t="s">
        <v>973</v>
      </c>
      <c r="G30" s="19">
        <v>1759.68</v>
      </c>
    </row>
    <row r="31" spans="2:7" ht="17.25" customHeight="1" x14ac:dyDescent="0.25">
      <c r="B31" s="36" t="s">
        <v>1448</v>
      </c>
      <c r="C31" s="76" t="s">
        <v>1406</v>
      </c>
      <c r="D31" s="61" t="s">
        <v>1078</v>
      </c>
      <c r="E31" s="30" t="s">
        <v>1522</v>
      </c>
      <c r="F31" s="40" t="s">
        <v>369</v>
      </c>
      <c r="G31" s="39">
        <v>2774.91</v>
      </c>
    </row>
    <row r="32" spans="2:7" ht="17.25" customHeight="1" x14ac:dyDescent="0.25">
      <c r="B32" s="36" t="s">
        <v>1449</v>
      </c>
      <c r="C32" s="16" t="s">
        <v>1406</v>
      </c>
      <c r="D32" s="61" t="s">
        <v>1078</v>
      </c>
      <c r="E32" s="30" t="s">
        <v>1523</v>
      </c>
      <c r="F32" s="40" t="s">
        <v>885</v>
      </c>
      <c r="G32" s="39">
        <v>425</v>
      </c>
    </row>
    <row r="33" spans="2:7" ht="17.25" customHeight="1" x14ac:dyDescent="0.25">
      <c r="B33" s="36" t="s">
        <v>1508</v>
      </c>
      <c r="C33" s="76" t="s">
        <v>1406</v>
      </c>
      <c r="D33" s="57" t="s">
        <v>499</v>
      </c>
      <c r="E33" s="77" t="s">
        <v>1509</v>
      </c>
      <c r="F33" s="63" t="s">
        <v>1458</v>
      </c>
      <c r="G33" s="39">
        <v>1500</v>
      </c>
    </row>
    <row r="34" spans="2:7" ht="17.25" customHeight="1" x14ac:dyDescent="0.25">
      <c r="B34" s="36" t="s">
        <v>1529</v>
      </c>
      <c r="C34" s="76" t="s">
        <v>1406</v>
      </c>
      <c r="D34" s="57" t="s">
        <v>1078</v>
      </c>
      <c r="E34" s="77" t="s">
        <v>1530</v>
      </c>
      <c r="F34" s="63" t="s">
        <v>1138</v>
      </c>
      <c r="G34" s="39">
        <v>1121.93</v>
      </c>
    </row>
    <row r="35" spans="2:7" ht="17.25" customHeight="1" x14ac:dyDescent="0.25">
      <c r="B35" s="36"/>
      <c r="C35" s="76" t="s">
        <v>1406</v>
      </c>
      <c r="D35" s="57" t="s">
        <v>1078</v>
      </c>
      <c r="E35" s="38" t="s">
        <v>1713</v>
      </c>
      <c r="F35" s="40" t="s">
        <v>180</v>
      </c>
      <c r="G35" s="39">
        <v>167922</v>
      </c>
    </row>
    <row r="36" spans="2:7" ht="17.25" customHeight="1" x14ac:dyDescent="0.25">
      <c r="B36" s="36"/>
      <c r="C36" s="76" t="s">
        <v>1406</v>
      </c>
      <c r="D36" s="57" t="s">
        <v>1078</v>
      </c>
      <c r="E36" s="38" t="s">
        <v>1719</v>
      </c>
      <c r="F36" s="40" t="s">
        <v>180</v>
      </c>
      <c r="G36" s="39">
        <v>140200</v>
      </c>
    </row>
    <row r="37" spans="2:7" ht="17.25" customHeight="1" thickBot="1" x14ac:dyDescent="0.3">
      <c r="B37" s="14"/>
      <c r="C37" s="59"/>
      <c r="D37" s="15"/>
      <c r="E37" s="15"/>
      <c r="F37" s="15"/>
      <c r="G37" s="3">
        <f>SUM(G10:G36)</f>
        <v>332579.49</v>
      </c>
    </row>
    <row r="39" spans="2:7" x14ac:dyDescent="0.25">
      <c r="D39" s="193"/>
      <c r="E39" s="193"/>
      <c r="F39" s="193"/>
    </row>
    <row r="40" spans="2:7" x14ac:dyDescent="0.25">
      <c r="E40" s="8"/>
    </row>
    <row r="41" spans="2:7" x14ac:dyDescent="0.25">
      <c r="E41" s="31"/>
    </row>
    <row r="42" spans="2:7" x14ac:dyDescent="0.25">
      <c r="E42" s="8"/>
      <c r="F42" s="10"/>
    </row>
    <row r="43" spans="2:7" x14ac:dyDescent="0.25">
      <c r="E43" s="8"/>
    </row>
    <row r="44" spans="2:7" x14ac:dyDescent="0.25">
      <c r="E44" s="8"/>
    </row>
  </sheetData>
  <mergeCells count="3">
    <mergeCell ref="B6:F7"/>
    <mergeCell ref="G6:G7"/>
    <mergeCell ref="D39:F39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7757-53EC-4A42-BF17-2A94D097BC01}">
  <dimension ref="B5:G38"/>
  <sheetViews>
    <sheetView showGridLines="0" topLeftCell="A8" workbookViewId="0">
      <selection activeCell="E13" sqref="E13:G14"/>
    </sheetView>
  </sheetViews>
  <sheetFormatPr defaultRowHeight="15" x14ac:dyDescent="0.25"/>
  <cols>
    <col min="2" max="3" width="11.5703125" customWidth="1"/>
    <col min="4" max="4" width="14.42578125" customWidth="1"/>
    <col min="5" max="5" width="81.42578125" customWidth="1"/>
    <col min="6" max="6" width="21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1404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1451</v>
      </c>
      <c r="C10" s="116" t="s">
        <v>1406</v>
      </c>
      <c r="D10" s="88" t="s">
        <v>499</v>
      </c>
      <c r="E10" s="92" t="s">
        <v>1452</v>
      </c>
      <c r="F10" s="63" t="s">
        <v>61</v>
      </c>
      <c r="G10" s="91">
        <v>612.45000000000005</v>
      </c>
    </row>
    <row r="11" spans="2:7" ht="17.25" customHeight="1" x14ac:dyDescent="0.25">
      <c r="B11" s="115" t="s">
        <v>1456</v>
      </c>
      <c r="C11" s="116" t="s">
        <v>1406</v>
      </c>
      <c r="D11" s="88" t="s">
        <v>1454</v>
      </c>
      <c r="E11" s="92" t="s">
        <v>1455</v>
      </c>
      <c r="F11" s="90" t="s">
        <v>1453</v>
      </c>
      <c r="G11" s="91">
        <v>787</v>
      </c>
    </row>
    <row r="12" spans="2:7" ht="17.25" customHeight="1" x14ac:dyDescent="0.25">
      <c r="B12" s="115" t="s">
        <v>1457</v>
      </c>
      <c r="C12" s="116" t="s">
        <v>1406</v>
      </c>
      <c r="D12" s="88" t="s">
        <v>499</v>
      </c>
      <c r="E12" s="114" t="s">
        <v>445</v>
      </c>
      <c r="F12" s="63" t="s">
        <v>359</v>
      </c>
      <c r="G12" s="91">
        <v>43510.37</v>
      </c>
    </row>
    <row r="13" spans="2:7" ht="17.25" customHeight="1" x14ac:dyDescent="0.25">
      <c r="B13" s="115" t="s">
        <v>1459</v>
      </c>
      <c r="C13" s="116" t="s">
        <v>1406</v>
      </c>
      <c r="D13" s="88" t="s">
        <v>1078</v>
      </c>
      <c r="E13" s="89" t="s">
        <v>397</v>
      </c>
      <c r="F13" s="63" t="s">
        <v>398</v>
      </c>
      <c r="G13" s="91">
        <v>25600</v>
      </c>
    </row>
    <row r="14" spans="2:7" ht="17.25" customHeight="1" x14ac:dyDescent="0.25">
      <c r="B14" s="115" t="s">
        <v>1460</v>
      </c>
      <c r="C14" s="116" t="s">
        <v>1406</v>
      </c>
      <c r="D14" s="88" t="s">
        <v>1078</v>
      </c>
      <c r="E14" s="89" t="s">
        <v>399</v>
      </c>
      <c r="F14" s="63" t="s">
        <v>398</v>
      </c>
      <c r="G14" s="91">
        <v>40400</v>
      </c>
    </row>
    <row r="15" spans="2:7" ht="17.25" customHeight="1" x14ac:dyDescent="0.25">
      <c r="B15" s="115" t="s">
        <v>1462</v>
      </c>
      <c r="C15" s="116" t="s">
        <v>1406</v>
      </c>
      <c r="D15" s="88" t="s">
        <v>499</v>
      </c>
      <c r="E15" s="89" t="s">
        <v>1461</v>
      </c>
      <c r="F15" s="63" t="s">
        <v>359</v>
      </c>
      <c r="G15" s="68">
        <v>258.27999999999997</v>
      </c>
    </row>
    <row r="16" spans="2:7" ht="17.25" customHeight="1" x14ac:dyDescent="0.25">
      <c r="B16" s="115" t="s">
        <v>1463</v>
      </c>
      <c r="C16" s="116" t="s">
        <v>1406</v>
      </c>
      <c r="D16" s="88" t="s">
        <v>499</v>
      </c>
      <c r="E16" s="89" t="s">
        <v>1464</v>
      </c>
      <c r="F16" s="63" t="s">
        <v>359</v>
      </c>
      <c r="G16" s="68">
        <v>1192.06</v>
      </c>
    </row>
    <row r="17" spans="2:7" ht="17.25" customHeight="1" x14ac:dyDescent="0.25">
      <c r="B17" s="115" t="s">
        <v>1465</v>
      </c>
      <c r="C17" s="116" t="s">
        <v>1406</v>
      </c>
      <c r="D17" s="88" t="s">
        <v>499</v>
      </c>
      <c r="E17" s="89" t="s">
        <v>1467</v>
      </c>
      <c r="F17" s="63" t="s">
        <v>359</v>
      </c>
      <c r="G17" s="68">
        <v>397.35</v>
      </c>
    </row>
    <row r="18" spans="2:7" ht="17.25" customHeight="1" x14ac:dyDescent="0.25">
      <c r="B18" s="115" t="s">
        <v>1466</v>
      </c>
      <c r="C18" s="116" t="s">
        <v>1406</v>
      </c>
      <c r="D18" s="88" t="s">
        <v>499</v>
      </c>
      <c r="E18" s="89" t="s">
        <v>1468</v>
      </c>
      <c r="F18" s="63" t="s">
        <v>359</v>
      </c>
      <c r="G18" s="68">
        <v>397.35</v>
      </c>
    </row>
    <row r="19" spans="2:7" ht="17.25" customHeight="1" x14ac:dyDescent="0.25">
      <c r="B19" s="115" t="s">
        <v>1470</v>
      </c>
      <c r="C19" s="116" t="s">
        <v>1406</v>
      </c>
      <c r="D19" s="111" t="s">
        <v>1078</v>
      </c>
      <c r="E19" t="s">
        <v>1531</v>
      </c>
      <c r="F19" s="63" t="s">
        <v>1469</v>
      </c>
      <c r="G19" s="68">
        <v>255.4</v>
      </c>
    </row>
    <row r="20" spans="2:7" ht="17.25" customHeight="1" x14ac:dyDescent="0.25">
      <c r="B20" s="115" t="s">
        <v>1450</v>
      </c>
      <c r="C20" s="116" t="s">
        <v>1406</v>
      </c>
      <c r="D20" s="111" t="s">
        <v>1078</v>
      </c>
      <c r="E20" s="113" t="s">
        <v>1535</v>
      </c>
      <c r="F20" s="63" t="s">
        <v>1471</v>
      </c>
      <c r="G20" s="68">
        <v>150</v>
      </c>
    </row>
    <row r="21" spans="2:7" ht="17.25" customHeight="1" x14ac:dyDescent="0.25">
      <c r="B21" s="115" t="s">
        <v>1472</v>
      </c>
      <c r="C21" s="116" t="s">
        <v>1406</v>
      </c>
      <c r="D21" s="111" t="s">
        <v>1078</v>
      </c>
      <c r="E21" s="113" t="s">
        <v>1534</v>
      </c>
      <c r="F21" s="63" t="s">
        <v>227</v>
      </c>
      <c r="G21" s="68">
        <v>605</v>
      </c>
    </row>
    <row r="22" spans="2:7" ht="17.25" customHeight="1" x14ac:dyDescent="0.25">
      <c r="B22" s="115" t="s">
        <v>1473</v>
      </c>
      <c r="C22" s="116" t="s">
        <v>1406</v>
      </c>
      <c r="D22" s="111" t="s">
        <v>1078</v>
      </c>
      <c r="E22" s="113" t="s">
        <v>1533</v>
      </c>
      <c r="F22" s="63" t="s">
        <v>1474</v>
      </c>
      <c r="G22" s="68">
        <v>305</v>
      </c>
    </row>
    <row r="23" spans="2:7" ht="17.25" customHeight="1" x14ac:dyDescent="0.25">
      <c r="B23" s="115" t="s">
        <v>1475</v>
      </c>
      <c r="C23" s="116" t="s">
        <v>1406</v>
      </c>
      <c r="D23" s="111" t="s">
        <v>1078</v>
      </c>
      <c r="E23" s="113" t="s">
        <v>1532</v>
      </c>
      <c r="F23" s="63" t="s">
        <v>1476</v>
      </c>
      <c r="G23" s="68">
        <v>350</v>
      </c>
    </row>
    <row r="24" spans="2:7" ht="17.25" customHeight="1" x14ac:dyDescent="0.25">
      <c r="B24" s="115" t="s">
        <v>1536</v>
      </c>
      <c r="C24" s="116" t="s">
        <v>1406</v>
      </c>
      <c r="D24" s="111" t="s">
        <v>1078</v>
      </c>
      <c r="E24" s="77" t="s">
        <v>1556</v>
      </c>
      <c r="F24" s="63" t="s">
        <v>1539</v>
      </c>
      <c r="G24" s="91">
        <v>3114.39</v>
      </c>
    </row>
    <row r="25" spans="2:7" ht="17.25" customHeight="1" x14ac:dyDescent="0.25">
      <c r="B25" s="115" t="s">
        <v>1553</v>
      </c>
      <c r="C25" s="116" t="s">
        <v>1406</v>
      </c>
      <c r="D25" s="111" t="s">
        <v>1078</v>
      </c>
      <c r="E25" s="77" t="s">
        <v>1557</v>
      </c>
      <c r="F25" s="63" t="s">
        <v>1138</v>
      </c>
      <c r="G25" s="68">
        <v>125.96</v>
      </c>
    </row>
    <row r="26" spans="2:7" ht="17.25" customHeight="1" x14ac:dyDescent="0.25">
      <c r="B26" s="115" t="s">
        <v>1537</v>
      </c>
      <c r="C26" s="116" t="s">
        <v>1406</v>
      </c>
      <c r="D26" s="111" t="s">
        <v>1078</v>
      </c>
      <c r="E26" s="77" t="s">
        <v>1561</v>
      </c>
      <c r="F26" s="63" t="s">
        <v>1540</v>
      </c>
      <c r="G26" s="91">
        <v>2038</v>
      </c>
    </row>
    <row r="27" spans="2:7" ht="17.25" customHeight="1" x14ac:dyDescent="0.25">
      <c r="B27" s="115" t="s">
        <v>1554</v>
      </c>
      <c r="C27" s="116" t="s">
        <v>1406</v>
      </c>
      <c r="D27" s="111" t="s">
        <v>1078</v>
      </c>
      <c r="E27" s="77" t="s">
        <v>1560</v>
      </c>
      <c r="F27" s="63" t="s">
        <v>1138</v>
      </c>
      <c r="G27" s="68">
        <v>84</v>
      </c>
    </row>
    <row r="28" spans="2:7" ht="17.25" customHeight="1" x14ac:dyDescent="0.25">
      <c r="B28" s="115" t="s">
        <v>1538</v>
      </c>
      <c r="C28" s="116" t="s">
        <v>1406</v>
      </c>
      <c r="D28" s="111" t="s">
        <v>1078</v>
      </c>
      <c r="E28" s="77" t="s">
        <v>1559</v>
      </c>
      <c r="F28" s="63" t="s">
        <v>1541</v>
      </c>
      <c r="G28" s="91">
        <v>2932.53</v>
      </c>
    </row>
    <row r="29" spans="2:7" ht="17.25" customHeight="1" x14ac:dyDescent="0.25">
      <c r="B29" s="115" t="s">
        <v>1555</v>
      </c>
      <c r="C29" s="116" t="s">
        <v>1406</v>
      </c>
      <c r="D29" s="111" t="s">
        <v>1078</v>
      </c>
      <c r="E29" s="77" t="s">
        <v>1558</v>
      </c>
      <c r="F29" s="63" t="s">
        <v>1138</v>
      </c>
      <c r="G29" s="68">
        <v>120.26</v>
      </c>
    </row>
    <row r="30" spans="2:7" ht="17.25" customHeight="1" x14ac:dyDescent="0.25">
      <c r="B30" s="115"/>
      <c r="C30" s="116" t="s">
        <v>1406</v>
      </c>
      <c r="D30" s="88" t="s">
        <v>1078</v>
      </c>
      <c r="E30" s="89" t="s">
        <v>1565</v>
      </c>
      <c r="F30" s="90" t="s">
        <v>129</v>
      </c>
      <c r="G30" s="91">
        <v>17000</v>
      </c>
    </row>
    <row r="31" spans="2:7" ht="17.25" customHeight="1" thickBot="1" x14ac:dyDescent="0.3">
      <c r="B31" s="14"/>
      <c r="C31" s="59"/>
      <c r="D31" s="15"/>
      <c r="E31" s="15"/>
      <c r="F31" s="15"/>
      <c r="G31" s="3">
        <f>SUM(G10:G30)</f>
        <v>140235.40000000002</v>
      </c>
    </row>
    <row r="33" spans="4:6" x14ac:dyDescent="0.25">
      <c r="D33" s="193"/>
      <c r="E33" s="193"/>
      <c r="F33" s="193"/>
    </row>
    <row r="35" spans="4:6" x14ac:dyDescent="0.25">
      <c r="E35" s="31"/>
    </row>
    <row r="36" spans="4:6" x14ac:dyDescent="0.25">
      <c r="E36" s="8"/>
      <c r="F36" s="10"/>
    </row>
    <row r="37" spans="4:6" x14ac:dyDescent="0.25">
      <c r="E37" s="8"/>
    </row>
    <row r="38" spans="4:6" x14ac:dyDescent="0.25">
      <c r="E38" s="8"/>
    </row>
  </sheetData>
  <mergeCells count="3">
    <mergeCell ref="B6:F7"/>
    <mergeCell ref="G6:G7"/>
    <mergeCell ref="D33:F3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A9A8-350A-46C1-8459-38E4FB7090CD}">
  <dimension ref="B5:G35"/>
  <sheetViews>
    <sheetView showGridLines="0" topLeftCell="A17" workbookViewId="0">
      <selection activeCell="E16" sqref="E16"/>
    </sheetView>
  </sheetViews>
  <sheetFormatPr defaultRowHeight="15" x14ac:dyDescent="0.25"/>
  <cols>
    <col min="2" max="4" width="12.7109375" customWidth="1"/>
    <col min="5" max="5" width="78.4257812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1405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1477</v>
      </c>
      <c r="C10" s="16" t="s">
        <v>1406</v>
      </c>
      <c r="D10" s="61" t="s">
        <v>499</v>
      </c>
      <c r="E10" s="22" t="s">
        <v>1478</v>
      </c>
      <c r="F10" s="40" t="s">
        <v>140</v>
      </c>
      <c r="G10" s="19">
        <v>3500</v>
      </c>
    </row>
    <row r="11" spans="2:7" ht="17.25" customHeight="1" x14ac:dyDescent="0.25">
      <c r="B11" s="36" t="s">
        <v>1480</v>
      </c>
      <c r="C11" s="76" t="s">
        <v>1406</v>
      </c>
      <c r="D11" s="57" t="s">
        <v>499</v>
      </c>
      <c r="E11" s="80" t="s">
        <v>1479</v>
      </c>
      <c r="F11" s="40" t="s">
        <v>985</v>
      </c>
      <c r="G11" s="39">
        <v>2100</v>
      </c>
    </row>
    <row r="12" spans="2:7" ht="17.25" customHeight="1" x14ac:dyDescent="0.25">
      <c r="B12" s="36" t="s">
        <v>1482</v>
      </c>
      <c r="C12" s="76" t="s">
        <v>1406</v>
      </c>
      <c r="D12" s="57" t="s">
        <v>1078</v>
      </c>
      <c r="E12" s="77" t="s">
        <v>1483</v>
      </c>
      <c r="F12" s="40" t="s">
        <v>1481</v>
      </c>
      <c r="G12" s="39">
        <v>580</v>
      </c>
    </row>
    <row r="13" spans="2:7" ht="17.25" customHeight="1" x14ac:dyDescent="0.25">
      <c r="B13" s="36" t="s">
        <v>1485</v>
      </c>
      <c r="C13" s="76" t="s">
        <v>1406</v>
      </c>
      <c r="D13" s="57" t="s">
        <v>499</v>
      </c>
      <c r="E13" s="77" t="s">
        <v>1484</v>
      </c>
      <c r="F13" s="40" t="s">
        <v>359</v>
      </c>
      <c r="G13" s="39">
        <v>2935</v>
      </c>
    </row>
    <row r="14" spans="2:7" ht="17.25" customHeight="1" x14ac:dyDescent="0.25">
      <c r="B14" s="36" t="s">
        <v>1486</v>
      </c>
      <c r="C14" s="76" t="s">
        <v>1406</v>
      </c>
      <c r="D14" s="57" t="s">
        <v>1078</v>
      </c>
      <c r="E14" s="38" t="s">
        <v>1487</v>
      </c>
      <c r="F14" s="40" t="s">
        <v>1417</v>
      </c>
      <c r="G14" s="39">
        <v>430</v>
      </c>
    </row>
    <row r="15" spans="2:7" ht="17.25" customHeight="1" x14ac:dyDescent="0.25">
      <c r="B15" s="36" t="s">
        <v>1488</v>
      </c>
      <c r="C15" s="76" t="s">
        <v>1406</v>
      </c>
      <c r="D15" s="57" t="s">
        <v>1078</v>
      </c>
      <c r="E15" s="77" t="s">
        <v>993</v>
      </c>
      <c r="F15" s="40" t="s">
        <v>369</v>
      </c>
      <c r="G15" s="39">
        <v>542.15</v>
      </c>
    </row>
    <row r="16" spans="2:7" ht="17.25" customHeight="1" x14ac:dyDescent="0.25">
      <c r="B16" s="36" t="s">
        <v>1489</v>
      </c>
      <c r="C16" s="76" t="s">
        <v>1406</v>
      </c>
      <c r="D16" s="57" t="s">
        <v>499</v>
      </c>
      <c r="E16" s="38" t="s">
        <v>445</v>
      </c>
      <c r="F16" s="40" t="s">
        <v>359</v>
      </c>
      <c r="G16" s="39">
        <v>71701.45</v>
      </c>
    </row>
    <row r="17" spans="2:7" ht="17.25" customHeight="1" x14ac:dyDescent="0.25">
      <c r="B17" s="36" t="s">
        <v>1490</v>
      </c>
      <c r="C17" s="76" t="s">
        <v>1406</v>
      </c>
      <c r="D17" s="61" t="s">
        <v>499</v>
      </c>
      <c r="E17" s="22" t="s">
        <v>1491</v>
      </c>
      <c r="F17" s="40" t="s">
        <v>359</v>
      </c>
      <c r="G17" s="19">
        <v>383.76</v>
      </c>
    </row>
    <row r="18" spans="2:7" ht="17.25" customHeight="1" x14ac:dyDescent="0.25">
      <c r="B18" s="18" t="s">
        <v>1492</v>
      </c>
      <c r="C18" s="76" t="s">
        <v>1406</v>
      </c>
      <c r="D18" s="61" t="s">
        <v>499</v>
      </c>
      <c r="E18" s="22" t="s">
        <v>1493</v>
      </c>
      <c r="F18" s="40" t="s">
        <v>359</v>
      </c>
      <c r="G18" s="19">
        <v>590.4</v>
      </c>
    </row>
    <row r="19" spans="2:7" ht="17.25" customHeight="1" x14ac:dyDescent="0.25">
      <c r="B19" s="36" t="s">
        <v>1496</v>
      </c>
      <c r="C19" s="76" t="s">
        <v>1406</v>
      </c>
      <c r="D19" s="61" t="s">
        <v>499</v>
      </c>
      <c r="E19" s="22" t="s">
        <v>1494</v>
      </c>
      <c r="F19" s="40" t="s">
        <v>359</v>
      </c>
      <c r="G19" s="39">
        <v>1761</v>
      </c>
    </row>
    <row r="20" spans="2:7" ht="17.25" customHeight="1" x14ac:dyDescent="0.25">
      <c r="B20" s="36" t="s">
        <v>1497</v>
      </c>
      <c r="C20" s="76" t="s">
        <v>1406</v>
      </c>
      <c r="D20" s="61" t="s">
        <v>499</v>
      </c>
      <c r="E20" s="22" t="s">
        <v>1495</v>
      </c>
      <c r="F20" s="40" t="s">
        <v>359</v>
      </c>
      <c r="G20" s="39">
        <v>10.199999999999999</v>
      </c>
    </row>
    <row r="21" spans="2:7" ht="17.25" customHeight="1" x14ac:dyDescent="0.25">
      <c r="B21" s="36" t="s">
        <v>1498</v>
      </c>
      <c r="C21" s="76" t="s">
        <v>1406</v>
      </c>
      <c r="D21" s="61" t="s">
        <v>499</v>
      </c>
      <c r="E21" s="22" t="s">
        <v>1499</v>
      </c>
      <c r="F21" s="40" t="s">
        <v>359</v>
      </c>
      <c r="G21" s="39">
        <v>587</v>
      </c>
    </row>
    <row r="22" spans="2:7" ht="17.25" customHeight="1" x14ac:dyDescent="0.25">
      <c r="B22" s="36" t="s">
        <v>1500</v>
      </c>
      <c r="C22" s="76" t="s">
        <v>1406</v>
      </c>
      <c r="D22" s="57" t="s">
        <v>499</v>
      </c>
      <c r="E22" s="77" t="s">
        <v>1544</v>
      </c>
      <c r="F22" s="40" t="s">
        <v>512</v>
      </c>
      <c r="G22" s="39">
        <v>2640</v>
      </c>
    </row>
    <row r="23" spans="2:7" ht="17.25" customHeight="1" x14ac:dyDescent="0.25">
      <c r="B23" s="36" t="s">
        <v>1501</v>
      </c>
      <c r="C23" s="76" t="s">
        <v>1406</v>
      </c>
      <c r="D23" s="57" t="s">
        <v>1078</v>
      </c>
      <c r="E23" s="77" t="s">
        <v>1543</v>
      </c>
      <c r="F23" s="40" t="s">
        <v>369</v>
      </c>
      <c r="G23" s="39">
        <v>302.98</v>
      </c>
    </row>
    <row r="24" spans="2:7" ht="17.25" customHeight="1" x14ac:dyDescent="0.25">
      <c r="B24" s="36" t="s">
        <v>1503</v>
      </c>
      <c r="C24" s="76" t="s">
        <v>1406</v>
      </c>
      <c r="D24" s="57" t="s">
        <v>1078</v>
      </c>
      <c r="E24" s="77" t="s">
        <v>1542</v>
      </c>
      <c r="F24" s="40" t="s">
        <v>1502</v>
      </c>
      <c r="G24" s="39">
        <v>127</v>
      </c>
    </row>
    <row r="25" spans="2:7" ht="17.25" customHeight="1" x14ac:dyDescent="0.25">
      <c r="B25" s="36" t="s">
        <v>1504</v>
      </c>
      <c r="C25" s="76" t="s">
        <v>1406</v>
      </c>
      <c r="D25" s="57" t="s">
        <v>1078</v>
      </c>
      <c r="E25" s="77" t="s">
        <v>1545</v>
      </c>
      <c r="F25" s="40" t="s">
        <v>1505</v>
      </c>
      <c r="G25" s="39">
        <v>600</v>
      </c>
    </row>
    <row r="26" spans="2:7" ht="17.25" customHeight="1" x14ac:dyDescent="0.25">
      <c r="B26" s="36" t="s">
        <v>1506</v>
      </c>
      <c r="C26" s="76" t="s">
        <v>1406</v>
      </c>
      <c r="D26" s="57" t="s">
        <v>1078</v>
      </c>
      <c r="E26" s="38" t="s">
        <v>1507</v>
      </c>
      <c r="F26" s="40" t="s">
        <v>424</v>
      </c>
      <c r="G26" s="39">
        <v>12131</v>
      </c>
    </row>
    <row r="27" spans="2:7" ht="17.25" customHeight="1" x14ac:dyDescent="0.25">
      <c r="B27" s="36" t="s">
        <v>1551</v>
      </c>
      <c r="C27" s="76" t="s">
        <v>1406</v>
      </c>
      <c r="D27" s="57" t="s">
        <v>1078</v>
      </c>
      <c r="E27" s="77" t="s">
        <v>1552</v>
      </c>
      <c r="F27" s="40" t="s">
        <v>557</v>
      </c>
      <c r="G27" s="39">
        <v>40000</v>
      </c>
    </row>
    <row r="28" spans="2:7" ht="17.25" customHeight="1" x14ac:dyDescent="0.25">
      <c r="B28" s="36" t="s">
        <v>1546</v>
      </c>
      <c r="C28" s="76" t="s">
        <v>1406</v>
      </c>
      <c r="D28" s="57" t="s">
        <v>499</v>
      </c>
      <c r="E28" s="77" t="s">
        <v>1550</v>
      </c>
      <c r="F28" s="40" t="s">
        <v>1547</v>
      </c>
      <c r="G28" s="39">
        <v>6000</v>
      </c>
    </row>
    <row r="29" spans="2:7" ht="17.25" customHeight="1" x14ac:dyDescent="0.25">
      <c r="B29" s="36" t="s">
        <v>1548</v>
      </c>
      <c r="C29" s="76" t="s">
        <v>1406</v>
      </c>
      <c r="D29" s="57" t="s">
        <v>499</v>
      </c>
      <c r="E29" s="77" t="s">
        <v>1567</v>
      </c>
      <c r="F29" s="40" t="s">
        <v>1547</v>
      </c>
      <c r="G29" s="39">
        <v>8400</v>
      </c>
    </row>
    <row r="30" spans="2:7" ht="17.25" customHeight="1" x14ac:dyDescent="0.25">
      <c r="B30" s="36" t="s">
        <v>1549</v>
      </c>
      <c r="C30" s="76" t="s">
        <v>1406</v>
      </c>
      <c r="D30" s="57" t="s">
        <v>499</v>
      </c>
      <c r="E30" s="38" t="s">
        <v>1566</v>
      </c>
      <c r="F30" s="40" t="s">
        <v>1564</v>
      </c>
      <c r="G30" s="39">
        <v>12600</v>
      </c>
    </row>
    <row r="31" spans="2:7" ht="17.25" customHeight="1" thickBot="1" x14ac:dyDescent="0.3">
      <c r="B31" s="12"/>
      <c r="C31" s="55"/>
      <c r="D31" s="13"/>
      <c r="E31" s="13"/>
      <c r="F31" s="13"/>
      <c r="G31" s="3">
        <f>SUM(G10:G30)</f>
        <v>167921.93999999997</v>
      </c>
    </row>
    <row r="33" spans="4:7" x14ac:dyDescent="0.25">
      <c r="D33" s="193"/>
      <c r="E33" s="193"/>
      <c r="F33" s="193"/>
    </row>
    <row r="34" spans="4:7" x14ac:dyDescent="0.25">
      <c r="D34" s="6"/>
      <c r="E34" s="8"/>
      <c r="G34" s="52"/>
    </row>
    <row r="35" spans="4:7" ht="17.25" x14ac:dyDescent="0.3">
      <c r="E35" s="7"/>
      <c r="G35" s="52"/>
    </row>
  </sheetData>
  <mergeCells count="3">
    <mergeCell ref="B6:F7"/>
    <mergeCell ref="G6:G7"/>
    <mergeCell ref="D33:F33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02A8-29D9-4803-81BF-35E045EA237C}">
  <dimension ref="B5:G24"/>
  <sheetViews>
    <sheetView showGridLines="0" workbookViewId="0">
      <selection activeCell="E21" sqref="E21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1568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1408</v>
      </c>
      <c r="C10" s="76" t="s">
        <v>1575</v>
      </c>
      <c r="D10" s="57" t="s">
        <v>499</v>
      </c>
      <c r="E10" s="38" t="s">
        <v>1407</v>
      </c>
      <c r="F10" s="40" t="s">
        <v>719</v>
      </c>
      <c r="G10" s="19">
        <v>28761.9</v>
      </c>
    </row>
    <row r="11" spans="2:7" ht="17.25" customHeight="1" x14ac:dyDescent="0.25">
      <c r="B11" s="36" t="s">
        <v>1411</v>
      </c>
      <c r="C11" s="76" t="s">
        <v>1575</v>
      </c>
      <c r="D11" s="61" t="s">
        <v>499</v>
      </c>
      <c r="E11" s="22" t="s">
        <v>999</v>
      </c>
      <c r="F11" s="17" t="s">
        <v>355</v>
      </c>
      <c r="G11" s="19">
        <v>5863.63</v>
      </c>
    </row>
    <row r="12" spans="2:7" ht="17.25" customHeight="1" x14ac:dyDescent="0.25">
      <c r="B12" s="36" t="s">
        <v>1685</v>
      </c>
      <c r="C12" s="76" t="s">
        <v>1575</v>
      </c>
      <c r="D12" s="57" t="s">
        <v>1078</v>
      </c>
      <c r="E12" s="38" t="s">
        <v>1418</v>
      </c>
      <c r="F12" s="40" t="s">
        <v>1417</v>
      </c>
      <c r="G12" s="39">
        <v>430</v>
      </c>
    </row>
    <row r="13" spans="2:7" ht="17.25" customHeight="1" x14ac:dyDescent="0.25">
      <c r="B13" s="36" t="s">
        <v>1430</v>
      </c>
      <c r="C13" s="76" t="s">
        <v>1575</v>
      </c>
      <c r="D13" s="57" t="s">
        <v>1078</v>
      </c>
      <c r="E13" s="38" t="s">
        <v>1525</v>
      </c>
      <c r="F13" s="40" t="s">
        <v>557</v>
      </c>
      <c r="G13" s="39">
        <v>3000</v>
      </c>
    </row>
    <row r="14" spans="2:7" ht="17.25" customHeight="1" x14ac:dyDescent="0.25">
      <c r="B14" s="36" t="s">
        <v>1528</v>
      </c>
      <c r="C14" s="76" t="s">
        <v>1575</v>
      </c>
      <c r="D14" s="57" t="s">
        <v>1078</v>
      </c>
      <c r="E14" s="77" t="s">
        <v>1527</v>
      </c>
      <c r="F14" s="63" t="s">
        <v>1526</v>
      </c>
      <c r="G14" s="39">
        <v>7775.26</v>
      </c>
    </row>
    <row r="15" spans="2:7" ht="17.25" customHeight="1" x14ac:dyDescent="0.25">
      <c r="B15" s="36"/>
      <c r="C15" s="76" t="s">
        <v>1575</v>
      </c>
      <c r="D15" s="57" t="s">
        <v>1078</v>
      </c>
      <c r="E15" s="77" t="s">
        <v>1984</v>
      </c>
      <c r="F15" s="63" t="s">
        <v>337</v>
      </c>
      <c r="G15" s="39">
        <v>6000</v>
      </c>
    </row>
    <row r="16" spans="2:7" ht="17.25" customHeight="1" x14ac:dyDescent="0.25">
      <c r="B16" s="36" t="s">
        <v>1983</v>
      </c>
      <c r="C16" s="76" t="s">
        <v>1575</v>
      </c>
      <c r="D16" s="57" t="s">
        <v>499</v>
      </c>
      <c r="E16" s="77" t="s">
        <v>999</v>
      </c>
      <c r="F16" s="63" t="s">
        <v>1564</v>
      </c>
      <c r="G16" s="39">
        <v>12000</v>
      </c>
    </row>
    <row r="17" spans="2:7" ht="17.25" customHeight="1" thickBot="1" x14ac:dyDescent="0.3">
      <c r="B17" s="14"/>
      <c r="C17" s="59"/>
      <c r="D17" s="15"/>
      <c r="E17" s="15"/>
      <c r="F17" s="15"/>
      <c r="G17" s="3">
        <f>SUM(G10:G16)</f>
        <v>63830.79</v>
      </c>
    </row>
    <row r="19" spans="2:7" x14ac:dyDescent="0.25">
      <c r="D19" s="193"/>
      <c r="E19" s="193"/>
      <c r="F19" s="193"/>
    </row>
    <row r="20" spans="2:7" x14ac:dyDescent="0.25">
      <c r="E20" s="8"/>
    </row>
    <row r="21" spans="2:7" x14ac:dyDescent="0.25">
      <c r="E21" s="31"/>
    </row>
    <row r="22" spans="2:7" x14ac:dyDescent="0.25">
      <c r="E22" s="8"/>
      <c r="F22" s="10"/>
    </row>
    <row r="23" spans="2:7" x14ac:dyDescent="0.25">
      <c r="E23" s="8"/>
    </row>
    <row r="24" spans="2:7" x14ac:dyDescent="0.25">
      <c r="E24" s="8"/>
    </row>
  </sheetData>
  <mergeCells count="3">
    <mergeCell ref="B6:F7"/>
    <mergeCell ref="G6:G7"/>
    <mergeCell ref="D19:F19"/>
  </mergeCells>
  <pageMargins left="0.511811024" right="0.511811024" top="0.78740157499999996" bottom="0.78740157499999996" header="0.31496062000000002" footer="0.31496062000000002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5764-6164-4DA8-8675-246AF68FB74C}">
  <dimension ref="B5:G14"/>
  <sheetViews>
    <sheetView showGridLines="0"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74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1693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1694</v>
      </c>
      <c r="C10" s="87" t="s">
        <v>1323</v>
      </c>
      <c r="D10" s="57" t="s">
        <v>499</v>
      </c>
      <c r="E10" s="38" t="s">
        <v>1387</v>
      </c>
      <c r="F10" s="40" t="s">
        <v>329</v>
      </c>
      <c r="G10" s="39">
        <v>3000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3000</v>
      </c>
    </row>
    <row r="13" spans="2:7" x14ac:dyDescent="0.25">
      <c r="D13" s="193"/>
      <c r="E13" s="193"/>
      <c r="F13" s="193"/>
    </row>
    <row r="14" spans="2:7" x14ac:dyDescent="0.25">
      <c r="E14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91E7-2DE8-4C18-B482-D91E8CE81501}">
  <dimension ref="B5:G30"/>
  <sheetViews>
    <sheetView showGridLines="0" topLeftCell="A6" workbookViewId="0">
      <selection activeCell="F10" sqref="F10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1443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1445</v>
      </c>
      <c r="C10" s="76" t="s">
        <v>1444</v>
      </c>
      <c r="D10" s="61" t="s">
        <v>499</v>
      </c>
      <c r="E10" s="77" t="s">
        <v>1025</v>
      </c>
      <c r="F10" s="40" t="s">
        <v>431</v>
      </c>
      <c r="G10" s="19">
        <v>9194.0499999999993</v>
      </c>
    </row>
    <row r="11" spans="2:7" ht="17.25" customHeight="1" x14ac:dyDescent="0.25">
      <c r="B11" s="36" t="s">
        <v>1441</v>
      </c>
      <c r="C11" s="16" t="s">
        <v>1444</v>
      </c>
      <c r="D11" s="61" t="s">
        <v>499</v>
      </c>
      <c r="E11" s="77" t="s">
        <v>1440</v>
      </c>
      <c r="F11" s="40" t="s">
        <v>431</v>
      </c>
      <c r="G11" s="19">
        <v>19442.16</v>
      </c>
    </row>
    <row r="12" spans="2:7" ht="17.25" customHeight="1" x14ac:dyDescent="0.25">
      <c r="B12" s="36" t="s">
        <v>1653</v>
      </c>
      <c r="C12" s="76" t="s">
        <v>1444</v>
      </c>
      <c r="D12" s="61" t="s">
        <v>1078</v>
      </c>
      <c r="E12" s="77" t="s">
        <v>1654</v>
      </c>
      <c r="F12" s="40" t="s">
        <v>1652</v>
      </c>
      <c r="G12" s="19">
        <v>5801.25</v>
      </c>
    </row>
    <row r="13" spans="2:7" ht="17.25" customHeight="1" x14ac:dyDescent="0.25">
      <c r="B13" s="36" t="s">
        <v>1658</v>
      </c>
      <c r="C13" s="76" t="s">
        <v>1444</v>
      </c>
      <c r="D13" s="57" t="s">
        <v>1078</v>
      </c>
      <c r="E13" s="38" t="s">
        <v>1659</v>
      </c>
      <c r="F13" s="40" t="s">
        <v>1423</v>
      </c>
      <c r="G13" s="39">
        <v>100</v>
      </c>
    </row>
    <row r="14" spans="2:7" ht="17.25" customHeight="1" x14ac:dyDescent="0.25">
      <c r="B14" s="36" t="s">
        <v>1661</v>
      </c>
      <c r="C14" s="16" t="s">
        <v>1444</v>
      </c>
      <c r="D14" s="57" t="s">
        <v>1078</v>
      </c>
      <c r="E14" s="38" t="s">
        <v>1662</v>
      </c>
      <c r="F14" s="40" t="s">
        <v>1660</v>
      </c>
      <c r="G14" s="39">
        <v>1200</v>
      </c>
    </row>
    <row r="15" spans="2:7" ht="17.25" customHeight="1" x14ac:dyDescent="0.25">
      <c r="B15" s="36" t="s">
        <v>1672</v>
      </c>
      <c r="C15" s="16" t="s">
        <v>1444</v>
      </c>
      <c r="D15" s="57" t="s">
        <v>1078</v>
      </c>
      <c r="E15" s="30" t="s">
        <v>1673</v>
      </c>
      <c r="F15" s="40" t="s">
        <v>55</v>
      </c>
      <c r="G15" s="39">
        <v>1074.8900000000001</v>
      </c>
    </row>
    <row r="16" spans="2:7" ht="17.25" customHeight="1" x14ac:dyDescent="0.25">
      <c r="B16" s="36" t="s">
        <v>1675</v>
      </c>
      <c r="C16" s="16" t="s">
        <v>1444</v>
      </c>
      <c r="D16" s="57" t="s">
        <v>499</v>
      </c>
      <c r="E16" s="38" t="s">
        <v>1676</v>
      </c>
      <c r="F16" s="40" t="s">
        <v>1674</v>
      </c>
      <c r="G16" s="39">
        <v>900</v>
      </c>
    </row>
    <row r="17" spans="2:7" ht="17.25" customHeight="1" x14ac:dyDescent="0.25">
      <c r="B17" s="36" t="s">
        <v>1677</v>
      </c>
      <c r="C17" s="76" t="s">
        <v>1444</v>
      </c>
      <c r="D17" s="57" t="s">
        <v>1078</v>
      </c>
      <c r="E17" s="154" t="s">
        <v>1678</v>
      </c>
      <c r="F17" s="40" t="s">
        <v>55</v>
      </c>
      <c r="G17" s="39">
        <v>1500</v>
      </c>
    </row>
    <row r="18" spans="2:7" ht="17.25" customHeight="1" x14ac:dyDescent="0.25">
      <c r="B18" s="36" t="s">
        <v>1683</v>
      </c>
      <c r="C18" s="76" t="s">
        <v>1444</v>
      </c>
      <c r="D18" s="57" t="s">
        <v>1078</v>
      </c>
      <c r="E18" s="38" t="s">
        <v>1682</v>
      </c>
      <c r="F18" s="40" t="s">
        <v>1056</v>
      </c>
      <c r="G18" s="39">
        <v>185</v>
      </c>
    </row>
    <row r="19" spans="2:7" ht="17.25" customHeight="1" x14ac:dyDescent="0.25">
      <c r="B19" s="36" t="s">
        <v>1646</v>
      </c>
      <c r="C19" s="76" t="s">
        <v>1607</v>
      </c>
      <c r="D19" s="61" t="s">
        <v>1078</v>
      </c>
      <c r="E19" s="77" t="s">
        <v>1648</v>
      </c>
      <c r="F19" s="40" t="s">
        <v>252</v>
      </c>
      <c r="G19" s="19">
        <v>290</v>
      </c>
    </row>
    <row r="20" spans="2:7" ht="17.25" customHeight="1" x14ac:dyDescent="0.25">
      <c r="B20" s="36" t="s">
        <v>1649</v>
      </c>
      <c r="C20" s="16" t="s">
        <v>1584</v>
      </c>
      <c r="D20" s="57" t="s">
        <v>499</v>
      </c>
      <c r="E20" s="38" t="s">
        <v>1650</v>
      </c>
      <c r="F20" s="40" t="s">
        <v>1651</v>
      </c>
      <c r="G20" s="39">
        <v>2463.5500000000002</v>
      </c>
    </row>
    <row r="21" spans="2:7" ht="17.25" customHeight="1" x14ac:dyDescent="0.25">
      <c r="B21" s="36" t="s">
        <v>1681</v>
      </c>
      <c r="C21" s="16" t="s">
        <v>1577</v>
      </c>
      <c r="D21" s="61" t="s">
        <v>1601</v>
      </c>
      <c r="E21" s="22" t="s">
        <v>1602</v>
      </c>
      <c r="F21" s="40" t="s">
        <v>427</v>
      </c>
      <c r="G21" s="39">
        <v>1560</v>
      </c>
    </row>
    <row r="22" spans="2:7" ht="17.25" customHeight="1" x14ac:dyDescent="0.25">
      <c r="B22" s="36" t="s">
        <v>1689</v>
      </c>
      <c r="C22" s="16" t="s">
        <v>1577</v>
      </c>
      <c r="D22" s="57" t="s">
        <v>1078</v>
      </c>
      <c r="E22" s="77" t="s">
        <v>1684</v>
      </c>
      <c r="F22" s="40" t="s">
        <v>623</v>
      </c>
      <c r="G22" s="39">
        <v>1126.31</v>
      </c>
    </row>
    <row r="23" spans="2:7" ht="17.25" customHeight="1" x14ac:dyDescent="0.25">
      <c r="B23" s="36" t="s">
        <v>1687</v>
      </c>
      <c r="C23" s="76" t="s">
        <v>1577</v>
      </c>
      <c r="D23" s="57" t="s">
        <v>1078</v>
      </c>
      <c r="E23" s="77" t="s">
        <v>1688</v>
      </c>
      <c r="F23" s="40" t="s">
        <v>623</v>
      </c>
      <c r="G23" s="39">
        <v>1545.8</v>
      </c>
    </row>
    <row r="24" spans="2:7" ht="17.25" customHeight="1" x14ac:dyDescent="0.25">
      <c r="B24" s="36"/>
      <c r="C24" s="76" t="s">
        <v>1444</v>
      </c>
      <c r="D24" s="57" t="s">
        <v>1078</v>
      </c>
      <c r="E24" s="38" t="s">
        <v>1713</v>
      </c>
      <c r="F24" s="40" t="s">
        <v>180</v>
      </c>
      <c r="G24" s="39">
        <v>127437</v>
      </c>
    </row>
    <row r="25" spans="2:7" ht="17.25" customHeight="1" x14ac:dyDescent="0.25">
      <c r="B25" s="36"/>
      <c r="C25" s="76" t="s">
        <v>1444</v>
      </c>
      <c r="D25" s="57" t="s">
        <v>1078</v>
      </c>
      <c r="E25" s="38" t="s">
        <v>1713</v>
      </c>
      <c r="F25" s="40" t="s">
        <v>180</v>
      </c>
      <c r="G25" s="39">
        <v>1</v>
      </c>
    </row>
    <row r="26" spans="2:7" ht="17.25" customHeight="1" x14ac:dyDescent="0.25">
      <c r="B26" s="36"/>
      <c r="C26" s="76" t="s">
        <v>1444</v>
      </c>
      <c r="D26" s="57" t="s">
        <v>1078</v>
      </c>
      <c r="E26" s="38" t="s">
        <v>1719</v>
      </c>
      <c r="F26" s="40" t="s">
        <v>180</v>
      </c>
      <c r="G26" s="39">
        <v>24347</v>
      </c>
    </row>
    <row r="27" spans="2:7" ht="17.25" customHeight="1" thickBot="1" x14ac:dyDescent="0.3">
      <c r="B27" s="14"/>
      <c r="C27" s="59"/>
      <c r="D27" s="15"/>
      <c r="E27" s="15"/>
      <c r="F27" s="15"/>
      <c r="G27" s="3">
        <f>SUM(G10:G26)</f>
        <v>198168.01</v>
      </c>
    </row>
    <row r="29" spans="2:7" x14ac:dyDescent="0.25">
      <c r="E29" s="8"/>
    </row>
    <row r="30" spans="2:7" x14ac:dyDescent="0.25">
      <c r="E30" s="8"/>
    </row>
  </sheetData>
  <mergeCells count="2">
    <mergeCell ref="B6:F7"/>
    <mergeCell ref="G6:G7"/>
  </mergeCells>
  <phoneticPr fontId="16" type="noConversion"/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77DF-EC8A-4071-A079-63A32EFAEBE7}">
  <dimension ref="B5:G17"/>
  <sheetViews>
    <sheetView showGridLines="0" workbookViewId="0">
      <selection activeCell="E15" sqref="E15"/>
    </sheetView>
  </sheetViews>
  <sheetFormatPr defaultRowHeight="15" x14ac:dyDescent="0.25"/>
  <cols>
    <col min="2" max="3" width="14.42578125" customWidth="1"/>
    <col min="4" max="4" width="14.140625" customWidth="1"/>
    <col min="5" max="5" width="75" customWidth="1"/>
    <col min="6" max="6" width="19.5703125" customWidth="1"/>
    <col min="7" max="7" width="23.28515625" customWidth="1"/>
  </cols>
  <sheetData>
    <row r="5" spans="2:7" ht="25.15" customHeight="1" thickBot="1" x14ac:dyDescent="0.3"/>
    <row r="6" spans="2:7" ht="15" customHeight="1" x14ac:dyDescent="0.25">
      <c r="B6" s="184" t="s">
        <v>137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" t="s">
        <v>2</v>
      </c>
      <c r="C9" s="1" t="s">
        <v>4</v>
      </c>
      <c r="D9" s="64" t="s">
        <v>166</v>
      </c>
      <c r="E9" s="1" t="s">
        <v>3</v>
      </c>
      <c r="F9" s="1" t="s">
        <v>1</v>
      </c>
      <c r="G9" s="2" t="s">
        <v>0</v>
      </c>
    </row>
    <row r="10" spans="2:7" x14ac:dyDescent="0.25">
      <c r="B10" s="32" t="s">
        <v>32</v>
      </c>
      <c r="C10" s="33" t="s">
        <v>109</v>
      </c>
      <c r="D10" s="62" t="s">
        <v>168</v>
      </c>
      <c r="E10" s="49" t="s">
        <v>33</v>
      </c>
      <c r="F10" s="42" t="s">
        <v>31</v>
      </c>
      <c r="G10" s="43">
        <v>13545</v>
      </c>
    </row>
    <row r="11" spans="2:7" ht="17.25" customHeight="1" x14ac:dyDescent="0.25">
      <c r="B11" s="18" t="s">
        <v>138</v>
      </c>
      <c r="C11" s="16" t="s">
        <v>109</v>
      </c>
      <c r="D11" s="61" t="s">
        <v>169</v>
      </c>
      <c r="E11" s="38" t="s">
        <v>139</v>
      </c>
      <c r="F11" s="40" t="s">
        <v>55</v>
      </c>
      <c r="G11" s="43">
        <v>1661.37</v>
      </c>
    </row>
    <row r="12" spans="2:7" ht="17.25" customHeight="1" x14ac:dyDescent="0.25">
      <c r="B12" s="36" t="s">
        <v>160</v>
      </c>
      <c r="C12" s="37" t="s">
        <v>109</v>
      </c>
      <c r="D12" s="57" t="s">
        <v>169</v>
      </c>
      <c r="E12" s="38" t="s">
        <v>162</v>
      </c>
      <c r="F12" s="40" t="s">
        <v>161</v>
      </c>
      <c r="G12" s="54">
        <v>36</v>
      </c>
    </row>
    <row r="13" spans="2:7" ht="17.25" customHeight="1" thickBot="1" x14ac:dyDescent="0.3">
      <c r="B13" s="12"/>
      <c r="C13" s="55"/>
      <c r="D13" s="13"/>
      <c r="E13" s="13"/>
      <c r="F13" s="13"/>
      <c r="G13" s="3">
        <f>SUM(G10:G12)</f>
        <v>15242.369999999999</v>
      </c>
    </row>
    <row r="16" spans="2:7" x14ac:dyDescent="0.25">
      <c r="E16" s="31"/>
    </row>
    <row r="17" spans="5:7" ht="17.25" x14ac:dyDescent="0.3">
      <c r="E17" s="7"/>
      <c r="G17" t="s">
        <v>7</v>
      </c>
    </row>
  </sheetData>
  <mergeCells count="2">
    <mergeCell ref="B6:F7"/>
    <mergeCell ref="G6:G7"/>
  </mergeCells>
  <pageMargins left="0.51181102362204722" right="0.51181102362204722" top="0.78740157480314965" bottom="0.78740157480314965" header="0.31496062992125984" footer="0.31496062992125984"/>
  <pageSetup paperSize="9" scale="68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8811-BA69-4183-BE80-1C5387E7F636}">
  <dimension ref="B5:G22"/>
  <sheetViews>
    <sheetView showGridLines="0" topLeftCell="A7" workbookViewId="0">
      <selection activeCell="F12" sqref="F12"/>
    </sheetView>
  </sheetViews>
  <sheetFormatPr defaultRowHeight="15" x14ac:dyDescent="0.25"/>
  <cols>
    <col min="2" max="3" width="11.5703125" customWidth="1"/>
    <col min="4" max="4" width="14.42578125" customWidth="1"/>
    <col min="5" max="5" width="80.425781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1562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1626</v>
      </c>
      <c r="C10" s="76" t="s">
        <v>1444</v>
      </c>
      <c r="D10" s="61" t="s">
        <v>499</v>
      </c>
      <c r="E10" s="22" t="s">
        <v>1625</v>
      </c>
      <c r="F10" s="40" t="s">
        <v>61</v>
      </c>
      <c r="G10" s="19">
        <v>3051.89</v>
      </c>
    </row>
    <row r="11" spans="2:7" ht="17.25" customHeight="1" x14ac:dyDescent="0.25">
      <c r="B11" s="36" t="s">
        <v>1629</v>
      </c>
      <c r="C11" s="76" t="s">
        <v>1444</v>
      </c>
      <c r="D11" s="61" t="s">
        <v>1078</v>
      </c>
      <c r="E11" s="38" t="s">
        <v>1630</v>
      </c>
      <c r="F11" s="40" t="s">
        <v>1628</v>
      </c>
      <c r="G11" s="19">
        <v>1392</v>
      </c>
    </row>
    <row r="12" spans="2:7" ht="17.25" customHeight="1" x14ac:dyDescent="0.25">
      <c r="B12" s="36" t="s">
        <v>1631</v>
      </c>
      <c r="C12" s="76" t="s">
        <v>1444</v>
      </c>
      <c r="D12" s="61" t="s">
        <v>1078</v>
      </c>
      <c r="E12" s="38" t="s">
        <v>1386</v>
      </c>
      <c r="F12" s="40" t="s">
        <v>1329</v>
      </c>
      <c r="G12" s="19">
        <v>2500</v>
      </c>
    </row>
    <row r="13" spans="2:7" ht="17.25" customHeight="1" x14ac:dyDescent="0.25">
      <c r="B13" s="36" t="s">
        <v>1633</v>
      </c>
      <c r="C13" s="76" t="s">
        <v>1444</v>
      </c>
      <c r="D13" s="61" t="s">
        <v>1078</v>
      </c>
      <c r="E13" s="22" t="s">
        <v>1634</v>
      </c>
      <c r="F13" s="40" t="s">
        <v>1632</v>
      </c>
      <c r="G13" s="19">
        <v>160</v>
      </c>
    </row>
    <row r="14" spans="2:7" ht="17.25" customHeight="1" x14ac:dyDescent="0.25">
      <c r="B14" s="36" t="s">
        <v>1637</v>
      </c>
      <c r="C14" s="76" t="s">
        <v>1444</v>
      </c>
      <c r="D14" s="61" t="s">
        <v>1078</v>
      </c>
      <c r="E14" s="22" t="s">
        <v>1638</v>
      </c>
      <c r="F14" s="40" t="s">
        <v>549</v>
      </c>
      <c r="G14" s="39">
        <v>700</v>
      </c>
    </row>
    <row r="15" spans="2:7" ht="17.25" customHeight="1" x14ac:dyDescent="0.25">
      <c r="B15" s="36" t="s">
        <v>1627</v>
      </c>
      <c r="C15" s="76" t="s">
        <v>1577</v>
      </c>
      <c r="D15" s="61" t="s">
        <v>1601</v>
      </c>
      <c r="E15" s="22" t="s">
        <v>1602</v>
      </c>
      <c r="F15" s="40" t="s">
        <v>427</v>
      </c>
      <c r="G15" s="19">
        <v>11916</v>
      </c>
    </row>
    <row r="16" spans="2:7" ht="17.25" customHeight="1" x14ac:dyDescent="0.25">
      <c r="B16" s="115" t="s">
        <v>1690</v>
      </c>
      <c r="C16" s="76" t="s">
        <v>1444</v>
      </c>
      <c r="D16" s="88" t="s">
        <v>1078</v>
      </c>
      <c r="E16" s="89" t="s">
        <v>1691</v>
      </c>
      <c r="F16" s="90" t="s">
        <v>129</v>
      </c>
      <c r="G16" s="91">
        <v>17127.759999999998</v>
      </c>
    </row>
    <row r="17" spans="2:7" ht="17.25" customHeight="1" x14ac:dyDescent="0.25">
      <c r="B17" s="115"/>
      <c r="C17" s="76" t="s">
        <v>1444</v>
      </c>
      <c r="D17" s="111" t="s">
        <v>1078</v>
      </c>
      <c r="E17" s="114" t="s">
        <v>1639</v>
      </c>
      <c r="F17" s="63" t="s">
        <v>6</v>
      </c>
      <c r="G17" s="68">
        <v>444.61</v>
      </c>
    </row>
    <row r="18" spans="2:7" ht="17.25" customHeight="1" x14ac:dyDescent="0.25">
      <c r="B18" s="115"/>
      <c r="C18" s="76" t="s">
        <v>1444</v>
      </c>
      <c r="D18" s="111" t="s">
        <v>1078</v>
      </c>
      <c r="E18" s="114" t="s">
        <v>615</v>
      </c>
      <c r="F18" s="63" t="s">
        <v>6</v>
      </c>
      <c r="G18" s="68">
        <v>1057.49</v>
      </c>
    </row>
    <row r="19" spans="2:7" ht="17.25" customHeight="1" thickBot="1" x14ac:dyDescent="0.3">
      <c r="B19" s="14"/>
      <c r="C19" s="59"/>
      <c r="D19" s="15"/>
      <c r="E19" s="15"/>
      <c r="F19" s="15"/>
      <c r="G19" s="3">
        <f>SUM(G10:G18)</f>
        <v>38349.749999999993</v>
      </c>
    </row>
    <row r="21" spans="2:7" x14ac:dyDescent="0.25">
      <c r="D21" s="193"/>
      <c r="E21" s="193"/>
      <c r="F21" s="193"/>
    </row>
    <row r="22" spans="2:7" x14ac:dyDescent="0.25">
      <c r="E22" s="8"/>
    </row>
  </sheetData>
  <mergeCells count="3">
    <mergeCell ref="B6:F7"/>
    <mergeCell ref="G6:G7"/>
    <mergeCell ref="D21:F21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221A-1C21-4E3B-A7B8-C78E368A8ADC}">
  <dimension ref="B5:G27"/>
  <sheetViews>
    <sheetView showGridLines="0" topLeftCell="A4" workbookViewId="0">
      <selection activeCell="E21" sqref="E21"/>
    </sheetView>
  </sheetViews>
  <sheetFormatPr defaultRowHeight="15" x14ac:dyDescent="0.25"/>
  <cols>
    <col min="2" max="3" width="12.7109375" customWidth="1"/>
    <col min="4" max="4" width="14.28515625" customWidth="1"/>
    <col min="5" max="5" width="75.5703125" customWidth="1"/>
    <col min="6" max="6" width="24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1563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1580</v>
      </c>
      <c r="C10" s="76" t="s">
        <v>1444</v>
      </c>
      <c r="D10" s="57" t="s">
        <v>499</v>
      </c>
      <c r="E10" s="30" t="s">
        <v>1581</v>
      </c>
      <c r="F10" s="40" t="s">
        <v>1579</v>
      </c>
      <c r="G10" s="39">
        <v>2550</v>
      </c>
    </row>
    <row r="11" spans="2:7" ht="17.25" customHeight="1" x14ac:dyDescent="0.25">
      <c r="B11" s="36" t="s">
        <v>42</v>
      </c>
      <c r="C11" s="76" t="s">
        <v>1444</v>
      </c>
      <c r="D11" s="57" t="s">
        <v>499</v>
      </c>
      <c r="E11" s="30" t="s">
        <v>1587</v>
      </c>
      <c r="F11" s="40" t="s">
        <v>1586</v>
      </c>
      <c r="G11" s="39">
        <v>7600</v>
      </c>
    </row>
    <row r="12" spans="2:7" ht="17.25" customHeight="1" x14ac:dyDescent="0.25">
      <c r="B12" s="36" t="s">
        <v>44</v>
      </c>
      <c r="C12" s="76" t="s">
        <v>1444</v>
      </c>
      <c r="D12" s="57" t="s">
        <v>499</v>
      </c>
      <c r="E12" s="38" t="s">
        <v>1589</v>
      </c>
      <c r="F12" s="40" t="s">
        <v>1588</v>
      </c>
      <c r="G12" s="39">
        <v>313.58999999999997</v>
      </c>
    </row>
    <row r="13" spans="2:7" ht="17.25" customHeight="1" x14ac:dyDescent="0.25">
      <c r="B13" s="36" t="s">
        <v>1595</v>
      </c>
      <c r="C13" s="76" t="s">
        <v>1594</v>
      </c>
      <c r="D13" s="57" t="s">
        <v>499</v>
      </c>
      <c r="E13" s="30" t="s">
        <v>1596</v>
      </c>
      <c r="F13" s="40" t="s">
        <v>1593</v>
      </c>
      <c r="G13" s="39">
        <v>19152.23</v>
      </c>
    </row>
    <row r="14" spans="2:7" ht="17.25" customHeight="1" x14ac:dyDescent="0.25">
      <c r="B14" s="36" t="s">
        <v>1611</v>
      </c>
      <c r="C14" s="76" t="s">
        <v>1594</v>
      </c>
      <c r="D14" s="57" t="s">
        <v>499</v>
      </c>
      <c r="E14" s="30" t="s">
        <v>1612</v>
      </c>
      <c r="F14" s="40" t="s">
        <v>43</v>
      </c>
      <c r="G14" s="39">
        <v>3150</v>
      </c>
    </row>
    <row r="15" spans="2:7" ht="17.25" customHeight="1" x14ac:dyDescent="0.25">
      <c r="B15" s="18" t="s">
        <v>1603</v>
      </c>
      <c r="C15" s="76" t="s">
        <v>1444</v>
      </c>
      <c r="D15" s="61" t="s">
        <v>1601</v>
      </c>
      <c r="E15" s="22" t="s">
        <v>514</v>
      </c>
      <c r="F15" s="40" t="s">
        <v>1604</v>
      </c>
      <c r="G15" s="19">
        <v>14734.1</v>
      </c>
    </row>
    <row r="16" spans="2:7" ht="17.25" customHeight="1" x14ac:dyDescent="0.25">
      <c r="B16" s="36" t="s">
        <v>1609</v>
      </c>
      <c r="C16" s="76" t="s">
        <v>1444</v>
      </c>
      <c r="D16" s="61" t="s">
        <v>1078</v>
      </c>
      <c r="E16" s="22" t="s">
        <v>1606</v>
      </c>
      <c r="F16" s="40" t="s">
        <v>608</v>
      </c>
      <c r="G16" s="39">
        <v>8.34</v>
      </c>
    </row>
    <row r="17" spans="2:7" ht="17.25" customHeight="1" x14ac:dyDescent="0.25">
      <c r="B17" s="36" t="s">
        <v>1613</v>
      </c>
      <c r="C17" s="76" t="s">
        <v>1444</v>
      </c>
      <c r="D17" s="61" t="s">
        <v>1078</v>
      </c>
      <c r="E17" s="80" t="s">
        <v>1615</v>
      </c>
      <c r="F17" s="40" t="s">
        <v>1614</v>
      </c>
      <c r="G17" s="39">
        <v>150</v>
      </c>
    </row>
    <row r="18" spans="2:7" ht="17.25" customHeight="1" x14ac:dyDescent="0.25">
      <c r="B18" s="36" t="s">
        <v>1608</v>
      </c>
      <c r="C18" s="76" t="s">
        <v>1607</v>
      </c>
      <c r="D18" s="61" t="s">
        <v>499</v>
      </c>
      <c r="E18" s="22" t="s">
        <v>1610</v>
      </c>
      <c r="F18" s="40" t="s">
        <v>279</v>
      </c>
      <c r="G18" s="39">
        <v>939.28</v>
      </c>
    </row>
    <row r="19" spans="2:7" ht="17.25" customHeight="1" x14ac:dyDescent="0.25">
      <c r="B19" s="36" t="s">
        <v>1583</v>
      </c>
      <c r="C19" s="76" t="s">
        <v>1584</v>
      </c>
      <c r="D19" s="57" t="s">
        <v>499</v>
      </c>
      <c r="E19" s="80" t="s">
        <v>1585</v>
      </c>
      <c r="F19" s="40" t="s">
        <v>1582</v>
      </c>
      <c r="G19" s="39">
        <v>1111.46</v>
      </c>
    </row>
    <row r="20" spans="2:7" ht="17.25" customHeight="1" x14ac:dyDescent="0.25">
      <c r="B20" s="36" t="s">
        <v>1591</v>
      </c>
      <c r="C20" s="76" t="s">
        <v>1119</v>
      </c>
      <c r="D20" s="57" t="s">
        <v>499</v>
      </c>
      <c r="E20" s="77" t="s">
        <v>1590</v>
      </c>
      <c r="F20" s="40" t="s">
        <v>249</v>
      </c>
      <c r="G20" s="39">
        <v>407.24</v>
      </c>
    </row>
    <row r="21" spans="2:7" ht="17.25" customHeight="1" x14ac:dyDescent="0.25">
      <c r="B21" s="36" t="s">
        <v>1576</v>
      </c>
      <c r="C21" s="16" t="s">
        <v>1577</v>
      </c>
      <c r="D21" s="61" t="s">
        <v>499</v>
      </c>
      <c r="E21" s="30" t="s">
        <v>1578</v>
      </c>
      <c r="F21" s="40" t="s">
        <v>1180</v>
      </c>
      <c r="G21" s="19">
        <v>506.32</v>
      </c>
    </row>
    <row r="22" spans="2:7" ht="17.25" customHeight="1" x14ac:dyDescent="0.25">
      <c r="B22" s="36" t="s">
        <v>1600</v>
      </c>
      <c r="C22" s="76" t="s">
        <v>1577</v>
      </c>
      <c r="D22" s="61" t="s">
        <v>1601</v>
      </c>
      <c r="E22" s="22" t="s">
        <v>1602</v>
      </c>
      <c r="F22" s="40" t="s">
        <v>427</v>
      </c>
      <c r="G22" s="19">
        <v>74350.559999999998</v>
      </c>
    </row>
    <row r="23" spans="2:7" ht="17.25" customHeight="1" x14ac:dyDescent="0.25">
      <c r="B23" s="36"/>
      <c r="C23" s="155" t="s">
        <v>1444</v>
      </c>
      <c r="D23" s="156" t="s">
        <v>1078</v>
      </c>
      <c r="E23" s="157" t="s">
        <v>1692</v>
      </c>
      <c r="F23" s="158" t="s">
        <v>1669</v>
      </c>
      <c r="G23" s="159">
        <v>2463.5500000000002</v>
      </c>
    </row>
    <row r="24" spans="2:7" ht="17.25" customHeight="1" thickBot="1" x14ac:dyDescent="0.3">
      <c r="B24" s="12"/>
      <c r="C24" s="55"/>
      <c r="D24" s="13"/>
      <c r="E24" s="13"/>
      <c r="F24" s="13"/>
      <c r="G24" s="3">
        <f>SUM(G10:G23)</f>
        <v>127436.67</v>
      </c>
    </row>
    <row r="26" spans="2:7" x14ac:dyDescent="0.25">
      <c r="D26" s="193"/>
      <c r="E26" s="193"/>
      <c r="F26" s="193"/>
    </row>
    <row r="27" spans="2:7" ht="17.25" x14ac:dyDescent="0.3">
      <c r="E27" s="7"/>
      <c r="G27" s="52"/>
    </row>
  </sheetData>
  <mergeCells count="3">
    <mergeCell ref="B6:F7"/>
    <mergeCell ref="G6:G7"/>
    <mergeCell ref="D26:F26"/>
  </mergeCells>
  <pageMargins left="0.51181102362204722" right="0.51181102362204722" top="0.78740157480314965" bottom="0.78740157480314965" header="0.31496062992125984" footer="0.31496062992125984"/>
  <pageSetup paperSize="9" scale="78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9805-B2C6-440D-B48C-B04650DD2532}">
  <dimension ref="B5:G18"/>
  <sheetViews>
    <sheetView showGridLines="0" workbookViewId="0">
      <selection activeCell="D13" sqref="D13:F13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1695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1696</v>
      </c>
      <c r="C10" s="76" t="s">
        <v>1607</v>
      </c>
      <c r="D10" s="57" t="s">
        <v>1078</v>
      </c>
      <c r="E10" s="77" t="s">
        <v>1697</v>
      </c>
      <c r="F10" s="63" t="s">
        <v>557</v>
      </c>
      <c r="G10" s="39">
        <v>2900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2900</v>
      </c>
    </row>
    <row r="13" spans="2:7" x14ac:dyDescent="0.25">
      <c r="D13" s="193"/>
      <c r="E13" s="193"/>
      <c r="F13" s="193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C272-BDE6-4432-A34F-8DA72FF670FD}">
  <dimension ref="B5:G14"/>
  <sheetViews>
    <sheetView showGridLines="0" workbookViewId="0">
      <selection activeCell="E11" sqref="D11:F25"/>
    </sheetView>
  </sheetViews>
  <sheetFormatPr defaultRowHeight="15" x14ac:dyDescent="0.25"/>
  <cols>
    <col min="2" max="3" width="11.5703125" customWidth="1"/>
    <col min="4" max="4" width="14.42578125" customWidth="1"/>
    <col min="5" max="5" width="70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1702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1694</v>
      </c>
      <c r="C10" s="87" t="s">
        <v>1323</v>
      </c>
      <c r="D10" s="57" t="s">
        <v>499</v>
      </c>
      <c r="E10" s="38" t="s">
        <v>1387</v>
      </c>
      <c r="F10" s="40" t="s">
        <v>329</v>
      </c>
      <c r="G10" s="39">
        <v>19720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19720</v>
      </c>
    </row>
    <row r="13" spans="2:7" x14ac:dyDescent="0.25">
      <c r="D13" s="193"/>
      <c r="E13" s="193"/>
      <c r="F13" s="193"/>
    </row>
    <row r="14" spans="2:7" x14ac:dyDescent="0.25">
      <c r="E14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7A06-1A20-4155-8E1A-7AC6B2B9DD9C}">
  <dimension ref="B5:G20"/>
  <sheetViews>
    <sheetView showGridLines="0" workbookViewId="0">
      <selection activeCell="E16" sqref="E16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1698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1707</v>
      </c>
      <c r="C10" s="76" t="s">
        <v>1577</v>
      </c>
      <c r="D10" s="57" t="s">
        <v>1078</v>
      </c>
      <c r="E10" s="77" t="s">
        <v>1705</v>
      </c>
      <c r="F10" s="63" t="s">
        <v>590</v>
      </c>
      <c r="G10" s="39">
        <v>36</v>
      </c>
    </row>
    <row r="11" spans="2:7" ht="17.25" customHeight="1" x14ac:dyDescent="0.25">
      <c r="B11" s="36" t="s">
        <v>1738</v>
      </c>
      <c r="C11" s="76" t="s">
        <v>1577</v>
      </c>
      <c r="D11" s="57" t="s">
        <v>1078</v>
      </c>
      <c r="E11" s="77" t="s">
        <v>1739</v>
      </c>
      <c r="F11" s="63" t="s">
        <v>1737</v>
      </c>
      <c r="G11" s="39">
        <v>1500</v>
      </c>
    </row>
    <row r="12" spans="2:7" ht="17.25" customHeight="1" x14ac:dyDescent="0.25">
      <c r="B12" s="36"/>
      <c r="C12" s="76" t="s">
        <v>1577</v>
      </c>
      <c r="D12" s="57" t="s">
        <v>1078</v>
      </c>
      <c r="E12" s="38" t="s">
        <v>1713</v>
      </c>
      <c r="F12" s="40" t="s">
        <v>180</v>
      </c>
      <c r="G12" s="39">
        <v>53400</v>
      </c>
    </row>
    <row r="13" spans="2:7" ht="17.25" customHeight="1" thickBot="1" x14ac:dyDescent="0.3">
      <c r="B13" s="14"/>
      <c r="C13" s="59"/>
      <c r="D13" s="15"/>
      <c r="E13" s="15"/>
      <c r="F13" s="15"/>
      <c r="G13" s="3">
        <f>SUM(G10:G12)</f>
        <v>54936</v>
      </c>
    </row>
    <row r="15" spans="2:7" x14ac:dyDescent="0.25">
      <c r="D15" s="193"/>
      <c r="E15" s="193"/>
      <c r="F15" s="193"/>
    </row>
    <row r="16" spans="2:7" x14ac:dyDescent="0.25">
      <c r="E16" s="8"/>
    </row>
    <row r="17" spans="5:6" x14ac:dyDescent="0.25">
      <c r="E17" s="31"/>
    </row>
    <row r="18" spans="5:6" x14ac:dyDescent="0.25">
      <c r="E18" s="8"/>
      <c r="F18" s="10"/>
    </row>
    <row r="19" spans="5:6" x14ac:dyDescent="0.25">
      <c r="E19" s="8"/>
    </row>
    <row r="20" spans="5:6" x14ac:dyDescent="0.25">
      <c r="E20" s="8"/>
    </row>
  </sheetData>
  <mergeCells count="3">
    <mergeCell ref="B6:F7"/>
    <mergeCell ref="G6:G7"/>
    <mergeCell ref="D15:F15"/>
  </mergeCells>
  <pageMargins left="0.511811024" right="0.511811024" top="0.78740157499999996" bottom="0.78740157499999996" header="0.31496062000000002" footer="0.31496062000000002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0D9B-F17B-4C21-B579-512804EE772F}">
  <dimension ref="B5:G18"/>
  <sheetViews>
    <sheetView showGridLines="0" workbookViewId="0">
      <selection activeCell="E29" sqref="E29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1706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1703</v>
      </c>
      <c r="C10" s="76" t="s">
        <v>1577</v>
      </c>
      <c r="D10" s="57" t="s">
        <v>1078</v>
      </c>
      <c r="E10" s="77" t="s">
        <v>1552</v>
      </c>
      <c r="F10" s="40" t="s">
        <v>1704</v>
      </c>
      <c r="G10" s="39">
        <v>53400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53400</v>
      </c>
    </row>
    <row r="13" spans="2:7" x14ac:dyDescent="0.25">
      <c r="D13" s="193"/>
      <c r="E13" s="193"/>
      <c r="F13" s="193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0BCE-3055-4327-9059-FC9C211544D9}">
  <dimension ref="B5:G25"/>
  <sheetViews>
    <sheetView showGridLines="0" workbookViewId="0">
      <selection activeCell="G16" sqref="G16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1640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x14ac:dyDescent="0.25">
      <c r="B10" s="36" t="s">
        <v>386</v>
      </c>
      <c r="C10" s="76" t="s">
        <v>1572</v>
      </c>
      <c r="D10" s="61" t="s">
        <v>171</v>
      </c>
      <c r="E10" s="74" t="s">
        <v>1641</v>
      </c>
      <c r="F10" s="17" t="s">
        <v>16</v>
      </c>
      <c r="G10" s="43">
        <v>2662.94</v>
      </c>
    </row>
    <row r="11" spans="2:7" ht="17.25" customHeight="1" x14ac:dyDescent="0.25">
      <c r="B11" s="36" t="s">
        <v>1643</v>
      </c>
      <c r="C11" s="16" t="s">
        <v>1572</v>
      </c>
      <c r="D11" s="61" t="s">
        <v>1078</v>
      </c>
      <c r="E11" s="77" t="s">
        <v>1656</v>
      </c>
      <c r="F11" s="40" t="s">
        <v>1642</v>
      </c>
      <c r="G11" s="19">
        <v>4900.67</v>
      </c>
    </row>
    <row r="12" spans="2:7" ht="17.25" customHeight="1" x14ac:dyDescent="0.25">
      <c r="B12" s="36" t="s">
        <v>1655</v>
      </c>
      <c r="C12" s="16" t="s">
        <v>1572</v>
      </c>
      <c r="D12" s="61" t="s">
        <v>1078</v>
      </c>
      <c r="E12" s="77" t="s">
        <v>1657</v>
      </c>
      <c r="F12" s="40" t="s">
        <v>1642</v>
      </c>
      <c r="G12" s="19">
        <v>647.67999999999995</v>
      </c>
    </row>
    <row r="13" spans="2:7" ht="17.25" customHeight="1" x14ac:dyDescent="0.25">
      <c r="B13" s="36" t="s">
        <v>1671</v>
      </c>
      <c r="C13" s="76" t="s">
        <v>1624</v>
      </c>
      <c r="D13" s="57" t="s">
        <v>499</v>
      </c>
      <c r="E13" s="38" t="s">
        <v>1670</v>
      </c>
      <c r="F13" s="40" t="s">
        <v>61</v>
      </c>
      <c r="G13" s="39">
        <v>136.66999999999999</v>
      </c>
    </row>
    <row r="14" spans="2:7" ht="17.25" customHeight="1" x14ac:dyDescent="0.25">
      <c r="B14" s="36" t="s">
        <v>1644</v>
      </c>
      <c r="C14" s="76" t="s">
        <v>1619</v>
      </c>
      <c r="D14" s="61" t="s">
        <v>1078</v>
      </c>
      <c r="E14" s="30" t="s">
        <v>1645</v>
      </c>
      <c r="F14" s="17" t="s">
        <v>1180</v>
      </c>
      <c r="G14" s="19">
        <v>269.57</v>
      </c>
    </row>
    <row r="15" spans="2:7" ht="17.25" customHeight="1" x14ac:dyDescent="0.25">
      <c r="B15" s="36" t="s">
        <v>1724</v>
      </c>
      <c r="C15" s="76" t="s">
        <v>1624</v>
      </c>
      <c r="D15" s="57" t="s">
        <v>1078</v>
      </c>
      <c r="E15" s="38" t="s">
        <v>1709</v>
      </c>
      <c r="F15" s="40" t="s">
        <v>1708</v>
      </c>
      <c r="G15" s="39">
        <v>153</v>
      </c>
    </row>
    <row r="16" spans="2:7" ht="17.25" customHeight="1" x14ac:dyDescent="0.25">
      <c r="B16" s="36"/>
      <c r="C16" s="76" t="s">
        <v>1598</v>
      </c>
      <c r="D16" s="57" t="s">
        <v>1601</v>
      </c>
      <c r="E16" s="38" t="s">
        <v>1713</v>
      </c>
      <c r="F16" s="40" t="s">
        <v>180</v>
      </c>
      <c r="G16" s="39">
        <v>57651.87</v>
      </c>
    </row>
    <row r="17" spans="2:7" ht="17.25" customHeight="1" x14ac:dyDescent="0.25">
      <c r="B17" s="36"/>
      <c r="C17" s="76" t="s">
        <v>1598</v>
      </c>
      <c r="D17" s="57" t="s">
        <v>1601</v>
      </c>
      <c r="E17" s="38" t="s">
        <v>1719</v>
      </c>
      <c r="F17" s="40" t="s">
        <v>180</v>
      </c>
      <c r="G17" s="39">
        <v>53636.54</v>
      </c>
    </row>
    <row r="18" spans="2:7" ht="17.25" customHeight="1" thickBot="1" x14ac:dyDescent="0.3">
      <c r="B18" s="14"/>
      <c r="C18" s="59"/>
      <c r="D18" s="15"/>
      <c r="E18" s="15"/>
      <c r="F18" s="15"/>
      <c r="G18" s="3">
        <f>SUM(G10:G17)</f>
        <v>120058.94</v>
      </c>
    </row>
    <row r="20" spans="2:7" x14ac:dyDescent="0.25">
      <c r="D20" s="193"/>
      <c r="E20" s="193"/>
      <c r="F20" s="193"/>
    </row>
    <row r="21" spans="2:7" x14ac:dyDescent="0.25">
      <c r="E21" s="8"/>
    </row>
    <row r="22" spans="2:7" x14ac:dyDescent="0.25">
      <c r="E22" s="31"/>
    </row>
    <row r="23" spans="2:7" x14ac:dyDescent="0.25">
      <c r="E23" s="8"/>
      <c r="F23" s="10"/>
    </row>
    <row r="24" spans="2:7" x14ac:dyDescent="0.25">
      <c r="E24" s="8"/>
    </row>
    <row r="25" spans="2:7" x14ac:dyDescent="0.25">
      <c r="E25" s="8"/>
    </row>
  </sheetData>
  <mergeCells count="3">
    <mergeCell ref="B6:F7"/>
    <mergeCell ref="G6:G7"/>
    <mergeCell ref="D20:F20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06C5-844A-4A41-B3B0-67830FFD895B}">
  <dimension ref="B5:G20"/>
  <sheetViews>
    <sheetView showGridLines="0" workbookViewId="0">
      <selection activeCell="G11" sqref="G11"/>
    </sheetView>
  </sheetViews>
  <sheetFormatPr defaultRowHeight="15" x14ac:dyDescent="0.25"/>
  <cols>
    <col min="2" max="3" width="11.5703125" customWidth="1"/>
    <col min="4" max="4" width="14.42578125" customWidth="1"/>
    <col min="5" max="5" width="72.28515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1616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115" t="s">
        <v>1623</v>
      </c>
      <c r="C10" s="116" t="s">
        <v>1624</v>
      </c>
      <c r="D10" s="88" t="s">
        <v>1078</v>
      </c>
      <c r="E10" s="114" t="s">
        <v>194</v>
      </c>
      <c r="F10" s="63" t="s">
        <v>207</v>
      </c>
      <c r="G10" s="91">
        <v>1570.67</v>
      </c>
    </row>
    <row r="11" spans="2:7" ht="17.25" customHeight="1" x14ac:dyDescent="0.25">
      <c r="B11" s="115" t="s">
        <v>1617</v>
      </c>
      <c r="C11" s="116" t="s">
        <v>1619</v>
      </c>
      <c r="D11" s="88" t="s">
        <v>1078</v>
      </c>
      <c r="E11" s="89" t="s">
        <v>1618</v>
      </c>
      <c r="F11" s="90" t="s">
        <v>1180</v>
      </c>
      <c r="G11" s="91">
        <v>1782.1</v>
      </c>
    </row>
    <row r="12" spans="2:7" ht="17.25" customHeight="1" x14ac:dyDescent="0.25">
      <c r="B12" s="115" t="s">
        <v>1636</v>
      </c>
      <c r="C12" s="76" t="s">
        <v>1598</v>
      </c>
      <c r="D12" s="57" t="s">
        <v>499</v>
      </c>
      <c r="E12" s="22" t="s">
        <v>1635</v>
      </c>
      <c r="F12" s="40" t="s">
        <v>46</v>
      </c>
      <c r="G12" s="39">
        <v>50188.5</v>
      </c>
    </row>
    <row r="13" spans="2:7" ht="17.25" customHeight="1" thickBot="1" x14ac:dyDescent="0.3">
      <c r="B13" s="14"/>
      <c r="C13" s="59"/>
      <c r="D13" s="15"/>
      <c r="E13" s="15"/>
      <c r="F13" s="15"/>
      <c r="G13" s="3">
        <f>SUM(G10:G12)</f>
        <v>53541.27</v>
      </c>
    </row>
    <row r="15" spans="2:7" x14ac:dyDescent="0.25">
      <c r="D15" s="193"/>
      <c r="E15" s="193"/>
      <c r="F15" s="193"/>
    </row>
    <row r="16" spans="2:7" x14ac:dyDescent="0.25">
      <c r="G16" s="96"/>
    </row>
    <row r="17" spans="5:6" x14ac:dyDescent="0.25">
      <c r="E17" s="31"/>
    </row>
    <row r="18" spans="5:6" x14ac:dyDescent="0.25">
      <c r="E18" s="8"/>
      <c r="F18" s="10"/>
    </row>
    <row r="19" spans="5:6" x14ac:dyDescent="0.25">
      <c r="E19" s="8"/>
    </row>
    <row r="20" spans="5:6" x14ac:dyDescent="0.25">
      <c r="E20" s="8"/>
    </row>
  </sheetData>
  <mergeCells count="3">
    <mergeCell ref="B6:F7"/>
    <mergeCell ref="G6:G7"/>
    <mergeCell ref="D15:F15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676F-46C4-4AA9-B987-0EC05EFA02DA}">
  <dimension ref="B5:G18"/>
  <sheetViews>
    <sheetView showGridLines="0" workbookViewId="0">
      <selection activeCell="B22" sqref="B22"/>
    </sheetView>
  </sheetViews>
  <sheetFormatPr defaultRowHeight="15" x14ac:dyDescent="0.25"/>
  <cols>
    <col min="2" max="3" width="12.7109375" customWidth="1"/>
    <col min="4" max="4" width="14.28515625" customWidth="1"/>
    <col min="5" max="5" width="75" customWidth="1"/>
    <col min="6" max="6" width="22.42578125" customWidth="1"/>
    <col min="7" max="7" width="21.42578125" customWidth="1"/>
  </cols>
  <sheetData>
    <row r="5" spans="2:7" ht="25.15" customHeight="1" thickBot="1" x14ac:dyDescent="0.3"/>
    <row r="6" spans="2:7" ht="15" customHeight="1" x14ac:dyDescent="0.25">
      <c r="B6" s="184" t="s">
        <v>1571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 t="s">
        <v>1573</v>
      </c>
      <c r="C10" s="16" t="s">
        <v>1572</v>
      </c>
      <c r="D10" s="61" t="s">
        <v>499</v>
      </c>
      <c r="E10" s="80" t="s">
        <v>1574</v>
      </c>
      <c r="F10" s="40" t="s">
        <v>642</v>
      </c>
      <c r="G10" s="19">
        <v>3350</v>
      </c>
    </row>
    <row r="11" spans="2:7" ht="17.25" customHeight="1" x14ac:dyDescent="0.25">
      <c r="B11" s="36" t="s">
        <v>1597</v>
      </c>
      <c r="C11" s="76" t="s">
        <v>1598</v>
      </c>
      <c r="D11" s="57" t="s">
        <v>499</v>
      </c>
      <c r="E11" s="22" t="s">
        <v>1599</v>
      </c>
      <c r="F11" s="40" t="s">
        <v>46</v>
      </c>
      <c r="G11" s="39">
        <v>50188.2</v>
      </c>
    </row>
    <row r="12" spans="2:7" ht="17.25" customHeight="1" x14ac:dyDescent="0.25">
      <c r="B12" s="36" t="s">
        <v>1700</v>
      </c>
      <c r="C12" s="76" t="s">
        <v>1699</v>
      </c>
      <c r="D12" s="57" t="s">
        <v>1078</v>
      </c>
      <c r="E12" s="38" t="s">
        <v>1725</v>
      </c>
      <c r="F12" s="40" t="s">
        <v>72</v>
      </c>
      <c r="G12" s="39">
        <v>3941.32</v>
      </c>
    </row>
    <row r="13" spans="2:7" ht="17.25" customHeight="1" x14ac:dyDescent="0.25">
      <c r="B13" s="36" t="s">
        <v>1701</v>
      </c>
      <c r="C13" s="76" t="s">
        <v>1699</v>
      </c>
      <c r="D13" s="57" t="s">
        <v>1078</v>
      </c>
      <c r="E13" s="38" t="s">
        <v>1726</v>
      </c>
      <c r="F13" s="40" t="s">
        <v>65</v>
      </c>
      <c r="G13" s="39">
        <v>173.19</v>
      </c>
    </row>
    <row r="14" spans="2:7" ht="17.25" customHeight="1" thickBot="1" x14ac:dyDescent="0.3">
      <c r="B14" s="12"/>
      <c r="C14" s="55"/>
      <c r="D14" s="13"/>
      <c r="E14" s="13"/>
      <c r="F14" s="13"/>
      <c r="G14" s="3">
        <f>SUM(G10:G13)</f>
        <v>57652.71</v>
      </c>
    </row>
    <row r="16" spans="2:7" x14ac:dyDescent="0.25">
      <c r="D16" s="193"/>
      <c r="E16" s="193"/>
      <c r="F16" s="193"/>
    </row>
    <row r="17" spans="4:7" x14ac:dyDescent="0.25">
      <c r="D17" s="6"/>
      <c r="E17" s="8"/>
      <c r="G17" s="52"/>
    </row>
    <row r="18" spans="4:7" ht="17.25" x14ac:dyDescent="0.3">
      <c r="E18" s="7"/>
      <c r="G18" s="52"/>
    </row>
  </sheetData>
  <mergeCells count="3">
    <mergeCell ref="B6:F7"/>
    <mergeCell ref="G6:G7"/>
    <mergeCell ref="D16:F16"/>
  </mergeCells>
  <pageMargins left="0.51181102362204722" right="0.51181102362204722" top="0.78740157480314965" bottom="0.78740157480314965" header="0.31496062992125984" footer="0.31496062992125984"/>
  <pageSetup paperSize="9" scale="8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C37B-89A6-4A8E-9003-E120B401B62F}">
  <dimension ref="B5:G18"/>
  <sheetViews>
    <sheetView showGridLines="0" workbookViewId="0">
      <selection activeCell="F14" sqref="F14"/>
    </sheetView>
  </sheetViews>
  <sheetFormatPr defaultRowHeight="15" x14ac:dyDescent="0.25"/>
  <cols>
    <col min="2" max="3" width="11.5703125" customWidth="1"/>
    <col min="4" max="4" width="14.42578125" customWidth="1"/>
    <col min="5" max="5" width="73.140625" customWidth="1"/>
    <col min="6" max="6" width="24.28515625" customWidth="1"/>
    <col min="7" max="7" width="18.42578125" customWidth="1"/>
  </cols>
  <sheetData>
    <row r="5" spans="2:7" ht="25.15" customHeight="1" thickBot="1" x14ac:dyDescent="0.3"/>
    <row r="6" spans="2:7" ht="15" customHeight="1" x14ac:dyDescent="0.25">
      <c r="B6" s="184" t="s">
        <v>1745</v>
      </c>
      <c r="C6" s="185"/>
      <c r="D6" s="185"/>
      <c r="E6" s="185"/>
      <c r="F6" s="186"/>
      <c r="G6" s="190" t="s">
        <v>6</v>
      </c>
    </row>
    <row r="7" spans="2:7" ht="9.75" customHeight="1" thickBot="1" x14ac:dyDescent="0.3">
      <c r="B7" s="187"/>
      <c r="C7" s="188"/>
      <c r="D7" s="188"/>
      <c r="E7" s="188"/>
      <c r="F7" s="189"/>
      <c r="G7" s="191"/>
    </row>
    <row r="8" spans="2:7" ht="6.75" customHeight="1" thickBot="1" x14ac:dyDescent="0.3"/>
    <row r="9" spans="2:7" ht="16.5" thickBot="1" x14ac:dyDescent="0.3">
      <c r="B9" s="51" t="s">
        <v>2</v>
      </c>
      <c r="C9" s="45" t="s">
        <v>4</v>
      </c>
      <c r="D9" s="64" t="s">
        <v>166</v>
      </c>
      <c r="E9" s="45" t="s">
        <v>3</v>
      </c>
      <c r="F9" s="45" t="s">
        <v>1</v>
      </c>
      <c r="G9" s="46" t="s">
        <v>0</v>
      </c>
    </row>
    <row r="10" spans="2:7" ht="17.25" customHeight="1" x14ac:dyDescent="0.25">
      <c r="B10" s="36"/>
      <c r="C10" s="76" t="s">
        <v>1699</v>
      </c>
      <c r="D10" s="57" t="s">
        <v>1601</v>
      </c>
      <c r="E10" s="38" t="s">
        <v>1714</v>
      </c>
      <c r="F10" s="40" t="s">
        <v>180</v>
      </c>
      <c r="G10" s="39">
        <v>6000</v>
      </c>
    </row>
    <row r="11" spans="2:7" ht="17.25" customHeight="1" thickBot="1" x14ac:dyDescent="0.3">
      <c r="B11" s="14"/>
      <c r="C11" s="59"/>
      <c r="D11" s="15"/>
      <c r="E11" s="15"/>
      <c r="F11" s="15"/>
      <c r="G11" s="3">
        <f>SUM(G10:G10)</f>
        <v>6000</v>
      </c>
    </row>
    <row r="13" spans="2:7" x14ac:dyDescent="0.25">
      <c r="D13" s="193"/>
      <c r="E13" s="193"/>
      <c r="F13" s="193"/>
    </row>
    <row r="14" spans="2:7" x14ac:dyDescent="0.25">
      <c r="E14" s="8"/>
    </row>
    <row r="15" spans="2:7" x14ac:dyDescent="0.25">
      <c r="E15" s="31"/>
    </row>
    <row r="16" spans="2:7" x14ac:dyDescent="0.25">
      <c r="E16" s="8"/>
      <c r="F16" s="10"/>
    </row>
    <row r="17" spans="5:5" x14ac:dyDescent="0.25">
      <c r="E17" s="8"/>
    </row>
    <row r="18" spans="5:5" x14ac:dyDescent="0.25">
      <c r="E18" s="8"/>
    </row>
  </sheetData>
  <mergeCells count="3">
    <mergeCell ref="B6:F7"/>
    <mergeCell ref="G6:G7"/>
    <mergeCell ref="D13:F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122</vt:i4>
      </vt:variant>
    </vt:vector>
  </HeadingPairs>
  <TitlesOfParts>
    <vt:vector size="122" baseType="lpstr">
      <vt:lpstr>SEDE 02.01</vt:lpstr>
      <vt:lpstr>TRINDADE 02.01</vt:lpstr>
      <vt:lpstr>SEDE_04.01</vt:lpstr>
      <vt:lpstr>ESPLANADA_04.01</vt:lpstr>
      <vt:lpstr>SEDE 05.01</vt:lpstr>
      <vt:lpstr>ESPLANADA 05.01</vt:lpstr>
      <vt:lpstr>TRINDADE 05.01</vt:lpstr>
      <vt:lpstr>SEDE_08.01</vt:lpstr>
      <vt:lpstr>TRINDADE 08.01</vt:lpstr>
      <vt:lpstr>SEDE 10.01</vt:lpstr>
      <vt:lpstr>ESPLANADA 10.01</vt:lpstr>
      <vt:lpstr>TRINDADE 10.01</vt:lpstr>
      <vt:lpstr>SEDE 12.01</vt:lpstr>
      <vt:lpstr>SEDE 15.01</vt:lpstr>
      <vt:lpstr>ESPLANADA 15.01</vt:lpstr>
      <vt:lpstr>TRINDADE 15.01</vt:lpstr>
      <vt:lpstr>SEDE_19.01</vt:lpstr>
      <vt:lpstr>ESPLANADA_19.01</vt:lpstr>
      <vt:lpstr>TRINDADE_19.01</vt:lpstr>
      <vt:lpstr>SEDE_25.01</vt:lpstr>
      <vt:lpstr>SEDE_26.01</vt:lpstr>
      <vt:lpstr>ESPLANADA_ 26.01</vt:lpstr>
      <vt:lpstr>TRINDADE_26.01</vt:lpstr>
      <vt:lpstr>SEDE_30.01</vt:lpstr>
      <vt:lpstr>ESPLANADA_30.01</vt:lpstr>
      <vt:lpstr>TRINDADE_30.01</vt:lpstr>
      <vt:lpstr>SEDE_31.01</vt:lpstr>
      <vt:lpstr>TRINDADE_31.01</vt:lpstr>
      <vt:lpstr>SEDE_05.02</vt:lpstr>
      <vt:lpstr>ESPLANADA_05.02</vt:lpstr>
      <vt:lpstr>TRINDADE_05.02</vt:lpstr>
      <vt:lpstr>SEDE_06.02</vt:lpstr>
      <vt:lpstr>ESPLANADA_06.02</vt:lpstr>
      <vt:lpstr>TRINDADE_06.02</vt:lpstr>
      <vt:lpstr>SEDE_09.02</vt:lpstr>
      <vt:lpstr>ESPLANADA_09.02</vt:lpstr>
      <vt:lpstr>TRINDADE_09.02</vt:lpstr>
      <vt:lpstr>ESPLANADA 14_02</vt:lpstr>
      <vt:lpstr>SEDE_15.02</vt:lpstr>
      <vt:lpstr>ESPLANADA_15.02</vt:lpstr>
      <vt:lpstr>TRINDADE_15.02</vt:lpstr>
      <vt:lpstr>SEDE _16.02</vt:lpstr>
      <vt:lpstr>TRINDADE_16.02</vt:lpstr>
      <vt:lpstr>SEDE_20.02</vt:lpstr>
      <vt:lpstr>ESPLANADA_20.02</vt:lpstr>
      <vt:lpstr>TRINDADE_20.02</vt:lpstr>
      <vt:lpstr>SEDE_21.02</vt:lpstr>
      <vt:lpstr>ESPLANADA_21.02</vt:lpstr>
      <vt:lpstr>TRINDADE_21.02</vt:lpstr>
      <vt:lpstr>TRINDADE_22.02</vt:lpstr>
      <vt:lpstr>SEDE_26.02</vt:lpstr>
      <vt:lpstr>SEDE_27.02</vt:lpstr>
      <vt:lpstr>TRINDADE_27.02</vt:lpstr>
      <vt:lpstr>SEDE_28.02</vt:lpstr>
      <vt:lpstr>ESPLANADA_28.02</vt:lpstr>
      <vt:lpstr>TRINDADE_28.02</vt:lpstr>
      <vt:lpstr>SEDE_29.02</vt:lpstr>
      <vt:lpstr>ESPLANADA_29.02</vt:lpstr>
      <vt:lpstr>TRINDADE_29.02</vt:lpstr>
      <vt:lpstr>SEDE.01.03</vt:lpstr>
      <vt:lpstr>ESPLANADA_01.03</vt:lpstr>
      <vt:lpstr>TRINDADE_01.03</vt:lpstr>
      <vt:lpstr>SEDE_04.03</vt:lpstr>
      <vt:lpstr>SEDE_05.03</vt:lpstr>
      <vt:lpstr>ESPLANADA_05.03</vt:lpstr>
      <vt:lpstr>TRINDADE_05.03</vt:lpstr>
      <vt:lpstr>SEDE_06.03</vt:lpstr>
      <vt:lpstr>ESPLANADA_06.03</vt:lpstr>
      <vt:lpstr>TRINDADE_06.03</vt:lpstr>
      <vt:lpstr>SEDE 07.03</vt:lpstr>
      <vt:lpstr>trindade 07.03</vt:lpstr>
      <vt:lpstr>SEDE 11.03</vt:lpstr>
      <vt:lpstr>TRINDADE_11.03</vt:lpstr>
      <vt:lpstr>SEDE_12.03</vt:lpstr>
      <vt:lpstr>ESPLANADA_12.03</vt:lpstr>
      <vt:lpstr>TRINDADE_12.03</vt:lpstr>
      <vt:lpstr>SEDE_13.03</vt:lpstr>
      <vt:lpstr>TRINDADE_13.03</vt:lpstr>
      <vt:lpstr>SEDE_15.03</vt:lpstr>
      <vt:lpstr>ESPLANADA_15.03</vt:lpstr>
      <vt:lpstr>TRINDADE_15.03</vt:lpstr>
      <vt:lpstr>SEDE_18.03</vt:lpstr>
      <vt:lpstr>SEDE_19.03</vt:lpstr>
      <vt:lpstr>SEDE_20.03</vt:lpstr>
      <vt:lpstr>ESPLANADA_20.03</vt:lpstr>
      <vt:lpstr>TRINDADE_20.03</vt:lpstr>
      <vt:lpstr>SEDE_21.03</vt:lpstr>
      <vt:lpstr>ESPLANADA_22.03</vt:lpstr>
      <vt:lpstr>SEDE_25.03</vt:lpstr>
      <vt:lpstr>ESPLANADA_25.03</vt:lpstr>
      <vt:lpstr>TRINDADE_25.03</vt:lpstr>
      <vt:lpstr>SEDE_26.03</vt:lpstr>
      <vt:lpstr>ESPLANADA_27.08</vt:lpstr>
      <vt:lpstr>SEDE_28.03</vt:lpstr>
      <vt:lpstr>TRINDADE_28.03</vt:lpstr>
      <vt:lpstr>SEDE_01.04</vt:lpstr>
      <vt:lpstr>ESPLANADA_01.04</vt:lpstr>
      <vt:lpstr>TRINDADE_01.04</vt:lpstr>
      <vt:lpstr>SEDE_02.04</vt:lpstr>
      <vt:lpstr>TRINDADE_02.04</vt:lpstr>
      <vt:lpstr>SEDE_03.04</vt:lpstr>
      <vt:lpstr>ESPLANADA_03.04</vt:lpstr>
      <vt:lpstr>TRINDADE_03.04</vt:lpstr>
      <vt:lpstr>SEDE_04.04</vt:lpstr>
      <vt:lpstr>TRINDADE_04.04</vt:lpstr>
      <vt:lpstr> SEDE_05.04</vt:lpstr>
      <vt:lpstr>ESPLANADA_05.04</vt:lpstr>
      <vt:lpstr>TRINDADE_05.04</vt:lpstr>
      <vt:lpstr>SEDE10_04</vt:lpstr>
      <vt:lpstr>ESPLANADA_10.04</vt:lpstr>
      <vt:lpstr>TRINDADE_10.04</vt:lpstr>
      <vt:lpstr>SEDE_12.04</vt:lpstr>
      <vt:lpstr>TRINDADE_12.04</vt:lpstr>
      <vt:lpstr>SEDE_15.04</vt:lpstr>
      <vt:lpstr>ESPLANDA_15.04</vt:lpstr>
      <vt:lpstr>TRINDADE_15.04</vt:lpstr>
      <vt:lpstr>SEDE_16.04</vt:lpstr>
      <vt:lpstr>SEDE_17.04</vt:lpstr>
      <vt:lpstr>SEDE_18.04</vt:lpstr>
      <vt:lpstr>SEDE_19.04</vt:lpstr>
      <vt:lpstr>ESPLANADA_19.04</vt:lpstr>
      <vt:lpstr>TRINDADE_19.04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dos Santos Avelino</cp:lastModifiedBy>
  <cp:lastPrinted>2024-04-17T18:55:19Z</cp:lastPrinted>
  <dcterms:created xsi:type="dcterms:W3CDTF">2023-06-15T16:21:49Z</dcterms:created>
  <dcterms:modified xsi:type="dcterms:W3CDTF">2024-04-23T13:59:05Z</dcterms:modified>
</cp:coreProperties>
</file>