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sc\Downloads\COURSERA\PYTHON\ProjetArima\"/>
    </mc:Choice>
  </mc:AlternateContent>
  <xr:revisionPtr revIDLastSave="0" documentId="8_{A22AFB8F-367B-406C-93D7-C22E5D4385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cettes" sheetId="1" r:id="rId1"/>
    <sheet name="Sheet1" sheetId="9" r:id="rId2"/>
    <sheet name="Time Series" sheetId="3" r:id="rId3"/>
    <sheet name="Lissage Expo" sheetId="7" r:id="rId4"/>
    <sheet name="Trans Log" sheetId="4" r:id="rId5"/>
    <sheet name="Difference 1e Log" sheetId="5" r:id="rId6"/>
    <sheet name="Difference 1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" i="8"/>
  <c r="C314" i="9"/>
  <c r="C315" i="9"/>
  <c r="C316" i="9"/>
  <c r="C317" i="9"/>
  <c r="C318" i="9"/>
  <c r="C330" i="9"/>
  <c r="H3" i="9"/>
  <c r="C331" i="9"/>
  <c r="H4" i="9"/>
  <c r="C326" i="9"/>
  <c r="C327" i="9"/>
  <c r="C329" i="9"/>
  <c r="C319" i="9"/>
  <c r="C320" i="9"/>
  <c r="C332" i="9"/>
  <c r="H5" i="9"/>
  <c r="C333" i="9"/>
  <c r="H6" i="9"/>
  <c r="C334" i="9"/>
  <c r="H7" i="9"/>
  <c r="C335" i="9"/>
  <c r="H8" i="9"/>
  <c r="C336" i="9"/>
  <c r="C337" i="9"/>
  <c r="C338" i="9"/>
  <c r="C328" i="9"/>
  <c r="H2" i="9"/>
  <c r="C321" i="9"/>
  <c r="C322" i="9"/>
  <c r="C323" i="9"/>
  <c r="C324" i="9"/>
  <c r="C325" i="9"/>
  <c r="D3" i="4" l="1"/>
  <c r="D4" i="4"/>
  <c r="D5" i="4"/>
  <c r="D6" i="4"/>
  <c r="D6" i="5" s="1"/>
  <c r="D7" i="4"/>
  <c r="D7" i="5" s="1"/>
  <c r="D8" i="4"/>
  <c r="D9" i="4"/>
  <c r="D9" i="5" s="1"/>
  <c r="D10" i="4"/>
  <c r="D10" i="5" s="1"/>
  <c r="D11" i="4"/>
  <c r="D12" i="4"/>
  <c r="D13" i="4"/>
  <c r="D13" i="5" s="1"/>
  <c r="D14" i="4"/>
  <c r="D15" i="4"/>
  <c r="D16" i="4"/>
  <c r="D17" i="4"/>
  <c r="D17" i="5" s="1"/>
  <c r="D18" i="4"/>
  <c r="D19" i="4"/>
  <c r="D19" i="5" s="1"/>
  <c r="D20" i="4"/>
  <c r="D21" i="4"/>
  <c r="D21" i="5" s="1"/>
  <c r="D22" i="4"/>
  <c r="D22" i="5" s="1"/>
  <c r="D23" i="4"/>
  <c r="D24" i="4"/>
  <c r="D25" i="4"/>
  <c r="D26" i="4"/>
  <c r="D27" i="4"/>
  <c r="D27" i="5" s="1"/>
  <c r="D28" i="4"/>
  <c r="D29" i="4"/>
  <c r="D29" i="5" s="1"/>
  <c r="D30" i="4"/>
  <c r="D31" i="4"/>
  <c r="D31" i="5" s="1"/>
  <c r="D32" i="4"/>
  <c r="D33" i="4"/>
  <c r="D33" i="5" s="1"/>
  <c r="D34" i="4"/>
  <c r="D34" i="5" s="1"/>
  <c r="D35" i="4"/>
  <c r="D36" i="4"/>
  <c r="D37" i="4"/>
  <c r="D37" i="5" s="1"/>
  <c r="D38" i="4"/>
  <c r="D39" i="4"/>
  <c r="D40" i="4"/>
  <c r="D41" i="4"/>
  <c r="D41" i="5" s="1"/>
  <c r="D42" i="4"/>
  <c r="D43" i="4"/>
  <c r="D43" i="5" s="1"/>
  <c r="D44" i="4"/>
  <c r="D45" i="4"/>
  <c r="D45" i="5" s="1"/>
  <c r="D46" i="4"/>
  <c r="D46" i="5" s="1"/>
  <c r="D47" i="4"/>
  <c r="D48" i="4"/>
  <c r="D49" i="4"/>
  <c r="D49" i="5" s="1"/>
  <c r="D50" i="4"/>
  <c r="D51" i="4"/>
  <c r="D52" i="4"/>
  <c r="D53" i="4"/>
  <c r="D53" i="5" s="1"/>
  <c r="D54" i="4"/>
  <c r="D55" i="4"/>
  <c r="D55" i="5" s="1"/>
  <c r="D56" i="4"/>
  <c r="D57" i="4"/>
  <c r="D57" i="5" s="1"/>
  <c r="D58" i="4"/>
  <c r="D58" i="5" s="1"/>
  <c r="D59" i="4"/>
  <c r="D60" i="4"/>
  <c r="D61" i="4"/>
  <c r="D61" i="5" s="1"/>
  <c r="D62" i="4"/>
  <c r="D63" i="4"/>
  <c r="D64" i="4"/>
  <c r="D65" i="4"/>
  <c r="D65" i="5" s="1"/>
  <c r="D66" i="4"/>
  <c r="D67" i="4"/>
  <c r="D67" i="5" s="1"/>
  <c r="D68" i="4"/>
  <c r="D69" i="4"/>
  <c r="D69" i="5" s="1"/>
  <c r="D70" i="4"/>
  <c r="D70" i="5" s="1"/>
  <c r="D71" i="4"/>
  <c r="D72" i="4"/>
  <c r="D73" i="4"/>
  <c r="D73" i="5" s="1"/>
  <c r="D74" i="4"/>
  <c r="D75" i="4"/>
  <c r="D76" i="4"/>
  <c r="D77" i="4"/>
  <c r="D77" i="5" s="1"/>
  <c r="D78" i="4"/>
  <c r="D79" i="4"/>
  <c r="D79" i="5" s="1"/>
  <c r="D80" i="4"/>
  <c r="D81" i="4"/>
  <c r="D81" i="5" s="1"/>
  <c r="D82" i="4"/>
  <c r="D82" i="5" s="1"/>
  <c r="D83" i="4"/>
  <c r="D84" i="4"/>
  <c r="D85" i="4"/>
  <c r="D85" i="5" s="1"/>
  <c r="D86" i="4"/>
  <c r="D87" i="4"/>
  <c r="D88" i="4"/>
  <c r="D89" i="4"/>
  <c r="D89" i="5" s="1"/>
  <c r="D90" i="4"/>
  <c r="D91" i="4"/>
  <c r="D91" i="5" s="1"/>
  <c r="D92" i="4"/>
  <c r="D93" i="4"/>
  <c r="D93" i="5" s="1"/>
  <c r="D94" i="4"/>
  <c r="D94" i="5" s="1"/>
  <c r="D95" i="4"/>
  <c r="D96" i="4"/>
  <c r="D97" i="4"/>
  <c r="D97" i="5" s="1"/>
  <c r="D98" i="4"/>
  <c r="D99" i="4"/>
  <c r="D100" i="4"/>
  <c r="D101" i="4"/>
  <c r="D101" i="5" s="1"/>
  <c r="D102" i="4"/>
  <c r="D103" i="4"/>
  <c r="D103" i="5" s="1"/>
  <c r="D104" i="4"/>
  <c r="D105" i="4"/>
  <c r="D105" i="5" s="1"/>
  <c r="D106" i="4"/>
  <c r="D106" i="5" s="1"/>
  <c r="D107" i="4"/>
  <c r="D108" i="4"/>
  <c r="D109" i="4"/>
  <c r="D109" i="5" s="1"/>
  <c r="D110" i="4"/>
  <c r="D111" i="4"/>
  <c r="D112" i="4"/>
  <c r="D113" i="4"/>
  <c r="D113" i="5" s="1"/>
  <c r="D114" i="4"/>
  <c r="D115" i="4"/>
  <c r="D115" i="5" s="1"/>
  <c r="D116" i="4"/>
  <c r="D117" i="4"/>
  <c r="D117" i="5" s="1"/>
  <c r="D118" i="4"/>
  <c r="D118" i="5" s="1"/>
  <c r="D119" i="4"/>
  <c r="D120" i="4"/>
  <c r="D121" i="4"/>
  <c r="D121" i="5" s="1"/>
  <c r="D122" i="4"/>
  <c r="D123" i="4"/>
  <c r="D123" i="5" s="1"/>
  <c r="D124" i="4"/>
  <c r="D125" i="4"/>
  <c r="D125" i="5" s="1"/>
  <c r="D126" i="4"/>
  <c r="D127" i="4"/>
  <c r="D127" i="5" s="1"/>
  <c r="D128" i="4"/>
  <c r="D129" i="4"/>
  <c r="D129" i="5" s="1"/>
  <c r="D130" i="4"/>
  <c r="D130" i="5" s="1"/>
  <c r="D131" i="4"/>
  <c r="D132" i="4"/>
  <c r="D133" i="4"/>
  <c r="D133" i="5" s="1"/>
  <c r="D134" i="4"/>
  <c r="D135" i="4"/>
  <c r="D136" i="4"/>
  <c r="D137" i="4"/>
  <c r="D137" i="5" s="1"/>
  <c r="D138" i="4"/>
  <c r="D139" i="4"/>
  <c r="D139" i="5" s="1"/>
  <c r="D140" i="4"/>
  <c r="D141" i="4"/>
  <c r="D141" i="5" s="1"/>
  <c r="D142" i="4"/>
  <c r="D142" i="5" s="1"/>
  <c r="D143" i="4"/>
  <c r="D144" i="4"/>
  <c r="D145" i="4"/>
  <c r="D145" i="5" s="1"/>
  <c r="D146" i="4"/>
  <c r="D147" i="4"/>
  <c r="D147" i="5" s="1"/>
  <c r="D148" i="4"/>
  <c r="D149" i="4"/>
  <c r="D149" i="5" s="1"/>
  <c r="D150" i="4"/>
  <c r="D151" i="4"/>
  <c r="D151" i="5" s="1"/>
  <c r="D152" i="4"/>
  <c r="D153" i="4"/>
  <c r="D153" i="5" s="1"/>
  <c r="D154" i="4"/>
  <c r="D154" i="5" s="1"/>
  <c r="D155" i="4"/>
  <c r="D156" i="4"/>
  <c r="D157" i="4"/>
  <c r="D157" i="5" s="1"/>
  <c r="D158" i="4"/>
  <c r="D159" i="4"/>
  <c r="D159" i="5" s="1"/>
  <c r="D160" i="4"/>
  <c r="D161" i="4"/>
  <c r="D161" i="5" s="1"/>
  <c r="D162" i="4"/>
  <c r="D163" i="4"/>
  <c r="D163" i="5" s="1"/>
  <c r="D164" i="4"/>
  <c r="D165" i="4"/>
  <c r="D165" i="5" s="1"/>
  <c r="D166" i="4"/>
  <c r="D166" i="5" s="1"/>
  <c r="D167" i="4"/>
  <c r="D168" i="4"/>
  <c r="D169" i="4"/>
  <c r="D169" i="5" s="1"/>
  <c r="D170" i="4"/>
  <c r="D171" i="4"/>
  <c r="D172" i="4"/>
  <c r="D173" i="4"/>
  <c r="D173" i="5" s="1"/>
  <c r="D174" i="4"/>
  <c r="D175" i="4"/>
  <c r="D175" i="5" s="1"/>
  <c r="D176" i="4"/>
  <c r="D177" i="4"/>
  <c r="D177" i="5" s="1"/>
  <c r="D178" i="4"/>
  <c r="D178" i="5" s="1"/>
  <c r="D179" i="4"/>
  <c r="D180" i="4"/>
  <c r="D181" i="4"/>
  <c r="D181" i="5" s="1"/>
  <c r="D182" i="4"/>
  <c r="D183" i="4"/>
  <c r="D183" i="5" s="1"/>
  <c r="D184" i="4"/>
  <c r="D185" i="4"/>
  <c r="D185" i="5" s="1"/>
  <c r="D186" i="4"/>
  <c r="D187" i="4"/>
  <c r="D187" i="5" s="1"/>
  <c r="D188" i="4"/>
  <c r="D189" i="4"/>
  <c r="D189" i="5" s="1"/>
  <c r="D190" i="4"/>
  <c r="D190" i="5" s="1"/>
  <c r="D191" i="4"/>
  <c r="D192" i="4"/>
  <c r="D193" i="4"/>
  <c r="D193" i="5" s="1"/>
  <c r="D194" i="4"/>
  <c r="D195" i="4"/>
  <c r="D195" i="5" s="1"/>
  <c r="D196" i="4"/>
  <c r="D197" i="4"/>
  <c r="D197" i="5" s="1"/>
  <c r="D198" i="4"/>
  <c r="D199" i="4"/>
  <c r="D199" i="5" s="1"/>
  <c r="D200" i="4"/>
  <c r="D201" i="4"/>
  <c r="D201" i="5" s="1"/>
  <c r="D202" i="4"/>
  <c r="D202" i="5" s="1"/>
  <c r="D203" i="4"/>
  <c r="D204" i="4"/>
  <c r="D205" i="4"/>
  <c r="D205" i="5" s="1"/>
  <c r="D206" i="4"/>
  <c r="D207" i="4"/>
  <c r="D208" i="4"/>
  <c r="D209" i="4"/>
  <c r="D209" i="5" s="1"/>
  <c r="D210" i="4"/>
  <c r="D211" i="4"/>
  <c r="D211" i="5" s="1"/>
  <c r="D212" i="4"/>
  <c r="D213" i="4"/>
  <c r="D213" i="5" s="1"/>
  <c r="D214" i="4"/>
  <c r="D214" i="5" s="1"/>
  <c r="D215" i="4"/>
  <c r="D216" i="4"/>
  <c r="D217" i="4"/>
  <c r="D217" i="5" s="1"/>
  <c r="D218" i="4"/>
  <c r="D219" i="4"/>
  <c r="D219" i="5" s="1"/>
  <c r="D220" i="4"/>
  <c r="D221" i="4"/>
  <c r="D221" i="5" s="1"/>
  <c r="D222" i="4"/>
  <c r="D223" i="4"/>
  <c r="D223" i="5" s="1"/>
  <c r="D224" i="4"/>
  <c r="D225" i="4"/>
  <c r="D225" i="5" s="1"/>
  <c r="D226" i="4"/>
  <c r="D226" i="5" s="1"/>
  <c r="D227" i="4"/>
  <c r="D228" i="4"/>
  <c r="D229" i="4"/>
  <c r="D229" i="5" s="1"/>
  <c r="D230" i="4"/>
  <c r="D231" i="4"/>
  <c r="D231" i="5" s="1"/>
  <c r="D232" i="4"/>
  <c r="D233" i="4"/>
  <c r="D233" i="5" s="1"/>
  <c r="D234" i="4"/>
  <c r="D235" i="4"/>
  <c r="D235" i="5" s="1"/>
  <c r="D236" i="4"/>
  <c r="D237" i="4"/>
  <c r="D237" i="5" s="1"/>
  <c r="D238" i="4"/>
  <c r="D238" i="5" s="1"/>
  <c r="D239" i="4"/>
  <c r="D240" i="4"/>
  <c r="D241" i="4"/>
  <c r="D241" i="5" s="1"/>
  <c r="D242" i="4"/>
  <c r="D243" i="4"/>
  <c r="D244" i="4"/>
  <c r="D245" i="4"/>
  <c r="D245" i="5" s="1"/>
  <c r="D246" i="4"/>
  <c r="D247" i="4"/>
  <c r="D247" i="5" s="1"/>
  <c r="D248" i="4"/>
  <c r="D248" i="5" s="1"/>
  <c r="D249" i="4"/>
  <c r="D250" i="4"/>
  <c r="D250" i="5" s="1"/>
  <c r="D251" i="4"/>
  <c r="D252" i="4"/>
  <c r="D253" i="4"/>
  <c r="D254" i="4"/>
  <c r="D255" i="4"/>
  <c r="D256" i="4"/>
  <c r="D257" i="4"/>
  <c r="D257" i="5" s="1"/>
  <c r="D258" i="4"/>
  <c r="D259" i="4"/>
  <c r="D259" i="5" s="1"/>
  <c r="D260" i="4"/>
  <c r="D260" i="5" s="1"/>
  <c r="D261" i="4"/>
  <c r="D262" i="4"/>
  <c r="D262" i="5" s="1"/>
  <c r="D263" i="4"/>
  <c r="D264" i="4"/>
  <c r="D265" i="4"/>
  <c r="D265" i="5" s="1"/>
  <c r="D266" i="4"/>
  <c r="D267" i="4"/>
  <c r="D268" i="4"/>
  <c r="D269" i="4"/>
  <c r="D269" i="5" s="1"/>
  <c r="D270" i="4"/>
  <c r="D271" i="4"/>
  <c r="D271" i="5" s="1"/>
  <c r="D272" i="4"/>
  <c r="D272" i="5" s="1"/>
  <c r="D273" i="4"/>
  <c r="D274" i="4"/>
  <c r="D274" i="5" s="1"/>
  <c r="D275" i="4"/>
  <c r="D276" i="4"/>
  <c r="D277" i="4"/>
  <c r="D277" i="5" s="1"/>
  <c r="D278" i="4"/>
  <c r="D279" i="4"/>
  <c r="D280" i="4"/>
  <c r="D281" i="4"/>
  <c r="D281" i="5" s="1"/>
  <c r="D282" i="4"/>
  <c r="D283" i="4"/>
  <c r="D283" i="5" s="1"/>
  <c r="D284" i="4"/>
  <c r="D284" i="5" s="1"/>
  <c r="D285" i="4"/>
  <c r="D286" i="4"/>
  <c r="D286" i="5" s="1"/>
  <c r="D287" i="4"/>
  <c r="D288" i="4"/>
  <c r="D289" i="4"/>
  <c r="D289" i="5" s="1"/>
  <c r="D290" i="4"/>
  <c r="D291" i="4"/>
  <c r="D292" i="4"/>
  <c r="D293" i="4"/>
  <c r="D293" i="5" s="1"/>
  <c r="D294" i="4"/>
  <c r="D295" i="4"/>
  <c r="D295" i="5" s="1"/>
  <c r="D296" i="4"/>
  <c r="D296" i="5" s="1"/>
  <c r="D297" i="4"/>
  <c r="D298" i="4"/>
  <c r="D298" i="5" s="1"/>
  <c r="D299" i="4"/>
  <c r="D300" i="4"/>
  <c r="D301" i="4"/>
  <c r="D301" i="5" s="1"/>
  <c r="D302" i="4"/>
  <c r="D303" i="4"/>
  <c r="D304" i="4"/>
  <c r="D305" i="4"/>
  <c r="D305" i="5" s="1"/>
  <c r="D306" i="4"/>
  <c r="D307" i="4"/>
  <c r="D307" i="5" s="1"/>
  <c r="D308" i="4"/>
  <c r="D308" i="5" s="1"/>
  <c r="D309" i="4"/>
  <c r="D310" i="4"/>
  <c r="D310" i="5" s="1"/>
  <c r="D311" i="4"/>
  <c r="D312" i="4"/>
  <c r="D313" i="4"/>
  <c r="D313" i="5" s="1"/>
  <c r="D2" i="4"/>
  <c r="H5" i="7"/>
  <c r="C318" i="7"/>
  <c r="C319" i="7"/>
  <c r="C320" i="7"/>
  <c r="H8" i="7"/>
  <c r="H6" i="7"/>
  <c r="C331" i="7"/>
  <c r="C322" i="7"/>
  <c r="H7" i="7"/>
  <c r="C332" i="7"/>
  <c r="C321" i="7"/>
  <c r="C325" i="7"/>
  <c r="C334" i="7"/>
  <c r="C314" i="7"/>
  <c r="C335" i="7"/>
  <c r="C316" i="7"/>
  <c r="C336" i="7"/>
  <c r="C328" i="7"/>
  <c r="C337" i="7"/>
  <c r="H4" i="7"/>
  <c r="C326" i="7"/>
  <c r="C329" i="7"/>
  <c r="H2" i="7"/>
  <c r="C330" i="7"/>
  <c r="C333" i="7"/>
  <c r="C323" i="7"/>
  <c r="C315" i="7"/>
  <c r="C324" i="7"/>
  <c r="C327" i="7"/>
  <c r="H3" i="7"/>
  <c r="C317" i="7"/>
  <c r="E318" i="9"/>
  <c r="E322" i="9"/>
  <c r="E335" i="9"/>
  <c r="E329" i="9"/>
  <c r="E317" i="9"/>
  <c r="E316" i="9"/>
  <c r="E333" i="9"/>
  <c r="E315" i="9"/>
  <c r="D332" i="9"/>
  <c r="D331" i="9"/>
  <c r="E325" i="9"/>
  <c r="D320" i="9"/>
  <c r="E324" i="9"/>
  <c r="D323" i="9"/>
  <c r="E336" i="9"/>
  <c r="D329" i="9"/>
  <c r="D321" i="9"/>
  <c r="D334" i="9"/>
  <c r="D327" i="9"/>
  <c r="E326" i="9"/>
  <c r="D325" i="9"/>
  <c r="E332" i="9"/>
  <c r="E331" i="9"/>
  <c r="D324" i="9"/>
  <c r="E320" i="9"/>
  <c r="D319" i="9"/>
  <c r="E319" i="9"/>
  <c r="D335" i="9"/>
  <c r="D317" i="9"/>
  <c r="E321" i="9"/>
  <c r="E334" i="9"/>
  <c r="E327" i="9"/>
  <c r="D316" i="9"/>
  <c r="E328" i="9"/>
  <c r="D333" i="9"/>
  <c r="D326" i="9"/>
  <c r="D315" i="9"/>
  <c r="D328" i="9"/>
  <c r="D338" i="9"/>
  <c r="D314" i="9"/>
  <c r="E338" i="9"/>
  <c r="E314" i="9"/>
  <c r="E337" i="9"/>
  <c r="D330" i="9"/>
  <c r="D337" i="9"/>
  <c r="E330" i="9"/>
  <c r="D336" i="9"/>
  <c r="D318" i="9"/>
  <c r="E323" i="9"/>
  <c r="D322" i="9"/>
  <c r="D306" i="5" l="1"/>
  <c r="D294" i="5"/>
  <c r="D282" i="5"/>
  <c r="D270" i="5"/>
  <c r="D258" i="5"/>
  <c r="D246" i="5"/>
  <c r="D234" i="5"/>
  <c r="D222" i="5"/>
  <c r="D210" i="5"/>
  <c r="D198" i="5"/>
  <c r="D186" i="5"/>
  <c r="D174" i="5"/>
  <c r="D162" i="5"/>
  <c r="D150" i="5"/>
  <c r="D138" i="5"/>
  <c r="D126" i="5"/>
  <c r="D114" i="5"/>
  <c r="D102" i="5"/>
  <c r="D90" i="5"/>
  <c r="D78" i="5"/>
  <c r="D66" i="5"/>
  <c r="D54" i="5"/>
  <c r="D42" i="5"/>
  <c r="D30" i="5"/>
  <c r="D18" i="5"/>
  <c r="D5" i="5"/>
  <c r="D303" i="5"/>
  <c r="D291" i="5"/>
  <c r="D279" i="5"/>
  <c r="D267" i="5"/>
  <c r="D255" i="5"/>
  <c r="D243" i="5"/>
  <c r="D207" i="5"/>
  <c r="D171" i="5"/>
  <c r="D135" i="5"/>
  <c r="D111" i="5"/>
  <c r="D99" i="5"/>
  <c r="D87" i="5"/>
  <c r="D75" i="5"/>
  <c r="D63" i="5"/>
  <c r="D51" i="5"/>
  <c r="D39" i="5"/>
  <c r="D15" i="5"/>
  <c r="D3" i="5"/>
  <c r="D278" i="5"/>
  <c r="D242" i="5"/>
  <c r="D206" i="5"/>
  <c r="D170" i="5"/>
  <c r="D134" i="5"/>
  <c r="D98" i="5"/>
  <c r="D312" i="5"/>
  <c r="D300" i="5"/>
  <c r="D288" i="5"/>
  <c r="D276" i="5"/>
  <c r="D264" i="5"/>
  <c r="D252" i="5"/>
  <c r="D240" i="5"/>
  <c r="D228" i="5"/>
  <c r="D216" i="5"/>
  <c r="D204" i="5"/>
  <c r="D192" i="5"/>
  <c r="D180" i="5"/>
  <c r="D168" i="5"/>
  <c r="D156" i="5"/>
  <c r="D144" i="5"/>
  <c r="D132" i="5"/>
  <c r="D120" i="5"/>
  <c r="D108" i="5"/>
  <c r="D96" i="5"/>
  <c r="D84" i="5"/>
  <c r="D72" i="5"/>
  <c r="D60" i="5"/>
  <c r="D48" i="5"/>
  <c r="D36" i="5"/>
  <c r="D24" i="5"/>
  <c r="D12" i="5"/>
  <c r="D309" i="5"/>
  <c r="D297" i="5"/>
  <c r="D285" i="5"/>
  <c r="D273" i="5"/>
  <c r="D261" i="5"/>
  <c r="D249" i="5"/>
  <c r="D236" i="5"/>
  <c r="D224" i="5"/>
  <c r="D212" i="5"/>
  <c r="D200" i="5"/>
  <c r="D188" i="5"/>
  <c r="D176" i="5"/>
  <c r="D164" i="5"/>
  <c r="D152" i="5"/>
  <c r="D140" i="5"/>
  <c r="D128" i="5"/>
  <c r="D116" i="5"/>
  <c r="D104" i="5"/>
  <c r="D92" i="5"/>
  <c r="D80" i="5"/>
  <c r="D68" i="5"/>
  <c r="D56" i="5"/>
  <c r="D44" i="5"/>
  <c r="D32" i="5"/>
  <c r="D20" i="5"/>
  <c r="D8" i="5"/>
  <c r="D254" i="5"/>
  <c r="D26" i="5"/>
  <c r="D311" i="5"/>
  <c r="D299" i="5"/>
  <c r="D287" i="5"/>
  <c r="D275" i="5"/>
  <c r="D263" i="5"/>
  <c r="D251" i="5"/>
  <c r="D239" i="5"/>
  <c r="D227" i="5"/>
  <c r="D215" i="5"/>
  <c r="D203" i="5"/>
  <c r="D191" i="5"/>
  <c r="D179" i="5"/>
  <c r="D167" i="5"/>
  <c r="D155" i="5"/>
  <c r="D143" i="5"/>
  <c r="D131" i="5"/>
  <c r="D119" i="5"/>
  <c r="D107" i="5"/>
  <c r="D95" i="5"/>
  <c r="D83" i="5"/>
  <c r="D71" i="5"/>
  <c r="D59" i="5"/>
  <c r="D47" i="5"/>
  <c r="D35" i="5"/>
  <c r="D23" i="5"/>
  <c r="D11" i="5"/>
  <c r="D230" i="5"/>
  <c r="D158" i="5"/>
  <c r="D86" i="5"/>
  <c r="D74" i="5"/>
  <c r="D290" i="5"/>
  <c r="D218" i="5"/>
  <c r="D182" i="5"/>
  <c r="D146" i="5"/>
  <c r="D110" i="5"/>
  <c r="D253" i="5"/>
  <c r="D25" i="5"/>
  <c r="D304" i="5"/>
  <c r="D292" i="5"/>
  <c r="D280" i="5"/>
  <c r="D268" i="5"/>
  <c r="D256" i="5"/>
  <c r="D244" i="5"/>
  <c r="D232" i="5"/>
  <c r="D220" i="5"/>
  <c r="D208" i="5"/>
  <c r="D196" i="5"/>
  <c r="D184" i="5"/>
  <c r="D172" i="5"/>
  <c r="D160" i="5"/>
  <c r="D148" i="5"/>
  <c r="D136" i="5"/>
  <c r="D124" i="5"/>
  <c r="D112" i="5"/>
  <c r="D100" i="5"/>
  <c r="D88" i="5"/>
  <c r="D76" i="5"/>
  <c r="D64" i="5"/>
  <c r="D52" i="5"/>
  <c r="D40" i="5"/>
  <c r="D28" i="5"/>
  <c r="D16" i="5"/>
  <c r="D4" i="5"/>
  <c r="D62" i="5"/>
  <c r="D50" i="5"/>
  <c r="D302" i="5"/>
  <c r="D266" i="5"/>
  <c r="D194" i="5"/>
  <c r="D122" i="5"/>
  <c r="D38" i="5"/>
  <c r="D14" i="5"/>
  <c r="N34" i="1"/>
  <c r="N9" i="1"/>
  <c r="N10" i="1"/>
  <c r="D314" i="7"/>
  <c r="E325" i="7"/>
  <c r="D323" i="7"/>
  <c r="E322" i="7"/>
  <c r="D325" i="7"/>
  <c r="D320" i="7"/>
  <c r="E319" i="7"/>
  <c r="D317" i="7"/>
  <c r="E327" i="7"/>
  <c r="E314" i="7"/>
  <c r="D333" i="7"/>
  <c r="E320" i="7"/>
  <c r="D336" i="7"/>
  <c r="D331" i="7"/>
  <c r="D328" i="7"/>
  <c r="E316" i="7"/>
  <c r="E326" i="7"/>
  <c r="E336" i="7"/>
  <c r="D335" i="7"/>
  <c r="D321" i="7"/>
  <c r="E323" i="7"/>
  <c r="E317" i="7"/>
  <c r="E330" i="7"/>
  <c r="E324" i="7"/>
  <c r="D322" i="7"/>
  <c r="E333" i="7"/>
  <c r="D319" i="7"/>
  <c r="E318" i="7"/>
  <c r="D327" i="7"/>
  <c r="E315" i="7"/>
  <c r="D326" i="7"/>
  <c r="E337" i="7"/>
  <c r="E334" i="7"/>
  <c r="D332" i="7"/>
  <c r="E328" i="7"/>
  <c r="E332" i="7"/>
  <c r="D330" i="7"/>
  <c r="E329" i="7"/>
  <c r="D316" i="7"/>
  <c r="D324" i="7"/>
  <c r="D318" i="7"/>
  <c r="D315" i="7"/>
  <c r="D337" i="7"/>
  <c r="D334" i="7"/>
  <c r="E321" i="7"/>
  <c r="E335" i="7"/>
  <c r="E331" i="7"/>
  <c r="D329" i="7"/>
  <c r="N33" i="1" l="1"/>
  <c r="N32" i="1"/>
  <c r="N21" i="1" l="1"/>
  <c r="N12" i="1"/>
  <c r="N13" i="1"/>
  <c r="N14" i="1"/>
  <c r="N15" i="1"/>
  <c r="N16" i="1"/>
  <c r="N18" i="1"/>
  <c r="N19" i="1"/>
  <c r="N22" i="1"/>
  <c r="N23" i="1"/>
  <c r="N24" i="1"/>
  <c r="N25" i="1"/>
  <c r="N26" i="1"/>
  <c r="N27" i="1"/>
  <c r="N28" i="1"/>
  <c r="N29" i="1"/>
  <c r="N30" i="1"/>
  <c r="N31" i="1"/>
  <c r="N11" i="1"/>
  <c r="N17" i="1" l="1"/>
  <c r="N20" i="1"/>
</calcChain>
</file>

<file path=xl/sharedStrings.xml><?xml version="1.0" encoding="utf-8"?>
<sst xmlns="http://schemas.openxmlformats.org/spreadsheetml/2006/main" count="2767" uniqueCount="59">
  <si>
    <t>Octobre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</si>
  <si>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</si>
  <si>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</si>
  <si>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</si>
  <si>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</si>
  <si>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</si>
  <si>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</si>
  <si>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</si>
  <si>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</si>
  <si>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</si>
  <si>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</si>
  <si>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</si>
  <si>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</si>
  <si>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Novembre</t>
  </si>
  <si>
    <t>Decembre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</si>
  <si>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</si>
  <si>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</si>
  <si>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</si>
  <si>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</si>
  <si>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</si>
  <si>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</si>
  <si>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</si>
  <si>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</si>
  <si>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</si>
  <si>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</si>
  <si>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</si>
  <si>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</si>
  <si>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</si>
  <si>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</si>
  <si>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</si>
  <si>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</si>
  <si>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</si>
  <si>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</si>
  <si>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</si>
  <si>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TOTAL RECETTES</t>
  </si>
  <si>
    <t>2022-2023</t>
  </si>
  <si>
    <t>1999-2000</t>
  </si>
  <si>
    <t>1998-1999</t>
  </si>
  <si>
    <t>2023-2024</t>
  </si>
  <si>
    <t>REPUBLIQUE  D'HAITI</t>
  </si>
  <si>
    <t xml:space="preserve">DIRECTION GENERALE DES IMPOTS </t>
  </si>
  <si>
    <t>REPARTION MENSUELLE DES STATISTIQUES DES RECETTES INTERNES, EN GOURDES, PAR EXERCICE FISCAL</t>
  </si>
  <si>
    <t>Source: Direction d'Analyses et des Statistiques (DAS)</t>
  </si>
  <si>
    <t>2024-2025</t>
  </si>
  <si>
    <t>2025-2026</t>
  </si>
  <si>
    <t>Mois</t>
  </si>
  <si>
    <t>Recettes</t>
  </si>
  <si>
    <t>Forecast(Recettes)</t>
  </si>
  <si>
    <t>Lower Confidence Bound(Recettes)</t>
  </si>
  <si>
    <t>Upper Confidence Bound(Recettes)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</si>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</sst>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3" fontId="3" fillId="0" borderId="14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6" xfId="1" applyFont="1" applyFill="1" applyBorder="1" applyAlignment="1">
      <alignment horizontal="center" vertical="center"/>
    </xf>
    <xf numFmtId="43" fontId="3" fillId="0" borderId="17" xfId="1" applyFont="1" applyBorder="1" applyAlignment="1">
      <alignment horizontal="center" vertical="center"/>
    </xf>
    <xf numFmtId="43" fontId="3" fillId="0" borderId="14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6" xfId="1" applyFont="1" applyBorder="1" applyAlignment="1">
      <alignment horizontal="center" vertical="center"/>
    </xf>
    <xf numFmtId="43" fontId="3" fillId="0" borderId="14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43" fontId="3" fillId="0" borderId="16" xfId="0" applyNumberFormat="1" applyFont="1" applyBorder="1" applyAlignment="1">
      <alignment horizontal="center" vertical="center"/>
    </xf>
    <xf numFmtId="1" fontId="0" fillId="0" borderId="0" xfId="1" applyNumberFormat="1" applyFont="1"/>
    <xf numFmtId="164" fontId="3" fillId="2" borderId="14" xfId="1" applyNumberFormat="1" applyFont="1" applyFill="1" applyBorder="1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10">
    <dxf>
      <numFmt numFmtId="4" formatCode="#,##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[$-409]mmm\-yy;@"/>
    </dxf>
    <dxf>
      <numFmt numFmtId="4" formatCode="#,##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[$-409]mmm\-yy;@"/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247684955992"/>
          <c:y val="0.13463244367181376"/>
          <c:w val="0.88988433030914149"/>
          <c:h val="0.664496251067657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Sheet1!$A$266:$A$338</c:f>
              <c:numCache>
                <c:formatCode>[$-409]mmm\-yy;@</c:formatCode>
                <c:ptCount val="7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  <c:pt idx="45">
                  <c:v>45474</c:v>
                </c:pt>
                <c:pt idx="46">
                  <c:v>45505</c:v>
                </c:pt>
                <c:pt idx="47">
                  <c:v>45536</c:v>
                </c:pt>
                <c:pt idx="48">
                  <c:v>45566</c:v>
                </c:pt>
                <c:pt idx="49">
                  <c:v>45597</c:v>
                </c:pt>
                <c:pt idx="50">
                  <c:v>45627</c:v>
                </c:pt>
                <c:pt idx="51">
                  <c:v>45658</c:v>
                </c:pt>
                <c:pt idx="52">
                  <c:v>45689</c:v>
                </c:pt>
                <c:pt idx="53">
                  <c:v>45717</c:v>
                </c:pt>
                <c:pt idx="54">
                  <c:v>45748</c:v>
                </c:pt>
                <c:pt idx="55">
                  <c:v>45778</c:v>
                </c:pt>
                <c:pt idx="56">
                  <c:v>45809</c:v>
                </c:pt>
                <c:pt idx="57">
                  <c:v>45839</c:v>
                </c:pt>
                <c:pt idx="58">
                  <c:v>45870</c:v>
                </c:pt>
                <c:pt idx="59">
                  <c:v>45901</c:v>
                </c:pt>
                <c:pt idx="60">
                  <c:v>45931</c:v>
                </c:pt>
                <c:pt idx="61">
                  <c:v>45962</c:v>
                </c:pt>
                <c:pt idx="62">
                  <c:v>45992</c:v>
                </c:pt>
                <c:pt idx="63">
                  <c:v>46023</c:v>
                </c:pt>
                <c:pt idx="64">
                  <c:v>46054</c:v>
                </c:pt>
                <c:pt idx="65">
                  <c:v>46082</c:v>
                </c:pt>
                <c:pt idx="66">
                  <c:v>46113</c:v>
                </c:pt>
                <c:pt idx="67">
                  <c:v>46143</c:v>
                </c:pt>
                <c:pt idx="68">
                  <c:v>46174</c:v>
                </c:pt>
                <c:pt idx="69">
                  <c:v>46204</c:v>
                </c:pt>
                <c:pt idx="70">
                  <c:v>46235</c:v>
                </c:pt>
                <c:pt idx="71">
                  <c:v>46266</c:v>
                </c:pt>
                <c:pt idx="72">
                  <c:v>46296</c:v>
                </c:pt>
              </c:numCache>
            </c:numRef>
          </c:cat>
          <c:val>
            <c:numRef>
              <c:f>Sheet1!$B$266:$B$338</c:f>
              <c:numCache>
                <c:formatCode>_(* #,##0.00_);_(* \(#,##0.00\);_(* "-"??_);_(@_)</c:formatCode>
                <c:ptCount val="73"/>
                <c:pt idx="0">
                  <c:v>5941646646.1322174</c:v>
                </c:pt>
                <c:pt idx="1">
                  <c:v>3901136753.7578292</c:v>
                </c:pt>
                <c:pt idx="2">
                  <c:v>5630696080.2409382</c:v>
                </c:pt>
                <c:pt idx="3">
                  <c:v>4804344287.2964497</c:v>
                </c:pt>
                <c:pt idx="4">
                  <c:v>5310935877.6428833</c:v>
                </c:pt>
                <c:pt idx="5">
                  <c:v>4999391093.8881083</c:v>
                </c:pt>
                <c:pt idx="6">
                  <c:v>3937735492.3884788</c:v>
                </c:pt>
                <c:pt idx="7">
                  <c:v>4589272268.2200966</c:v>
                </c:pt>
                <c:pt idx="8">
                  <c:v>4180032767.1205816</c:v>
                </c:pt>
                <c:pt idx="9">
                  <c:v>4156674114.1152005</c:v>
                </c:pt>
                <c:pt idx="10">
                  <c:v>5194350156.3582354</c:v>
                </c:pt>
                <c:pt idx="11">
                  <c:v>4577323943.1290016</c:v>
                </c:pt>
                <c:pt idx="12">
                  <c:v>4780054488.4718142</c:v>
                </c:pt>
                <c:pt idx="13">
                  <c:v>4907947270.7891426</c:v>
                </c:pt>
                <c:pt idx="14">
                  <c:v>5765415192.1347103</c:v>
                </c:pt>
                <c:pt idx="15">
                  <c:v>5482027874.5463371</c:v>
                </c:pt>
                <c:pt idx="16">
                  <c:v>7074219609.2706604</c:v>
                </c:pt>
                <c:pt idx="17">
                  <c:v>5257403522.6399994</c:v>
                </c:pt>
                <c:pt idx="18">
                  <c:v>4844166253.9499998</c:v>
                </c:pt>
                <c:pt idx="19">
                  <c:v>7748712686.9278421</c:v>
                </c:pt>
                <c:pt idx="20">
                  <c:v>3929962567.3645186</c:v>
                </c:pt>
                <c:pt idx="21">
                  <c:v>4029349582.932806</c:v>
                </c:pt>
                <c:pt idx="22">
                  <c:v>4016600409.1497288</c:v>
                </c:pt>
                <c:pt idx="23">
                  <c:v>4664632228.8812809</c:v>
                </c:pt>
                <c:pt idx="24">
                  <c:v>3934245058.2824974</c:v>
                </c:pt>
                <c:pt idx="25">
                  <c:v>4243945991.0231318</c:v>
                </c:pt>
                <c:pt idx="26">
                  <c:v>6153152962.6587744</c:v>
                </c:pt>
                <c:pt idx="27">
                  <c:v>6050517799.1986895</c:v>
                </c:pt>
                <c:pt idx="28">
                  <c:v>7243525078.5599384</c:v>
                </c:pt>
                <c:pt idx="29">
                  <c:v>6623911863.7891798</c:v>
                </c:pt>
                <c:pt idx="30">
                  <c:v>5324265881.092989</c:v>
                </c:pt>
                <c:pt idx="31">
                  <c:v>5887935206.8268061</c:v>
                </c:pt>
                <c:pt idx="32">
                  <c:v>4508015610.6234751</c:v>
                </c:pt>
                <c:pt idx="33">
                  <c:v>3790026108.7242904</c:v>
                </c:pt>
                <c:pt idx="34">
                  <c:v>3999308352.2573862</c:v>
                </c:pt>
                <c:pt idx="35">
                  <c:v>4408226024.7946291</c:v>
                </c:pt>
                <c:pt idx="36">
                  <c:v>6786331791.2859983</c:v>
                </c:pt>
                <c:pt idx="37">
                  <c:v>5677677852.3559999</c:v>
                </c:pt>
                <c:pt idx="38">
                  <c:v>7165826719.7539997</c:v>
                </c:pt>
                <c:pt idx="39">
                  <c:v>6207362121.4140005</c:v>
                </c:pt>
                <c:pt idx="40">
                  <c:v>5219929081.5619993</c:v>
                </c:pt>
                <c:pt idx="41">
                  <c:v>2140499411.3000002</c:v>
                </c:pt>
                <c:pt idx="42">
                  <c:v>4981444992.632</c:v>
                </c:pt>
                <c:pt idx="43">
                  <c:v>4974492132.1939993</c:v>
                </c:pt>
                <c:pt idx="44">
                  <c:v>6102811148.8660002</c:v>
                </c:pt>
                <c:pt idx="45">
                  <c:v>4995281092.6116648</c:v>
                </c:pt>
                <c:pt idx="46">
                  <c:v>4843744881.0719995</c:v>
                </c:pt>
                <c:pt idx="47">
                  <c:v>3547971823.9300003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35F-BCA7-C34F57D185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Forecast(Recettes)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Sheet1!$A$266:$A$338</c:f>
              <c:numCache>
                <c:formatCode>[$-409]mmm\-yy;@</c:formatCode>
                <c:ptCount val="7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  <c:pt idx="45">
                  <c:v>45474</c:v>
                </c:pt>
                <c:pt idx="46">
                  <c:v>45505</c:v>
                </c:pt>
                <c:pt idx="47">
                  <c:v>45536</c:v>
                </c:pt>
                <c:pt idx="48">
                  <c:v>45566</c:v>
                </c:pt>
                <c:pt idx="49">
                  <c:v>45597</c:v>
                </c:pt>
                <c:pt idx="50">
                  <c:v>45627</c:v>
                </c:pt>
                <c:pt idx="51">
                  <c:v>45658</c:v>
                </c:pt>
                <c:pt idx="52">
                  <c:v>45689</c:v>
                </c:pt>
                <c:pt idx="53">
                  <c:v>45717</c:v>
                </c:pt>
                <c:pt idx="54">
                  <c:v>45748</c:v>
                </c:pt>
                <c:pt idx="55">
                  <c:v>45778</c:v>
                </c:pt>
                <c:pt idx="56">
                  <c:v>45809</c:v>
                </c:pt>
                <c:pt idx="57">
                  <c:v>45839</c:v>
                </c:pt>
                <c:pt idx="58">
                  <c:v>45870</c:v>
                </c:pt>
                <c:pt idx="59">
                  <c:v>45901</c:v>
                </c:pt>
                <c:pt idx="60">
                  <c:v>45931</c:v>
                </c:pt>
                <c:pt idx="61">
                  <c:v>45962</c:v>
                </c:pt>
                <c:pt idx="62">
                  <c:v>45992</c:v>
                </c:pt>
                <c:pt idx="63">
                  <c:v>46023</c:v>
                </c:pt>
                <c:pt idx="64">
                  <c:v>46054</c:v>
                </c:pt>
                <c:pt idx="65">
                  <c:v>46082</c:v>
                </c:pt>
                <c:pt idx="66">
                  <c:v>46113</c:v>
                </c:pt>
                <c:pt idx="67">
                  <c:v>46143</c:v>
                </c:pt>
                <c:pt idx="68">
                  <c:v>46174</c:v>
                </c:pt>
                <c:pt idx="69">
                  <c:v>46204</c:v>
                </c:pt>
                <c:pt idx="70">
                  <c:v>46235</c:v>
                </c:pt>
                <c:pt idx="71">
                  <c:v>46266</c:v>
                </c:pt>
                <c:pt idx="72">
                  <c:v>46296</c:v>
                </c:pt>
              </c:numCache>
            </c:numRef>
          </c:cat>
          <c:val>
            <c:numRef>
              <c:f>Sheet1!$C$266:$C$338</c:f>
              <c:numCache>
                <c:formatCode>General</c:formatCode>
                <c:ptCount val="73"/>
                <c:pt idx="47" formatCode="_(* #,##0.00_);_(* \(#,##0.00\);_(* &quot;-&quot;??_);_(@_)">
                  <c:v>3547971823.9300003</c:v>
                </c:pt>
                <c:pt idx="48" formatCode="_(* #,##0.00_);_(* \(#,##0.00\);_(* &quot;-&quot;??_);_(@_)">
                  <c:v>6252850516.4515457</c:v>
                </c:pt>
                <c:pt idx="49" formatCode="_(* #,##0.00_);_(* \(#,##0.00\);_(* &quot;-&quot;??_);_(@_)">
                  <c:v>5671093084.648551</c:v>
                </c:pt>
                <c:pt idx="50" formatCode="_(* #,##0.00_);_(* \(#,##0.00\);_(* &quot;-&quot;??_);_(@_)">
                  <c:v>7034953409.8414698</c:v>
                </c:pt>
                <c:pt idx="51" formatCode="_(* #,##0.00_);_(* \(#,##0.00\);_(* &quot;-&quot;??_);_(@_)">
                  <c:v>6622379268.8777142</c:v>
                </c:pt>
                <c:pt idx="52" formatCode="_(* #,##0.00_);_(* \(#,##0.00\);_(* &quot;-&quot;??_);_(@_)">
                  <c:v>6825433363.7874413</c:v>
                </c:pt>
                <c:pt idx="53" formatCode="_(* #,##0.00_);_(* \(#,##0.00\);_(* &quot;-&quot;??_);_(@_)">
                  <c:v>5552545620.171833</c:v>
                </c:pt>
                <c:pt idx="54" formatCode="_(* #,##0.00_);_(* \(#,##0.00\);_(* &quot;-&quot;??_);_(@_)">
                  <c:v>5774890059.0605898</c:v>
                </c:pt>
                <c:pt idx="55" formatCode="_(* #,##0.00_);_(* \(#,##0.00\);_(* &quot;-&quot;??_);_(@_)">
                  <c:v>6350265124.79422</c:v>
                </c:pt>
                <c:pt idx="56" formatCode="_(* #,##0.00_);_(* \(#,##0.00\);_(* &quot;-&quot;??_);_(@_)">
                  <c:v>5776143496.3417397</c:v>
                </c:pt>
                <c:pt idx="57" formatCode="_(* #,##0.00_);_(* \(#,##0.00\);_(* &quot;-&quot;??_);_(@_)">
                  <c:v>5532841804.3585863</c:v>
                </c:pt>
                <c:pt idx="58" formatCode="_(* #,##0.00_);_(* \(#,##0.00\);_(* &quot;-&quot;??_);_(@_)">
                  <c:v>5444333936.8149834</c:v>
                </c:pt>
                <c:pt idx="59" formatCode="_(* #,##0.00_);_(* \(#,##0.00\);_(* &quot;-&quot;??_);_(@_)">
                  <c:v>5255215849.871294</c:v>
                </c:pt>
                <c:pt idx="60" formatCode="_(* #,##0.00_);_(* \(#,##0.00\);_(* &quot;-&quot;??_);_(@_)">
                  <c:v>6670621248.4979553</c:v>
                </c:pt>
                <c:pt idx="61" formatCode="_(* #,##0.00_);_(* \(#,##0.00\);_(* &quot;-&quot;??_);_(@_)">
                  <c:v>6088863816.6949606</c:v>
                </c:pt>
                <c:pt idx="62" formatCode="_(* #,##0.00_);_(* \(#,##0.00\);_(* &quot;-&quot;??_);_(@_)">
                  <c:v>7452724141.8878794</c:v>
                </c:pt>
                <c:pt idx="63" formatCode="_(* #,##0.00_);_(* \(#,##0.00\);_(* &quot;-&quot;??_);_(@_)">
                  <c:v>7040150000.9241238</c:v>
                </c:pt>
                <c:pt idx="64" formatCode="_(* #,##0.00_);_(* \(#,##0.00\);_(* &quot;-&quot;??_);_(@_)">
                  <c:v>7243204095.8338509</c:v>
                </c:pt>
                <c:pt idx="65" formatCode="_(* #,##0.00_);_(* \(#,##0.00\);_(* &quot;-&quot;??_);_(@_)">
                  <c:v>5970316352.2182426</c:v>
                </c:pt>
                <c:pt idx="66" formatCode="_(* #,##0.00_);_(* \(#,##0.00\);_(* &quot;-&quot;??_);_(@_)">
                  <c:v>6192660791.1069994</c:v>
                </c:pt>
                <c:pt idx="67" formatCode="_(* #,##0.00_);_(* \(#,##0.00\);_(* &quot;-&quot;??_);_(@_)">
                  <c:v>6768035856.8406296</c:v>
                </c:pt>
                <c:pt idx="68" formatCode="_(* #,##0.00_);_(* \(#,##0.00\);_(* &quot;-&quot;??_);_(@_)">
                  <c:v>6193914228.3881493</c:v>
                </c:pt>
                <c:pt idx="69" formatCode="_(* #,##0.00_);_(* \(#,##0.00\);_(* &quot;-&quot;??_);_(@_)">
                  <c:v>5950612536.4049959</c:v>
                </c:pt>
                <c:pt idx="70" formatCode="_(* #,##0.00_);_(* \(#,##0.00\);_(* &quot;-&quot;??_);_(@_)">
                  <c:v>5862104668.861393</c:v>
                </c:pt>
                <c:pt idx="71" formatCode="_(* #,##0.00_);_(* \(#,##0.00\);_(* &quot;-&quot;??_);_(@_)">
                  <c:v>5672986581.9177036</c:v>
                </c:pt>
                <c:pt idx="72" formatCode="_(* #,##0.00_);_(* \(#,##0.00\);_(* &quot;-&quot;??_);_(@_)">
                  <c:v>7088391980.5443668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1-435F-BCA7-C34F57D185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Bound(Recettes)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Sheet1!$A$266:$A$338</c:f>
              <c:numCache>
                <c:formatCode>[$-409]mmm\-yy;@</c:formatCode>
                <c:ptCount val="7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  <c:pt idx="45">
                  <c:v>45474</c:v>
                </c:pt>
                <c:pt idx="46">
                  <c:v>45505</c:v>
                </c:pt>
                <c:pt idx="47">
                  <c:v>45536</c:v>
                </c:pt>
                <c:pt idx="48">
                  <c:v>45566</c:v>
                </c:pt>
                <c:pt idx="49">
                  <c:v>45597</c:v>
                </c:pt>
                <c:pt idx="50">
                  <c:v>45627</c:v>
                </c:pt>
                <c:pt idx="51">
                  <c:v>45658</c:v>
                </c:pt>
                <c:pt idx="52">
                  <c:v>45689</c:v>
                </c:pt>
                <c:pt idx="53">
                  <c:v>45717</c:v>
                </c:pt>
                <c:pt idx="54">
                  <c:v>45748</c:v>
                </c:pt>
                <c:pt idx="55">
                  <c:v>45778</c:v>
                </c:pt>
                <c:pt idx="56">
                  <c:v>45809</c:v>
                </c:pt>
                <c:pt idx="57">
                  <c:v>45839</c:v>
                </c:pt>
                <c:pt idx="58">
                  <c:v>45870</c:v>
                </c:pt>
                <c:pt idx="59">
                  <c:v>45901</c:v>
                </c:pt>
                <c:pt idx="60">
                  <c:v>45931</c:v>
                </c:pt>
                <c:pt idx="61">
                  <c:v>45962</c:v>
                </c:pt>
                <c:pt idx="62">
                  <c:v>45992</c:v>
                </c:pt>
                <c:pt idx="63">
                  <c:v>46023</c:v>
                </c:pt>
                <c:pt idx="64">
                  <c:v>46054</c:v>
                </c:pt>
                <c:pt idx="65">
                  <c:v>46082</c:v>
                </c:pt>
                <c:pt idx="66">
                  <c:v>46113</c:v>
                </c:pt>
                <c:pt idx="67">
                  <c:v>46143</c:v>
                </c:pt>
                <c:pt idx="68">
                  <c:v>46174</c:v>
                </c:pt>
                <c:pt idx="69">
                  <c:v>46204</c:v>
                </c:pt>
                <c:pt idx="70">
                  <c:v>46235</c:v>
                </c:pt>
                <c:pt idx="71">
                  <c:v>46266</c:v>
                </c:pt>
                <c:pt idx="72">
                  <c:v>46296</c:v>
                </c:pt>
              </c:numCache>
            </c:numRef>
          </c:cat>
          <c:val>
            <c:numRef>
              <c:f>Sheet1!$D$266:$D$338</c:f>
              <c:numCache>
                <c:formatCode>General</c:formatCode>
                <c:ptCount val="73"/>
                <c:pt idx="47" formatCode="_(* #,##0.00_);_(* \(#,##0.00\);_(* &quot;-&quot;??_);_(@_)">
                  <c:v>3547971823.9300003</c:v>
                </c:pt>
                <c:pt idx="48" formatCode="_(* #,##0.00_);_(* \(#,##0.00\);_(* &quot;-&quot;??_);_(@_)">
                  <c:v>5060340423.2678747</c:v>
                </c:pt>
                <c:pt idx="49" formatCode="_(* #,##0.00_);_(* \(#,##0.00\);_(* &quot;-&quot;??_);_(@_)">
                  <c:v>4478577625.1815348</c:v>
                </c:pt>
                <c:pt idx="50" formatCode="_(* #,##0.00_);_(* \(#,##0.00\);_(* &quot;-&quot;??_);_(@_)">
                  <c:v>5842428410.3747978</c:v>
                </c:pt>
                <c:pt idx="51" formatCode="_(* #,##0.00_);_(* \(#,##0.00\);_(* &quot;-&quot;??_);_(@_)">
                  <c:v>5429839363.3143635</c:v>
                </c:pt>
                <c:pt idx="52" formatCode="_(* #,##0.00_);_(* \(#,##0.00\);_(* &quot;-&quot;??_);_(@_)">
                  <c:v>5632871993.772192</c:v>
                </c:pt>
                <c:pt idx="53" formatCode="_(* #,##0.00_);_(* \(#,##0.00\);_(* &quot;-&quot;??_);_(@_)">
                  <c:v>4359955035.2733765</c:v>
                </c:pt>
                <c:pt idx="54" formatCode="_(* #,##0.00_);_(* \(#,##0.00\);_(* &quot;-&quot;??_);_(@_)">
                  <c:v>4582261317.0251341</c:v>
                </c:pt>
                <c:pt idx="55" formatCode="_(* #,##0.00_);_(* \(#,##0.00\);_(* &quot;-&quot;??_);_(@_)">
                  <c:v>5157588091.8824663</c:v>
                </c:pt>
                <c:pt idx="56" formatCode="_(* #,##0.00_);_(* \(#,##0.00\);_(* &quot;-&quot;??_);_(@_)">
                  <c:v>4583406847.7610826</c:v>
                </c:pt>
                <c:pt idx="57" formatCode="_(* #,##0.00_);_(* \(#,##0.00\);_(* &quot;-&quot;??_);_(@_)">
                  <c:v>4340033024.8023567</c:v>
                </c:pt>
                <c:pt idx="58" formatCode="_(* #,##0.00_);_(* \(#,##0.00\);_(* &quot;-&quot;??_);_(@_)">
                  <c:v>4251439321.1205206</c:v>
                </c:pt>
                <c:pt idx="59" formatCode="_(* #,##0.00_);_(* \(#,##0.00\);_(* &quot;-&quot;??_);_(@_)">
                  <c:v>4062220503.8085709</c:v>
                </c:pt>
                <c:pt idx="60" formatCode="_(* #,##0.00_);_(* \(#,##0.00\);_(* &quot;-&quot;??_);_(@_)">
                  <c:v>5436785276.4686632</c:v>
                </c:pt>
                <c:pt idx="61" formatCode="_(* #,##0.00_);_(* \(#,##0.00\);_(* &quot;-&quot;??_);_(@_)">
                  <c:v>4854898187.5358677</c:v>
                </c:pt>
                <c:pt idx="62" formatCode="_(* #,##0.00_);_(* \(#,##0.00\);_(* &quot;-&quot;??_);_(@_)">
                  <c:v>6218611008.294157</c:v>
                </c:pt>
                <c:pt idx="63" formatCode="_(* #,##0.00_);_(* \(#,##0.00\);_(* &quot;-&quot;??_);_(@_)">
                  <c:v>5805870369.8349314</c:v>
                </c:pt>
                <c:pt idx="64" formatCode="_(* #,##0.00_);_(* \(#,##0.00\);_(* &quot;-&quot;??_);_(@_)">
                  <c:v>6008737829.8929329</c:v>
                </c:pt>
                <c:pt idx="65" formatCode="_(* #,##0.00_);_(* \(#,##0.00\);_(* &quot;-&quot;??_);_(@_)">
                  <c:v>4735642171.4148693</c:v>
                </c:pt>
                <c:pt idx="66" formatCode="_(* #,##0.00_);_(* \(#,##0.00\);_(* &quot;-&quot;??_);_(@_)">
                  <c:v>4957756274.607275</c:v>
                </c:pt>
                <c:pt idx="67" formatCode="_(* #,##0.00_);_(* \(#,##0.00\);_(* &quot;-&quot;??_);_(@_)">
                  <c:v>5532877445.0190639</c:v>
                </c:pt>
                <c:pt idx="68" formatCode="_(* #,##0.00_);_(* \(#,##0.00\);_(* &quot;-&quot;??_);_(@_)">
                  <c:v>4958477225.0692482</c:v>
                </c:pt>
                <c:pt idx="69" formatCode="_(* #,##0.00_);_(* \(#,##0.00\);_(* &quot;-&quot;??_);_(@_)">
                  <c:v>4714871111.3244467</c:v>
                </c:pt>
                <c:pt idx="70" formatCode="_(* #,##0.00_);_(* \(#,##0.00\);_(* &quot;-&quot;??_);_(@_)">
                  <c:v>4626031860.3562555</c:v>
                </c:pt>
                <c:pt idx="71" formatCode="_(* #,##0.00_);_(* \(#,##0.00\);_(* &quot;-&quot;??_);_(@_)">
                  <c:v>4436554299.8548145</c:v>
                </c:pt>
                <c:pt idx="72" formatCode="_(* #,##0.00_);_(* \(#,##0.00\);_(* &quot;-&quot;??_);_(@_)">
                  <c:v>5808902559.4227266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1-435F-BCA7-C34F57D185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Bound(Recettes)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Sheet1!$A$266:$A$338</c:f>
              <c:numCache>
                <c:formatCode>[$-409]mmm\-yy;@</c:formatCode>
                <c:ptCount val="7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  <c:pt idx="45">
                  <c:v>45474</c:v>
                </c:pt>
                <c:pt idx="46">
                  <c:v>45505</c:v>
                </c:pt>
                <c:pt idx="47">
                  <c:v>45536</c:v>
                </c:pt>
                <c:pt idx="48">
                  <c:v>45566</c:v>
                </c:pt>
                <c:pt idx="49">
                  <c:v>45597</c:v>
                </c:pt>
                <c:pt idx="50">
                  <c:v>45627</c:v>
                </c:pt>
                <c:pt idx="51">
                  <c:v>45658</c:v>
                </c:pt>
                <c:pt idx="52">
                  <c:v>45689</c:v>
                </c:pt>
                <c:pt idx="53">
                  <c:v>45717</c:v>
                </c:pt>
                <c:pt idx="54">
                  <c:v>45748</c:v>
                </c:pt>
                <c:pt idx="55">
                  <c:v>45778</c:v>
                </c:pt>
                <c:pt idx="56">
                  <c:v>45809</c:v>
                </c:pt>
                <c:pt idx="57">
                  <c:v>45839</c:v>
                </c:pt>
                <c:pt idx="58">
                  <c:v>45870</c:v>
                </c:pt>
                <c:pt idx="59">
                  <c:v>45901</c:v>
                </c:pt>
                <c:pt idx="60">
                  <c:v>45931</c:v>
                </c:pt>
                <c:pt idx="61">
                  <c:v>45962</c:v>
                </c:pt>
                <c:pt idx="62">
                  <c:v>45992</c:v>
                </c:pt>
                <c:pt idx="63">
                  <c:v>46023</c:v>
                </c:pt>
                <c:pt idx="64">
                  <c:v>46054</c:v>
                </c:pt>
                <c:pt idx="65">
                  <c:v>46082</c:v>
                </c:pt>
                <c:pt idx="66">
                  <c:v>46113</c:v>
                </c:pt>
                <c:pt idx="67">
                  <c:v>46143</c:v>
                </c:pt>
                <c:pt idx="68">
                  <c:v>46174</c:v>
                </c:pt>
                <c:pt idx="69">
                  <c:v>46204</c:v>
                </c:pt>
                <c:pt idx="70">
                  <c:v>46235</c:v>
                </c:pt>
                <c:pt idx="71">
                  <c:v>46266</c:v>
                </c:pt>
                <c:pt idx="72">
                  <c:v>46296</c:v>
                </c:pt>
              </c:numCache>
            </c:numRef>
          </c:cat>
          <c:val>
            <c:numRef>
              <c:f>Sheet1!$E$266:$E$338</c:f>
              <c:numCache>
                <c:formatCode>General</c:formatCode>
                <c:ptCount val="73"/>
                <c:pt idx="47" formatCode="_(* #,##0.00_);_(* \(#,##0.00\);_(* &quot;-&quot;??_);_(@_)">
                  <c:v>3547971823.9300003</c:v>
                </c:pt>
                <c:pt idx="48" formatCode="_(* #,##0.00_);_(* \(#,##0.00\);_(* &quot;-&quot;??_);_(@_)">
                  <c:v>7445360609.6352167</c:v>
                </c:pt>
                <c:pt idx="49" formatCode="_(* #,##0.00_);_(* \(#,##0.00\);_(* &quot;-&quot;??_);_(@_)">
                  <c:v>6863608544.1155672</c:v>
                </c:pt>
                <c:pt idx="50" formatCode="_(* #,##0.00_);_(* \(#,##0.00\);_(* &quot;-&quot;??_);_(@_)">
                  <c:v>8227478409.3081417</c:v>
                </c:pt>
                <c:pt idx="51" formatCode="_(* #,##0.00_);_(* \(#,##0.00\);_(* &quot;-&quot;??_);_(@_)">
                  <c:v>7814919174.4410648</c:v>
                </c:pt>
                <c:pt idx="52" formatCode="_(* #,##0.00_);_(* \(#,##0.00\);_(* &quot;-&quot;??_);_(@_)">
                  <c:v>8017994733.8026905</c:v>
                </c:pt>
                <c:pt idx="53" formatCode="_(* #,##0.00_);_(* \(#,##0.00\);_(* &quot;-&quot;??_);_(@_)">
                  <c:v>6745136205.0702896</c:v>
                </c:pt>
                <c:pt idx="54" formatCode="_(* #,##0.00_);_(* \(#,##0.00\);_(* &quot;-&quot;??_);_(@_)">
                  <c:v>6967518801.0960455</c:v>
                </c:pt>
                <c:pt idx="55" formatCode="_(* #,##0.00_);_(* \(#,##0.00\);_(* &quot;-&quot;??_);_(@_)">
                  <c:v>7542942157.7059736</c:v>
                </c:pt>
                <c:pt idx="56" formatCode="_(* #,##0.00_);_(* \(#,##0.00\);_(* &quot;-&quot;??_);_(@_)">
                  <c:v>6968880144.9223967</c:v>
                </c:pt>
                <c:pt idx="57" formatCode="_(* #,##0.00_);_(* \(#,##0.00\);_(* &quot;-&quot;??_);_(@_)">
                  <c:v>6725650583.9148159</c:v>
                </c:pt>
                <c:pt idx="58" formatCode="_(* #,##0.00_);_(* \(#,##0.00\);_(* &quot;-&quot;??_);_(@_)">
                  <c:v>6637228552.5094461</c:v>
                </c:pt>
                <c:pt idx="59" formatCode="_(* #,##0.00_);_(* \(#,##0.00\);_(* &quot;-&quot;??_);_(@_)">
                  <c:v>6448211195.9340172</c:v>
                </c:pt>
                <c:pt idx="60" formatCode="_(* #,##0.00_);_(* \(#,##0.00\);_(* &quot;-&quot;??_);_(@_)">
                  <c:v>7904457220.5272474</c:v>
                </c:pt>
                <c:pt idx="61" formatCode="_(* #,##0.00_);_(* \(#,##0.00\);_(* &quot;-&quot;??_);_(@_)">
                  <c:v>7322829445.8540535</c:v>
                </c:pt>
                <c:pt idx="62" formatCode="_(* #,##0.00_);_(* \(#,##0.00\);_(* &quot;-&quot;??_);_(@_)">
                  <c:v>8686837275.4816017</c:v>
                </c:pt>
                <c:pt idx="63" formatCode="_(* #,##0.00_);_(* \(#,##0.00\);_(* &quot;-&quot;??_);_(@_)">
                  <c:v>8274429632.0133162</c:v>
                </c:pt>
                <c:pt idx="64" formatCode="_(* #,##0.00_);_(* \(#,##0.00\);_(* &quot;-&quot;??_);_(@_)">
                  <c:v>8477670361.7747688</c:v>
                </c:pt>
                <c:pt idx="65" formatCode="_(* #,##0.00_);_(* \(#,##0.00\);_(* &quot;-&quot;??_);_(@_)">
                  <c:v>7204990533.021616</c:v>
                </c:pt>
                <c:pt idx="66" formatCode="_(* #,##0.00_);_(* \(#,##0.00\);_(* &quot;-&quot;??_);_(@_)">
                  <c:v>7427565307.6067238</c:v>
                </c:pt>
                <c:pt idx="67" formatCode="_(* #,##0.00_);_(* \(#,##0.00\);_(* &quot;-&quot;??_);_(@_)">
                  <c:v>8003194268.6621952</c:v>
                </c:pt>
                <c:pt idx="68" formatCode="_(* #,##0.00_);_(* \(#,##0.00\);_(* &quot;-&quot;??_);_(@_)">
                  <c:v>7429351231.7070503</c:v>
                </c:pt>
                <c:pt idx="69" formatCode="_(* #,##0.00_);_(* \(#,##0.00\);_(* &quot;-&quot;??_);_(@_)">
                  <c:v>7186353961.4855452</c:v>
                </c:pt>
                <c:pt idx="70" formatCode="_(* #,##0.00_);_(* \(#,##0.00\);_(* &quot;-&quot;??_);_(@_)">
                  <c:v>7098177477.3665304</c:v>
                </c:pt>
                <c:pt idx="71" formatCode="_(* #,##0.00_);_(* \(#,##0.00\);_(* &quot;-&quot;??_);_(@_)">
                  <c:v>6909418863.9805927</c:v>
                </c:pt>
                <c:pt idx="72" formatCode="_(* #,##0.00_);_(* \(#,##0.00\);_(* &quot;-&quot;??_);_(@_)">
                  <c:v>8367881401.666007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1-435F-BCA7-C34F57D1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91616"/>
        <c:axId val="1172288736"/>
      </c:lineChart>
      <c:dateAx>
        <c:axId val="117229161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88736"/>
        <c:crosses val="autoZero"/>
        <c:auto val="1"/>
        <c:lblOffset val="100"/>
        <c:baseTimeUnit val="months"/>
      </c:dateAx>
      <c:valAx>
        <c:axId val="11722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'Difference 1e'!$D$1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'Difference 1e'!$C$86:$C$313</c:f>
              <c:numCache>
                <c:formatCode>[$-409]mmm\-yy;@</c:formatCode>
                <c:ptCount val="228"/>
                <c:pt idx="0">
                  <c:v>38626</c:v>
                </c:pt>
                <c:pt idx="1">
                  <c:v>38657</c:v>
                </c:pt>
                <c:pt idx="2">
                  <c:v>38687</c:v>
                </c:pt>
                <c:pt idx="3">
                  <c:v>38718</c:v>
                </c:pt>
                <c:pt idx="4">
                  <c:v>38749</c:v>
                </c:pt>
                <c:pt idx="5">
                  <c:v>38777</c:v>
                </c:pt>
                <c:pt idx="6">
                  <c:v>38808</c:v>
                </c:pt>
                <c:pt idx="7">
                  <c:v>38838</c:v>
                </c:pt>
                <c:pt idx="8">
                  <c:v>38869</c:v>
                </c:pt>
                <c:pt idx="9">
                  <c:v>38899</c:v>
                </c:pt>
                <c:pt idx="10">
                  <c:v>38930</c:v>
                </c:pt>
                <c:pt idx="11">
                  <c:v>38961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  <c:pt idx="16">
                  <c:v>39114</c:v>
                </c:pt>
                <c:pt idx="17">
                  <c:v>39142</c:v>
                </c:pt>
                <c:pt idx="18">
                  <c:v>39173</c:v>
                </c:pt>
                <c:pt idx="19">
                  <c:v>39203</c:v>
                </c:pt>
                <c:pt idx="20">
                  <c:v>39234</c:v>
                </c:pt>
                <c:pt idx="21">
                  <c:v>39264</c:v>
                </c:pt>
                <c:pt idx="22">
                  <c:v>39295</c:v>
                </c:pt>
                <c:pt idx="23">
                  <c:v>39326</c:v>
                </c:pt>
                <c:pt idx="24">
                  <c:v>39356</c:v>
                </c:pt>
                <c:pt idx="25">
                  <c:v>39387</c:v>
                </c:pt>
                <c:pt idx="26">
                  <c:v>39417</c:v>
                </c:pt>
                <c:pt idx="27">
                  <c:v>39448</c:v>
                </c:pt>
                <c:pt idx="28">
                  <c:v>39479</c:v>
                </c:pt>
                <c:pt idx="29">
                  <c:v>39508</c:v>
                </c:pt>
                <c:pt idx="30">
                  <c:v>39539</c:v>
                </c:pt>
                <c:pt idx="31">
                  <c:v>39569</c:v>
                </c:pt>
                <c:pt idx="32">
                  <c:v>39600</c:v>
                </c:pt>
                <c:pt idx="33">
                  <c:v>39630</c:v>
                </c:pt>
                <c:pt idx="34">
                  <c:v>39661</c:v>
                </c:pt>
                <c:pt idx="35">
                  <c:v>39692</c:v>
                </c:pt>
                <c:pt idx="36">
                  <c:v>39722</c:v>
                </c:pt>
                <c:pt idx="37">
                  <c:v>39753</c:v>
                </c:pt>
                <c:pt idx="38">
                  <c:v>39783</c:v>
                </c:pt>
                <c:pt idx="39">
                  <c:v>39814</c:v>
                </c:pt>
                <c:pt idx="40">
                  <c:v>39845</c:v>
                </c:pt>
                <c:pt idx="41">
                  <c:v>39873</c:v>
                </c:pt>
                <c:pt idx="42">
                  <c:v>39904</c:v>
                </c:pt>
                <c:pt idx="43">
                  <c:v>39934</c:v>
                </c:pt>
                <c:pt idx="44">
                  <c:v>39965</c:v>
                </c:pt>
                <c:pt idx="45">
                  <c:v>39995</c:v>
                </c:pt>
                <c:pt idx="46">
                  <c:v>40026</c:v>
                </c:pt>
                <c:pt idx="47">
                  <c:v>40057</c:v>
                </c:pt>
                <c:pt idx="48">
                  <c:v>40087</c:v>
                </c:pt>
                <c:pt idx="49">
                  <c:v>40118</c:v>
                </c:pt>
                <c:pt idx="50">
                  <c:v>40148</c:v>
                </c:pt>
                <c:pt idx="51">
                  <c:v>40179</c:v>
                </c:pt>
                <c:pt idx="52">
                  <c:v>40210</c:v>
                </c:pt>
                <c:pt idx="53">
                  <c:v>40238</c:v>
                </c:pt>
                <c:pt idx="54">
                  <c:v>40269</c:v>
                </c:pt>
                <c:pt idx="55">
                  <c:v>40299</c:v>
                </c:pt>
                <c:pt idx="56">
                  <c:v>40330</c:v>
                </c:pt>
                <c:pt idx="57">
                  <c:v>40360</c:v>
                </c:pt>
                <c:pt idx="58">
                  <c:v>40391</c:v>
                </c:pt>
                <c:pt idx="59">
                  <c:v>40422</c:v>
                </c:pt>
                <c:pt idx="60">
                  <c:v>40452</c:v>
                </c:pt>
                <c:pt idx="61">
                  <c:v>40483</c:v>
                </c:pt>
                <c:pt idx="62">
                  <c:v>40513</c:v>
                </c:pt>
                <c:pt idx="63">
                  <c:v>40544</c:v>
                </c:pt>
                <c:pt idx="64">
                  <c:v>40575</c:v>
                </c:pt>
                <c:pt idx="65">
                  <c:v>40603</c:v>
                </c:pt>
                <c:pt idx="66">
                  <c:v>40634</c:v>
                </c:pt>
                <c:pt idx="67">
                  <c:v>40664</c:v>
                </c:pt>
                <c:pt idx="68">
                  <c:v>40695</c:v>
                </c:pt>
                <c:pt idx="69">
                  <c:v>40725</c:v>
                </c:pt>
                <c:pt idx="70">
                  <c:v>40756</c:v>
                </c:pt>
                <c:pt idx="71">
                  <c:v>40787</c:v>
                </c:pt>
                <c:pt idx="72">
                  <c:v>40817</c:v>
                </c:pt>
                <c:pt idx="73">
                  <c:v>40848</c:v>
                </c:pt>
                <c:pt idx="74">
                  <c:v>40878</c:v>
                </c:pt>
                <c:pt idx="75">
                  <c:v>40909</c:v>
                </c:pt>
                <c:pt idx="76">
                  <c:v>40940</c:v>
                </c:pt>
                <c:pt idx="77">
                  <c:v>40969</c:v>
                </c:pt>
                <c:pt idx="78">
                  <c:v>41000</c:v>
                </c:pt>
                <c:pt idx="79">
                  <c:v>41030</c:v>
                </c:pt>
                <c:pt idx="80">
                  <c:v>41061</c:v>
                </c:pt>
                <c:pt idx="81">
                  <c:v>41091</c:v>
                </c:pt>
                <c:pt idx="82">
                  <c:v>41122</c:v>
                </c:pt>
                <c:pt idx="83">
                  <c:v>41153</c:v>
                </c:pt>
                <c:pt idx="84">
                  <c:v>41183</c:v>
                </c:pt>
                <c:pt idx="85">
                  <c:v>41214</c:v>
                </c:pt>
                <c:pt idx="86">
                  <c:v>41244</c:v>
                </c:pt>
                <c:pt idx="87">
                  <c:v>41275</c:v>
                </c:pt>
                <c:pt idx="88">
                  <c:v>41306</c:v>
                </c:pt>
                <c:pt idx="89">
                  <c:v>41334</c:v>
                </c:pt>
                <c:pt idx="90">
                  <c:v>41365</c:v>
                </c:pt>
                <c:pt idx="91">
                  <c:v>41395</c:v>
                </c:pt>
                <c:pt idx="92">
                  <c:v>41426</c:v>
                </c:pt>
                <c:pt idx="93">
                  <c:v>41456</c:v>
                </c:pt>
                <c:pt idx="94">
                  <c:v>41487</c:v>
                </c:pt>
                <c:pt idx="95">
                  <c:v>41518</c:v>
                </c:pt>
                <c:pt idx="96">
                  <c:v>41548</c:v>
                </c:pt>
                <c:pt idx="97">
                  <c:v>41579</c:v>
                </c:pt>
                <c:pt idx="98">
                  <c:v>41609</c:v>
                </c:pt>
                <c:pt idx="99">
                  <c:v>41640</c:v>
                </c:pt>
                <c:pt idx="100">
                  <c:v>41671</c:v>
                </c:pt>
                <c:pt idx="101">
                  <c:v>41699</c:v>
                </c:pt>
                <c:pt idx="102">
                  <c:v>41730</c:v>
                </c:pt>
                <c:pt idx="103">
                  <c:v>41760</c:v>
                </c:pt>
                <c:pt idx="104">
                  <c:v>41791</c:v>
                </c:pt>
                <c:pt idx="105">
                  <c:v>41821</c:v>
                </c:pt>
                <c:pt idx="106">
                  <c:v>41852</c:v>
                </c:pt>
                <c:pt idx="107">
                  <c:v>41883</c:v>
                </c:pt>
                <c:pt idx="108">
                  <c:v>41913</c:v>
                </c:pt>
                <c:pt idx="109">
                  <c:v>41944</c:v>
                </c:pt>
                <c:pt idx="110">
                  <c:v>41974</c:v>
                </c:pt>
                <c:pt idx="111">
                  <c:v>42005</c:v>
                </c:pt>
                <c:pt idx="112">
                  <c:v>42036</c:v>
                </c:pt>
                <c:pt idx="113">
                  <c:v>42064</c:v>
                </c:pt>
                <c:pt idx="114">
                  <c:v>42095</c:v>
                </c:pt>
                <c:pt idx="115">
                  <c:v>42125</c:v>
                </c:pt>
                <c:pt idx="116">
                  <c:v>42156</c:v>
                </c:pt>
                <c:pt idx="117">
                  <c:v>42186</c:v>
                </c:pt>
                <c:pt idx="118">
                  <c:v>42217</c:v>
                </c:pt>
                <c:pt idx="119">
                  <c:v>42248</c:v>
                </c:pt>
                <c:pt idx="120">
                  <c:v>42278</c:v>
                </c:pt>
                <c:pt idx="121">
                  <c:v>42309</c:v>
                </c:pt>
                <c:pt idx="122">
                  <c:v>42339</c:v>
                </c:pt>
                <c:pt idx="123">
                  <c:v>42370</c:v>
                </c:pt>
                <c:pt idx="124">
                  <c:v>42401</c:v>
                </c:pt>
                <c:pt idx="125">
                  <c:v>42430</c:v>
                </c:pt>
                <c:pt idx="126">
                  <c:v>42461</c:v>
                </c:pt>
                <c:pt idx="127">
                  <c:v>42491</c:v>
                </c:pt>
                <c:pt idx="128">
                  <c:v>42522</c:v>
                </c:pt>
                <c:pt idx="129">
                  <c:v>42552</c:v>
                </c:pt>
                <c:pt idx="130">
                  <c:v>42583</c:v>
                </c:pt>
                <c:pt idx="131">
                  <c:v>42614</c:v>
                </c:pt>
                <c:pt idx="132">
                  <c:v>42644</c:v>
                </c:pt>
                <c:pt idx="133">
                  <c:v>42675</c:v>
                </c:pt>
                <c:pt idx="134">
                  <c:v>42705</c:v>
                </c:pt>
                <c:pt idx="135">
                  <c:v>42736</c:v>
                </c:pt>
                <c:pt idx="136">
                  <c:v>42767</c:v>
                </c:pt>
                <c:pt idx="137">
                  <c:v>42795</c:v>
                </c:pt>
                <c:pt idx="138">
                  <c:v>42826</c:v>
                </c:pt>
                <c:pt idx="139">
                  <c:v>42856</c:v>
                </c:pt>
                <c:pt idx="140">
                  <c:v>42887</c:v>
                </c:pt>
                <c:pt idx="141">
                  <c:v>42917</c:v>
                </c:pt>
                <c:pt idx="142">
                  <c:v>42948</c:v>
                </c:pt>
                <c:pt idx="143">
                  <c:v>42979</c:v>
                </c:pt>
                <c:pt idx="144">
                  <c:v>43009</c:v>
                </c:pt>
                <c:pt idx="145">
                  <c:v>43040</c:v>
                </c:pt>
                <c:pt idx="146">
                  <c:v>43070</c:v>
                </c:pt>
                <c:pt idx="147">
                  <c:v>43101</c:v>
                </c:pt>
                <c:pt idx="148">
                  <c:v>43132</c:v>
                </c:pt>
                <c:pt idx="149">
                  <c:v>43160</c:v>
                </c:pt>
                <c:pt idx="150">
                  <c:v>43191</c:v>
                </c:pt>
                <c:pt idx="151">
                  <c:v>43221</c:v>
                </c:pt>
                <c:pt idx="152">
                  <c:v>43252</c:v>
                </c:pt>
                <c:pt idx="153">
                  <c:v>43282</c:v>
                </c:pt>
                <c:pt idx="154">
                  <c:v>43313</c:v>
                </c:pt>
                <c:pt idx="155">
                  <c:v>43344</c:v>
                </c:pt>
                <c:pt idx="156">
                  <c:v>43374</c:v>
                </c:pt>
                <c:pt idx="157">
                  <c:v>43405</c:v>
                </c:pt>
                <c:pt idx="158">
                  <c:v>43435</c:v>
                </c:pt>
                <c:pt idx="159">
                  <c:v>43466</c:v>
                </c:pt>
                <c:pt idx="160">
                  <c:v>43497</c:v>
                </c:pt>
                <c:pt idx="161">
                  <c:v>43525</c:v>
                </c:pt>
                <c:pt idx="162">
                  <c:v>43556</c:v>
                </c:pt>
                <c:pt idx="163">
                  <c:v>43586</c:v>
                </c:pt>
                <c:pt idx="164">
                  <c:v>43617</c:v>
                </c:pt>
                <c:pt idx="165">
                  <c:v>43647</c:v>
                </c:pt>
                <c:pt idx="166">
                  <c:v>43678</c:v>
                </c:pt>
                <c:pt idx="167">
                  <c:v>43709</c:v>
                </c:pt>
                <c:pt idx="168">
                  <c:v>43739</c:v>
                </c:pt>
                <c:pt idx="169">
                  <c:v>43770</c:v>
                </c:pt>
                <c:pt idx="170">
                  <c:v>43800</c:v>
                </c:pt>
                <c:pt idx="171">
                  <c:v>43831</c:v>
                </c:pt>
                <c:pt idx="172">
                  <c:v>43862</c:v>
                </c:pt>
                <c:pt idx="173">
                  <c:v>43891</c:v>
                </c:pt>
                <c:pt idx="174">
                  <c:v>43922</c:v>
                </c:pt>
                <c:pt idx="175">
                  <c:v>43952</c:v>
                </c:pt>
                <c:pt idx="176">
                  <c:v>43983</c:v>
                </c:pt>
                <c:pt idx="177">
                  <c:v>44013</c:v>
                </c:pt>
                <c:pt idx="178">
                  <c:v>44044</c:v>
                </c:pt>
                <c:pt idx="179">
                  <c:v>44075</c:v>
                </c:pt>
                <c:pt idx="180">
                  <c:v>44105</c:v>
                </c:pt>
                <c:pt idx="181">
                  <c:v>44136</c:v>
                </c:pt>
                <c:pt idx="182">
                  <c:v>44166</c:v>
                </c:pt>
                <c:pt idx="183">
                  <c:v>44197</c:v>
                </c:pt>
                <c:pt idx="184">
                  <c:v>44228</c:v>
                </c:pt>
                <c:pt idx="185">
                  <c:v>44256</c:v>
                </c:pt>
                <c:pt idx="186">
                  <c:v>44287</c:v>
                </c:pt>
                <c:pt idx="187">
                  <c:v>44317</c:v>
                </c:pt>
                <c:pt idx="188">
                  <c:v>44348</c:v>
                </c:pt>
                <c:pt idx="189">
                  <c:v>44378</c:v>
                </c:pt>
                <c:pt idx="190">
                  <c:v>44409</c:v>
                </c:pt>
                <c:pt idx="191">
                  <c:v>44440</c:v>
                </c:pt>
                <c:pt idx="192">
                  <c:v>44470</c:v>
                </c:pt>
                <c:pt idx="193">
                  <c:v>44501</c:v>
                </c:pt>
                <c:pt idx="194">
                  <c:v>44531</c:v>
                </c:pt>
                <c:pt idx="195">
                  <c:v>44562</c:v>
                </c:pt>
                <c:pt idx="196">
                  <c:v>44593</c:v>
                </c:pt>
                <c:pt idx="197">
                  <c:v>44621</c:v>
                </c:pt>
                <c:pt idx="198">
                  <c:v>44652</c:v>
                </c:pt>
                <c:pt idx="199">
                  <c:v>44682</c:v>
                </c:pt>
                <c:pt idx="200">
                  <c:v>44713</c:v>
                </c:pt>
                <c:pt idx="201">
                  <c:v>44743</c:v>
                </c:pt>
                <c:pt idx="202">
                  <c:v>44774</c:v>
                </c:pt>
                <c:pt idx="203">
                  <c:v>44805</c:v>
                </c:pt>
                <c:pt idx="204">
                  <c:v>44835</c:v>
                </c:pt>
                <c:pt idx="205">
                  <c:v>44866</c:v>
                </c:pt>
                <c:pt idx="206">
                  <c:v>44896</c:v>
                </c:pt>
                <c:pt idx="207">
                  <c:v>44927</c:v>
                </c:pt>
                <c:pt idx="208">
                  <c:v>44958</c:v>
                </c:pt>
                <c:pt idx="209">
                  <c:v>44986</c:v>
                </c:pt>
                <c:pt idx="210">
                  <c:v>45017</c:v>
                </c:pt>
                <c:pt idx="211">
                  <c:v>45047</c:v>
                </c:pt>
                <c:pt idx="212">
                  <c:v>45078</c:v>
                </c:pt>
                <c:pt idx="213">
                  <c:v>45108</c:v>
                </c:pt>
                <c:pt idx="214">
                  <c:v>45139</c:v>
                </c:pt>
                <c:pt idx="215">
                  <c:v>45170</c:v>
                </c:pt>
                <c:pt idx="216">
                  <c:v>45200</c:v>
                </c:pt>
                <c:pt idx="217">
                  <c:v>45231</c:v>
                </c:pt>
                <c:pt idx="218">
                  <c:v>45261</c:v>
                </c:pt>
                <c:pt idx="219">
                  <c:v>45292</c:v>
                </c:pt>
                <c:pt idx="220">
                  <c:v>45323</c:v>
                </c:pt>
                <c:pt idx="221">
                  <c:v>45352</c:v>
                </c:pt>
                <c:pt idx="222">
                  <c:v>45383</c:v>
                </c:pt>
                <c:pt idx="223">
                  <c:v>45413</c:v>
                </c:pt>
                <c:pt idx="224">
                  <c:v>45444</c:v>
                </c:pt>
                <c:pt idx="225">
                  <c:v>45474</c:v>
                </c:pt>
                <c:pt idx="226">
                  <c:v>45505</c:v>
                </c:pt>
                <c:pt idx="227">
                  <c:v>45536</c:v>
                </c:pt>
              </c:numCache>
            </c:numRef>
          </c:cat>
          <c:val>
            <c:numRef>
              <c:f>'Difference 1e'!$D$86:$D$313</c:f>
              <c:numCache>
                <c:formatCode>_(* #,##0.00_);_(* \(#,##0.00\);_(* "-"??_);_(@_)</c:formatCode>
                <c:ptCount val="228"/>
                <c:pt idx="0">
                  <c:v>466001605.21000004</c:v>
                </c:pt>
                <c:pt idx="1">
                  <c:v>-156324484.16000009</c:v>
                </c:pt>
                <c:pt idx="2">
                  <c:v>-89212995.569999993</c:v>
                </c:pt>
                <c:pt idx="3">
                  <c:v>151614431.75000006</c:v>
                </c:pt>
                <c:pt idx="4">
                  <c:v>-83296416.030000091</c:v>
                </c:pt>
                <c:pt idx="5">
                  <c:v>-28097917.01000011</c:v>
                </c:pt>
                <c:pt idx="6">
                  <c:v>-5181764.7399997711</c:v>
                </c:pt>
                <c:pt idx="7">
                  <c:v>179505743.62999988</c:v>
                </c:pt>
                <c:pt idx="8">
                  <c:v>86290571.699999928</c:v>
                </c:pt>
                <c:pt idx="9">
                  <c:v>-195573114.69999993</c:v>
                </c:pt>
                <c:pt idx="10">
                  <c:v>78780538.139999986</c:v>
                </c:pt>
                <c:pt idx="11">
                  <c:v>-257815306.40999997</c:v>
                </c:pt>
                <c:pt idx="12">
                  <c:v>377567715.63000011</c:v>
                </c:pt>
                <c:pt idx="13">
                  <c:v>-90252748.950000167</c:v>
                </c:pt>
                <c:pt idx="14">
                  <c:v>72980739.629999995</c:v>
                </c:pt>
                <c:pt idx="15">
                  <c:v>92987228.270000219</c:v>
                </c:pt>
                <c:pt idx="16">
                  <c:v>134445871.32999992</c:v>
                </c:pt>
                <c:pt idx="17">
                  <c:v>-175284607.86000001</c:v>
                </c:pt>
                <c:pt idx="18">
                  <c:v>-41020403.9799999</c:v>
                </c:pt>
                <c:pt idx="19">
                  <c:v>-56787772.7900002</c:v>
                </c:pt>
                <c:pt idx="20">
                  <c:v>35762323.919999957</c:v>
                </c:pt>
                <c:pt idx="21">
                  <c:v>-114058954.62999988</c:v>
                </c:pt>
                <c:pt idx="22">
                  <c:v>238064777.74000001</c:v>
                </c:pt>
                <c:pt idx="23">
                  <c:v>-818775060.12</c:v>
                </c:pt>
                <c:pt idx="24">
                  <c:v>413453098.10999995</c:v>
                </c:pt>
                <c:pt idx="25">
                  <c:v>-150811263.55999991</c:v>
                </c:pt>
                <c:pt idx="26">
                  <c:v>-73461068.660000056</c:v>
                </c:pt>
                <c:pt idx="27">
                  <c:v>168006068.81000006</c:v>
                </c:pt>
                <c:pt idx="28">
                  <c:v>-90843748.060000062</c:v>
                </c:pt>
                <c:pt idx="29">
                  <c:v>-36267919.059999973</c:v>
                </c:pt>
                <c:pt idx="30">
                  <c:v>46342292.900000006</c:v>
                </c:pt>
                <c:pt idx="31">
                  <c:v>5673026.409999907</c:v>
                </c:pt>
                <c:pt idx="32">
                  <c:v>-35487633.389999896</c:v>
                </c:pt>
                <c:pt idx="33">
                  <c:v>17066799.879999936</c:v>
                </c:pt>
                <c:pt idx="34">
                  <c:v>-2996557.9999999702</c:v>
                </c:pt>
                <c:pt idx="35">
                  <c:v>456901.72999998927</c:v>
                </c:pt>
                <c:pt idx="36">
                  <c:v>602703103.63</c:v>
                </c:pt>
                <c:pt idx="37">
                  <c:v>-305479986.24000001</c:v>
                </c:pt>
                <c:pt idx="38">
                  <c:v>291523437.2900002</c:v>
                </c:pt>
                <c:pt idx="39">
                  <c:v>55007668.559999943</c:v>
                </c:pt>
                <c:pt idx="40">
                  <c:v>58325058.129999876</c:v>
                </c:pt>
                <c:pt idx="41">
                  <c:v>-208847496.49000001</c:v>
                </c:pt>
                <c:pt idx="42">
                  <c:v>166295640.13000011</c:v>
                </c:pt>
                <c:pt idx="43">
                  <c:v>-92427905.480000019</c:v>
                </c:pt>
                <c:pt idx="44">
                  <c:v>132361304.76999986</c:v>
                </c:pt>
                <c:pt idx="45">
                  <c:v>-284829728.06999993</c:v>
                </c:pt>
                <c:pt idx="46">
                  <c:v>173146631.63999999</c:v>
                </c:pt>
                <c:pt idx="47">
                  <c:v>-229912322.24899995</c:v>
                </c:pt>
                <c:pt idx="48">
                  <c:v>742479459.89899957</c:v>
                </c:pt>
                <c:pt idx="49">
                  <c:v>-295373647.87999964</c:v>
                </c:pt>
                <c:pt idx="50">
                  <c:v>33309577.079999924</c:v>
                </c:pt>
                <c:pt idx="51">
                  <c:v>-918023359.66999996</c:v>
                </c:pt>
                <c:pt idx="52">
                  <c:v>101854806.93999997</c:v>
                </c:pt>
                <c:pt idx="53">
                  <c:v>554842399.79999995</c:v>
                </c:pt>
                <c:pt idx="54">
                  <c:v>-87255037.679999948</c:v>
                </c:pt>
                <c:pt idx="55">
                  <c:v>590842040.72000003</c:v>
                </c:pt>
                <c:pt idx="56">
                  <c:v>-375297848.24000013</c:v>
                </c:pt>
                <c:pt idx="57">
                  <c:v>-70596614.999999881</c:v>
                </c:pt>
                <c:pt idx="58">
                  <c:v>317545602.5</c:v>
                </c:pt>
                <c:pt idx="59">
                  <c:v>-284882689.88000011</c:v>
                </c:pt>
                <c:pt idx="60">
                  <c:v>538409520.91000009</c:v>
                </c:pt>
                <c:pt idx="61">
                  <c:v>-182636304.48000002</c:v>
                </c:pt>
                <c:pt idx="62">
                  <c:v>-252543342.23000002</c:v>
                </c:pt>
                <c:pt idx="63">
                  <c:v>324560663.97000003</c:v>
                </c:pt>
                <c:pt idx="64">
                  <c:v>-96143972.710000038</c:v>
                </c:pt>
                <c:pt idx="65">
                  <c:v>130404440.12999988</c:v>
                </c:pt>
                <c:pt idx="66">
                  <c:v>-337258577.9799999</c:v>
                </c:pt>
                <c:pt idx="67">
                  <c:v>220834229.01000011</c:v>
                </c:pt>
                <c:pt idx="68">
                  <c:v>-164503859.67999983</c:v>
                </c:pt>
                <c:pt idx="69">
                  <c:v>-144669608.49000037</c:v>
                </c:pt>
                <c:pt idx="70">
                  <c:v>302020456.46000016</c:v>
                </c:pt>
                <c:pt idx="71">
                  <c:v>-268513910.50999999</c:v>
                </c:pt>
                <c:pt idx="72">
                  <c:v>358988963.81999993</c:v>
                </c:pt>
                <c:pt idx="73">
                  <c:v>-361577328.47000003</c:v>
                </c:pt>
                <c:pt idx="74">
                  <c:v>92109180.830000162</c:v>
                </c:pt>
                <c:pt idx="75">
                  <c:v>777638942.00999975</c:v>
                </c:pt>
                <c:pt idx="76">
                  <c:v>-465730438.12999988</c:v>
                </c:pt>
                <c:pt idx="77">
                  <c:v>-78997621.419999838</c:v>
                </c:pt>
                <c:pt idx="78">
                  <c:v>163688834.9599998</c:v>
                </c:pt>
                <c:pt idx="79">
                  <c:v>-217394011.53999996</c:v>
                </c:pt>
                <c:pt idx="80">
                  <c:v>-122005899.71000004</c:v>
                </c:pt>
                <c:pt idx="81">
                  <c:v>-102993761.61999989</c:v>
                </c:pt>
                <c:pt idx="82">
                  <c:v>233203087.7099998</c:v>
                </c:pt>
                <c:pt idx="83">
                  <c:v>-142605742.98999977</c:v>
                </c:pt>
                <c:pt idx="84">
                  <c:v>738308381.57799983</c:v>
                </c:pt>
                <c:pt idx="85">
                  <c:v>-502173644.45399976</c:v>
                </c:pt>
                <c:pt idx="86">
                  <c:v>361873227.03400016</c:v>
                </c:pt>
                <c:pt idx="87">
                  <c:v>146897958.65999985</c:v>
                </c:pt>
                <c:pt idx="88">
                  <c:v>-358546588.42400026</c:v>
                </c:pt>
                <c:pt idx="89">
                  <c:v>111314940.21000004</c:v>
                </c:pt>
                <c:pt idx="90">
                  <c:v>-6673797.5960001945</c:v>
                </c:pt>
                <c:pt idx="91">
                  <c:v>4994451.1560003757</c:v>
                </c:pt>
                <c:pt idx="92">
                  <c:v>-172553363.32400012</c:v>
                </c:pt>
                <c:pt idx="93">
                  <c:v>-88983451.395999908</c:v>
                </c:pt>
                <c:pt idx="94">
                  <c:v>134700111.75399971</c:v>
                </c:pt>
                <c:pt idx="95">
                  <c:v>-122697196.62899995</c:v>
                </c:pt>
                <c:pt idx="96">
                  <c:v>774677944.61300039</c:v>
                </c:pt>
                <c:pt idx="97">
                  <c:v>-816518692.18000031</c:v>
                </c:pt>
                <c:pt idx="98">
                  <c:v>678463782.88200045</c:v>
                </c:pt>
                <c:pt idx="99">
                  <c:v>87757837.409999371</c:v>
                </c:pt>
                <c:pt idx="100">
                  <c:v>-81038052.687999487</c:v>
                </c:pt>
                <c:pt idx="101">
                  <c:v>-199890569.89400005</c:v>
                </c:pt>
                <c:pt idx="102">
                  <c:v>-106861210.28599977</c:v>
                </c:pt>
                <c:pt idx="103">
                  <c:v>-130587820.96200037</c:v>
                </c:pt>
                <c:pt idx="104">
                  <c:v>540132815.63600016</c:v>
                </c:pt>
                <c:pt idx="105">
                  <c:v>-265422506.58599997</c:v>
                </c:pt>
                <c:pt idx="106">
                  <c:v>-259373734.17400026</c:v>
                </c:pt>
                <c:pt idx="107">
                  <c:v>-88744178.819999933</c:v>
                </c:pt>
                <c:pt idx="108">
                  <c:v>1047811663.0559998</c:v>
                </c:pt>
                <c:pt idx="109">
                  <c:v>-692081125.7179997</c:v>
                </c:pt>
                <c:pt idx="110">
                  <c:v>716455172.23200011</c:v>
                </c:pt>
                <c:pt idx="111">
                  <c:v>-449478461.5180006</c:v>
                </c:pt>
                <c:pt idx="112">
                  <c:v>160122216.18200064</c:v>
                </c:pt>
                <c:pt idx="113">
                  <c:v>-335632678.25200009</c:v>
                </c:pt>
                <c:pt idx="114">
                  <c:v>202766037.53199983</c:v>
                </c:pt>
                <c:pt idx="115">
                  <c:v>-520240670.63599992</c:v>
                </c:pt>
                <c:pt idx="116">
                  <c:v>182209202.5999999</c:v>
                </c:pt>
                <c:pt idx="117">
                  <c:v>437131687.93799996</c:v>
                </c:pt>
                <c:pt idx="118">
                  <c:v>-640821602.40200019</c:v>
                </c:pt>
                <c:pt idx="119">
                  <c:v>192381952.40799999</c:v>
                </c:pt>
                <c:pt idx="120">
                  <c:v>730877233.81000066</c:v>
                </c:pt>
                <c:pt idx="121">
                  <c:v>-631999565.58999991</c:v>
                </c:pt>
                <c:pt idx="122">
                  <c:v>848923235.01799989</c:v>
                </c:pt>
                <c:pt idx="123">
                  <c:v>489338323.17200041</c:v>
                </c:pt>
                <c:pt idx="124">
                  <c:v>-599340600.99399996</c:v>
                </c:pt>
                <c:pt idx="125">
                  <c:v>-109212319.37200069</c:v>
                </c:pt>
                <c:pt idx="126">
                  <c:v>-831700228.58200049</c:v>
                </c:pt>
                <c:pt idx="127">
                  <c:v>643840256.89073205</c:v>
                </c:pt>
                <c:pt idx="128">
                  <c:v>-390927260.22200036</c:v>
                </c:pt>
                <c:pt idx="129">
                  <c:v>331545673.98000026</c:v>
                </c:pt>
                <c:pt idx="130">
                  <c:v>-400336251.92273188</c:v>
                </c:pt>
                <c:pt idx="131">
                  <c:v>412739072.78600025</c:v>
                </c:pt>
                <c:pt idx="132">
                  <c:v>607077659.25800037</c:v>
                </c:pt>
                <c:pt idx="133">
                  <c:v>-842599817.0580008</c:v>
                </c:pt>
                <c:pt idx="134">
                  <c:v>761511745.08400083</c:v>
                </c:pt>
                <c:pt idx="135">
                  <c:v>328444820.02200031</c:v>
                </c:pt>
                <c:pt idx="136">
                  <c:v>68307152.999999523</c:v>
                </c:pt>
                <c:pt idx="137">
                  <c:v>226627560.8239994</c:v>
                </c:pt>
                <c:pt idx="138">
                  <c:v>-376667266.20599937</c:v>
                </c:pt>
                <c:pt idx="139">
                  <c:v>-73952637.485999584</c:v>
                </c:pt>
                <c:pt idx="140">
                  <c:v>-385655201.05800009</c:v>
                </c:pt>
                <c:pt idx="141">
                  <c:v>2581719306.7880001</c:v>
                </c:pt>
                <c:pt idx="142">
                  <c:v>-3095929920.5080004</c:v>
                </c:pt>
                <c:pt idx="143">
                  <c:v>264964960.25399995</c:v>
                </c:pt>
                <c:pt idx="144">
                  <c:v>1003501105.4780002</c:v>
                </c:pt>
                <c:pt idx="145">
                  <c:v>-614201039.25600004</c:v>
                </c:pt>
                <c:pt idx="146">
                  <c:v>1636371393.3200006</c:v>
                </c:pt>
                <c:pt idx="147">
                  <c:v>-560144710.35200071</c:v>
                </c:pt>
                <c:pt idx="148">
                  <c:v>-79670167.294001102</c:v>
                </c:pt>
                <c:pt idx="149">
                  <c:v>-494942556.20599842</c:v>
                </c:pt>
                <c:pt idx="150">
                  <c:v>344078348.79999924</c:v>
                </c:pt>
                <c:pt idx="151">
                  <c:v>-324996602.53800011</c:v>
                </c:pt>
                <c:pt idx="152">
                  <c:v>-234468487.31599998</c:v>
                </c:pt>
                <c:pt idx="153">
                  <c:v>-432230305.16399956</c:v>
                </c:pt>
                <c:pt idx="154">
                  <c:v>-423970324.39800024</c:v>
                </c:pt>
                <c:pt idx="155">
                  <c:v>526308619.35600042</c:v>
                </c:pt>
                <c:pt idx="156">
                  <c:v>1055202155.2819996</c:v>
                </c:pt>
                <c:pt idx="157">
                  <c:v>-1491035336.2599998</c:v>
                </c:pt>
                <c:pt idx="158">
                  <c:v>1784187413.9160004</c:v>
                </c:pt>
                <c:pt idx="159">
                  <c:v>-322699545.45800018</c:v>
                </c:pt>
                <c:pt idx="160">
                  <c:v>-416459474.85399961</c:v>
                </c:pt>
                <c:pt idx="161">
                  <c:v>-593763498.16600084</c:v>
                </c:pt>
                <c:pt idx="162">
                  <c:v>792802370.01600027</c:v>
                </c:pt>
                <c:pt idx="163">
                  <c:v>-258903829.1079998</c:v>
                </c:pt>
                <c:pt idx="164">
                  <c:v>-1559993446.9520006</c:v>
                </c:pt>
                <c:pt idx="165">
                  <c:v>1822024632.4240003</c:v>
                </c:pt>
                <c:pt idx="166">
                  <c:v>-646331218.80599976</c:v>
                </c:pt>
                <c:pt idx="167">
                  <c:v>-264617346.75400066</c:v>
                </c:pt>
                <c:pt idx="168">
                  <c:v>209483036.21000099</c:v>
                </c:pt>
                <c:pt idx="169">
                  <c:v>385920763.78000069</c:v>
                </c:pt>
                <c:pt idx="170">
                  <c:v>981388610.25999975</c:v>
                </c:pt>
                <c:pt idx="171">
                  <c:v>-68199461.540000916</c:v>
                </c:pt>
                <c:pt idx="172">
                  <c:v>-55123893.699999809</c:v>
                </c:pt>
                <c:pt idx="173">
                  <c:v>-494855425.90000057</c:v>
                </c:pt>
                <c:pt idx="174">
                  <c:v>-1352328395.6199999</c:v>
                </c:pt>
                <c:pt idx="175">
                  <c:v>239210377.76000023</c:v>
                </c:pt>
                <c:pt idx="176">
                  <c:v>1290912458.1599998</c:v>
                </c:pt>
                <c:pt idx="177">
                  <c:v>-339658953.17999983</c:v>
                </c:pt>
                <c:pt idx="178">
                  <c:v>-267544713.98000002</c:v>
                </c:pt>
                <c:pt idx="179">
                  <c:v>129123127.86000061</c:v>
                </c:pt>
                <c:pt idx="180">
                  <c:v>2667270966.3122168</c:v>
                </c:pt>
                <c:pt idx="181">
                  <c:v>-2040509892.3743882</c:v>
                </c:pt>
                <c:pt idx="182">
                  <c:v>1729559326.483109</c:v>
                </c:pt>
                <c:pt idx="183">
                  <c:v>-826351792.94448853</c:v>
                </c:pt>
                <c:pt idx="184">
                  <c:v>506591590.34643364</c:v>
                </c:pt>
                <c:pt idx="185">
                  <c:v>-311544783.75477505</c:v>
                </c:pt>
                <c:pt idx="186">
                  <c:v>-1061655601.4996295</c:v>
                </c:pt>
                <c:pt idx="187">
                  <c:v>651536775.83161783</c:v>
                </c:pt>
                <c:pt idx="188">
                  <c:v>-409239501.09951496</c:v>
                </c:pt>
                <c:pt idx="189">
                  <c:v>-23358653.005381107</c:v>
                </c:pt>
                <c:pt idx="190">
                  <c:v>1037676042.2430348</c:v>
                </c:pt>
                <c:pt idx="191">
                  <c:v>-617026213.22923374</c:v>
                </c:pt>
                <c:pt idx="192">
                  <c:v>202730545.34281254</c:v>
                </c:pt>
                <c:pt idx="193">
                  <c:v>127892782.31732845</c:v>
                </c:pt>
                <c:pt idx="194">
                  <c:v>857467921.3455677</c:v>
                </c:pt>
                <c:pt idx="195">
                  <c:v>-283387317.58837318</c:v>
                </c:pt>
                <c:pt idx="196">
                  <c:v>1592191734.7243233</c:v>
                </c:pt>
                <c:pt idx="197">
                  <c:v>-1816816086.630661</c:v>
                </c:pt>
                <c:pt idx="198">
                  <c:v>-413237268.68999958</c:v>
                </c:pt>
                <c:pt idx="199">
                  <c:v>2904546432.9778423</c:v>
                </c:pt>
                <c:pt idx="200">
                  <c:v>-3818750119.5633235</c:v>
                </c:pt>
                <c:pt idx="201">
                  <c:v>99387015.568287373</c:v>
                </c:pt>
                <c:pt idx="202">
                  <c:v>-12749173.78307724</c:v>
                </c:pt>
                <c:pt idx="203">
                  <c:v>648031819.73155212</c:v>
                </c:pt>
                <c:pt idx="204">
                  <c:v>-730387170.59878349</c:v>
                </c:pt>
                <c:pt idx="205">
                  <c:v>309700932.74063444</c:v>
                </c:pt>
                <c:pt idx="206">
                  <c:v>1909206971.6356425</c:v>
                </c:pt>
                <c:pt idx="207">
                  <c:v>-102635163.46008492</c:v>
                </c:pt>
                <c:pt idx="208">
                  <c:v>1193007279.361249</c:v>
                </c:pt>
                <c:pt idx="209">
                  <c:v>-619613214.77075863</c:v>
                </c:pt>
                <c:pt idx="210">
                  <c:v>-1299645982.6961908</c:v>
                </c:pt>
                <c:pt idx="211">
                  <c:v>563669325.7338171</c:v>
                </c:pt>
                <c:pt idx="212">
                  <c:v>-1379919596.203331</c:v>
                </c:pt>
                <c:pt idx="213">
                  <c:v>-717989501.8991847</c:v>
                </c:pt>
                <c:pt idx="214">
                  <c:v>209282243.53309584</c:v>
                </c:pt>
                <c:pt idx="215">
                  <c:v>408917672.53724289</c:v>
                </c:pt>
                <c:pt idx="216">
                  <c:v>2378105766.4913692</c:v>
                </c:pt>
                <c:pt idx="217">
                  <c:v>-1108653938.9299984</c:v>
                </c:pt>
                <c:pt idx="218">
                  <c:v>1488148867.3979998</c:v>
                </c:pt>
                <c:pt idx="219">
                  <c:v>-958464598.3399992</c:v>
                </c:pt>
                <c:pt idx="220">
                  <c:v>-987433039.85200119</c:v>
                </c:pt>
                <c:pt idx="221">
                  <c:v>-3079429670.2619991</c:v>
                </c:pt>
                <c:pt idx="222">
                  <c:v>2840945581.3319998</c:v>
                </c:pt>
                <c:pt idx="223">
                  <c:v>-6952860.438000679</c:v>
                </c:pt>
                <c:pt idx="224">
                  <c:v>1128319016.6720009</c:v>
                </c:pt>
                <c:pt idx="225">
                  <c:v>-1107530056.2543354</c:v>
                </c:pt>
                <c:pt idx="226">
                  <c:v>-151536211.53966522</c:v>
                </c:pt>
                <c:pt idx="227">
                  <c:v>-1295773057.1419992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C-4794-A1F1-7CECE496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51295"/>
        <c:axId val="2042752735"/>
      </c:lineChart>
      <c:dateAx>
        <c:axId val="2042751295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2735"/>
        <c:crosses val="autoZero"/>
        <c:auto val="1"/>
        <c:lblOffset val="100"/>
        <c:baseTimeUnit val="months"/>
      </c:dateAx>
      <c:valAx>
        <c:axId val="2042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1231"/>
        <c:axId val="1970792671"/>
      </c:lineChart>
      <c:catAx>
        <c:axId val="197079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2671"/>
        <c:crosses val="autoZero"/>
        <c:auto val="1"/>
        <c:lblAlgn val="ctr"/>
        <c:lblOffset val="100"/>
        <c:noMultiLvlLbl val="0"/>
      </c:catAx>
      <c:valAx>
        <c:axId val="19707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Series'!$D$1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Series'!$C$86:$C$313</c:f>
              <c:numCache>
                <c:formatCode>[$-409]mmm\-yy;@</c:formatCode>
                <c:ptCount val="228"/>
                <c:pt idx="0">
                  <c:v>38626</c:v>
                </c:pt>
                <c:pt idx="1">
                  <c:v>38657</c:v>
                </c:pt>
                <c:pt idx="2">
                  <c:v>38687</c:v>
                </c:pt>
                <c:pt idx="3">
                  <c:v>38718</c:v>
                </c:pt>
                <c:pt idx="4">
                  <c:v>38749</c:v>
                </c:pt>
                <c:pt idx="5">
                  <c:v>38777</c:v>
                </c:pt>
                <c:pt idx="6">
                  <c:v>38808</c:v>
                </c:pt>
                <c:pt idx="7">
                  <c:v>38838</c:v>
                </c:pt>
                <c:pt idx="8">
                  <c:v>38869</c:v>
                </c:pt>
                <c:pt idx="9">
                  <c:v>38899</c:v>
                </c:pt>
                <c:pt idx="10">
                  <c:v>38930</c:v>
                </c:pt>
                <c:pt idx="11">
                  <c:v>38961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  <c:pt idx="16">
                  <c:v>39114</c:v>
                </c:pt>
                <c:pt idx="17">
                  <c:v>39142</c:v>
                </c:pt>
                <c:pt idx="18">
                  <c:v>39173</c:v>
                </c:pt>
                <c:pt idx="19">
                  <c:v>39203</c:v>
                </c:pt>
                <c:pt idx="20">
                  <c:v>39234</c:v>
                </c:pt>
                <c:pt idx="21">
                  <c:v>39264</c:v>
                </c:pt>
                <c:pt idx="22">
                  <c:v>39295</c:v>
                </c:pt>
                <c:pt idx="23">
                  <c:v>39326</c:v>
                </c:pt>
                <c:pt idx="24">
                  <c:v>39356</c:v>
                </c:pt>
                <c:pt idx="25">
                  <c:v>39387</c:v>
                </c:pt>
                <c:pt idx="26">
                  <c:v>39417</c:v>
                </c:pt>
                <c:pt idx="27">
                  <c:v>39448</c:v>
                </c:pt>
                <c:pt idx="28">
                  <c:v>39479</c:v>
                </c:pt>
                <c:pt idx="29">
                  <c:v>39508</c:v>
                </c:pt>
                <c:pt idx="30">
                  <c:v>39539</c:v>
                </c:pt>
                <c:pt idx="31">
                  <c:v>39569</c:v>
                </c:pt>
                <c:pt idx="32">
                  <c:v>39600</c:v>
                </c:pt>
                <c:pt idx="33">
                  <c:v>39630</c:v>
                </c:pt>
                <c:pt idx="34">
                  <c:v>39661</c:v>
                </c:pt>
                <c:pt idx="35">
                  <c:v>39692</c:v>
                </c:pt>
                <c:pt idx="36">
                  <c:v>39722</c:v>
                </c:pt>
                <c:pt idx="37">
                  <c:v>39753</c:v>
                </c:pt>
                <c:pt idx="38">
                  <c:v>39783</c:v>
                </c:pt>
                <c:pt idx="39">
                  <c:v>39814</c:v>
                </c:pt>
                <c:pt idx="40">
                  <c:v>39845</c:v>
                </c:pt>
                <c:pt idx="41">
                  <c:v>39873</c:v>
                </c:pt>
                <c:pt idx="42">
                  <c:v>39904</c:v>
                </c:pt>
                <c:pt idx="43">
                  <c:v>39934</c:v>
                </c:pt>
                <c:pt idx="44">
                  <c:v>39965</c:v>
                </c:pt>
                <c:pt idx="45">
                  <c:v>39995</c:v>
                </c:pt>
                <c:pt idx="46">
                  <c:v>40026</c:v>
                </c:pt>
                <c:pt idx="47">
                  <c:v>40057</c:v>
                </c:pt>
                <c:pt idx="48">
                  <c:v>40087</c:v>
                </c:pt>
                <c:pt idx="49">
                  <c:v>40118</c:v>
                </c:pt>
                <c:pt idx="50">
                  <c:v>40148</c:v>
                </c:pt>
                <c:pt idx="51">
                  <c:v>40179</c:v>
                </c:pt>
                <c:pt idx="52">
                  <c:v>40210</c:v>
                </c:pt>
                <c:pt idx="53">
                  <c:v>40238</c:v>
                </c:pt>
                <c:pt idx="54">
                  <c:v>40269</c:v>
                </c:pt>
                <c:pt idx="55">
                  <c:v>40299</c:v>
                </c:pt>
                <c:pt idx="56">
                  <c:v>40330</c:v>
                </c:pt>
                <c:pt idx="57">
                  <c:v>40360</c:v>
                </c:pt>
                <c:pt idx="58">
                  <c:v>40391</c:v>
                </c:pt>
                <c:pt idx="59">
                  <c:v>40422</c:v>
                </c:pt>
                <c:pt idx="60">
                  <c:v>40452</c:v>
                </c:pt>
                <c:pt idx="61">
                  <c:v>40483</c:v>
                </c:pt>
                <c:pt idx="62">
                  <c:v>40513</c:v>
                </c:pt>
                <c:pt idx="63">
                  <c:v>40544</c:v>
                </c:pt>
                <c:pt idx="64">
                  <c:v>40575</c:v>
                </c:pt>
                <c:pt idx="65">
                  <c:v>40603</c:v>
                </c:pt>
                <c:pt idx="66">
                  <c:v>40634</c:v>
                </c:pt>
                <c:pt idx="67">
                  <c:v>40664</c:v>
                </c:pt>
                <c:pt idx="68">
                  <c:v>40695</c:v>
                </c:pt>
                <c:pt idx="69">
                  <c:v>40725</c:v>
                </c:pt>
                <c:pt idx="70">
                  <c:v>40756</c:v>
                </c:pt>
                <c:pt idx="71">
                  <c:v>40787</c:v>
                </c:pt>
                <c:pt idx="72">
                  <c:v>40817</c:v>
                </c:pt>
                <c:pt idx="73">
                  <c:v>40848</c:v>
                </c:pt>
                <c:pt idx="74">
                  <c:v>40878</c:v>
                </c:pt>
                <c:pt idx="75">
                  <c:v>40909</c:v>
                </c:pt>
                <c:pt idx="76">
                  <c:v>40940</c:v>
                </c:pt>
                <c:pt idx="77">
                  <c:v>40969</c:v>
                </c:pt>
                <c:pt idx="78">
                  <c:v>41000</c:v>
                </c:pt>
                <c:pt idx="79">
                  <c:v>41030</c:v>
                </c:pt>
                <c:pt idx="80">
                  <c:v>41061</c:v>
                </c:pt>
                <c:pt idx="81">
                  <c:v>41091</c:v>
                </c:pt>
                <c:pt idx="82">
                  <c:v>41122</c:v>
                </c:pt>
                <c:pt idx="83">
                  <c:v>41153</c:v>
                </c:pt>
                <c:pt idx="84">
                  <c:v>41183</c:v>
                </c:pt>
                <c:pt idx="85">
                  <c:v>41214</c:v>
                </c:pt>
                <c:pt idx="86">
                  <c:v>41244</c:v>
                </c:pt>
                <c:pt idx="87">
                  <c:v>41275</c:v>
                </c:pt>
                <c:pt idx="88">
                  <c:v>41306</c:v>
                </c:pt>
                <c:pt idx="89">
                  <c:v>41334</c:v>
                </c:pt>
                <c:pt idx="90">
                  <c:v>41365</c:v>
                </c:pt>
                <c:pt idx="91">
                  <c:v>41395</c:v>
                </c:pt>
                <c:pt idx="92">
                  <c:v>41426</c:v>
                </c:pt>
                <c:pt idx="93">
                  <c:v>41456</c:v>
                </c:pt>
                <c:pt idx="94">
                  <c:v>41487</c:v>
                </c:pt>
                <c:pt idx="95">
                  <c:v>41518</c:v>
                </c:pt>
                <c:pt idx="96">
                  <c:v>41548</c:v>
                </c:pt>
                <c:pt idx="97">
                  <c:v>41579</c:v>
                </c:pt>
                <c:pt idx="98">
                  <c:v>41609</c:v>
                </c:pt>
                <c:pt idx="99">
                  <c:v>41640</c:v>
                </c:pt>
                <c:pt idx="100">
                  <c:v>41671</c:v>
                </c:pt>
                <c:pt idx="101">
                  <c:v>41699</c:v>
                </c:pt>
                <c:pt idx="102">
                  <c:v>41730</c:v>
                </c:pt>
                <c:pt idx="103">
                  <c:v>41760</c:v>
                </c:pt>
                <c:pt idx="104">
                  <c:v>41791</c:v>
                </c:pt>
                <c:pt idx="105">
                  <c:v>41821</c:v>
                </c:pt>
                <c:pt idx="106">
                  <c:v>41852</c:v>
                </c:pt>
                <c:pt idx="107">
                  <c:v>41883</c:v>
                </c:pt>
                <c:pt idx="108">
                  <c:v>41913</c:v>
                </c:pt>
                <c:pt idx="109">
                  <c:v>41944</c:v>
                </c:pt>
                <c:pt idx="110">
                  <c:v>41974</c:v>
                </c:pt>
                <c:pt idx="111">
                  <c:v>42005</c:v>
                </c:pt>
                <c:pt idx="112">
                  <c:v>42036</c:v>
                </c:pt>
                <c:pt idx="113">
                  <c:v>42064</c:v>
                </c:pt>
                <c:pt idx="114">
                  <c:v>42095</c:v>
                </c:pt>
                <c:pt idx="115">
                  <c:v>42125</c:v>
                </c:pt>
                <c:pt idx="116">
                  <c:v>42156</c:v>
                </c:pt>
                <c:pt idx="117">
                  <c:v>42186</c:v>
                </c:pt>
                <c:pt idx="118">
                  <c:v>42217</c:v>
                </c:pt>
                <c:pt idx="119">
                  <c:v>42248</c:v>
                </c:pt>
                <c:pt idx="120">
                  <c:v>42278</c:v>
                </c:pt>
                <c:pt idx="121">
                  <c:v>42309</c:v>
                </c:pt>
                <c:pt idx="122">
                  <c:v>42339</c:v>
                </c:pt>
                <c:pt idx="123">
                  <c:v>42370</c:v>
                </c:pt>
                <c:pt idx="124">
                  <c:v>42401</c:v>
                </c:pt>
                <c:pt idx="125">
                  <c:v>42430</c:v>
                </c:pt>
                <c:pt idx="126">
                  <c:v>42461</c:v>
                </c:pt>
                <c:pt idx="127">
                  <c:v>42491</c:v>
                </c:pt>
                <c:pt idx="128">
                  <c:v>42522</c:v>
                </c:pt>
                <c:pt idx="129">
                  <c:v>42552</c:v>
                </c:pt>
                <c:pt idx="130">
                  <c:v>42583</c:v>
                </c:pt>
                <c:pt idx="131">
                  <c:v>42614</c:v>
                </c:pt>
                <c:pt idx="132">
                  <c:v>42644</c:v>
                </c:pt>
                <c:pt idx="133">
                  <c:v>42675</c:v>
                </c:pt>
                <c:pt idx="134">
                  <c:v>42705</c:v>
                </c:pt>
                <c:pt idx="135">
                  <c:v>42736</c:v>
                </c:pt>
                <c:pt idx="136">
                  <c:v>42767</c:v>
                </c:pt>
                <c:pt idx="137">
                  <c:v>42795</c:v>
                </c:pt>
                <c:pt idx="138">
                  <c:v>42826</c:v>
                </c:pt>
                <c:pt idx="139">
                  <c:v>42856</c:v>
                </c:pt>
                <c:pt idx="140">
                  <c:v>42887</c:v>
                </c:pt>
                <c:pt idx="141">
                  <c:v>42917</c:v>
                </c:pt>
                <c:pt idx="142">
                  <c:v>42948</c:v>
                </c:pt>
                <c:pt idx="143">
                  <c:v>42979</c:v>
                </c:pt>
                <c:pt idx="144">
                  <c:v>43009</c:v>
                </c:pt>
                <c:pt idx="145">
                  <c:v>43040</c:v>
                </c:pt>
                <c:pt idx="146">
                  <c:v>43070</c:v>
                </c:pt>
                <c:pt idx="147">
                  <c:v>43101</c:v>
                </c:pt>
                <c:pt idx="148">
                  <c:v>43132</c:v>
                </c:pt>
                <c:pt idx="149">
                  <c:v>43160</c:v>
                </c:pt>
                <c:pt idx="150">
                  <c:v>43191</c:v>
                </c:pt>
                <c:pt idx="151">
                  <c:v>43221</c:v>
                </c:pt>
                <c:pt idx="152">
                  <c:v>43252</c:v>
                </c:pt>
                <c:pt idx="153">
                  <c:v>43282</c:v>
                </c:pt>
                <c:pt idx="154">
                  <c:v>43313</c:v>
                </c:pt>
                <c:pt idx="155">
                  <c:v>43344</c:v>
                </c:pt>
                <c:pt idx="156">
                  <c:v>43374</c:v>
                </c:pt>
                <c:pt idx="157">
                  <c:v>43405</c:v>
                </c:pt>
                <c:pt idx="158">
                  <c:v>43435</c:v>
                </c:pt>
                <c:pt idx="159">
                  <c:v>43466</c:v>
                </c:pt>
                <c:pt idx="160">
                  <c:v>43497</c:v>
                </c:pt>
                <c:pt idx="161">
                  <c:v>43525</c:v>
                </c:pt>
                <c:pt idx="162">
                  <c:v>43556</c:v>
                </c:pt>
                <c:pt idx="163">
                  <c:v>43586</c:v>
                </c:pt>
                <c:pt idx="164">
                  <c:v>43617</c:v>
                </c:pt>
                <c:pt idx="165">
                  <c:v>43647</c:v>
                </c:pt>
                <c:pt idx="166">
                  <c:v>43678</c:v>
                </c:pt>
                <c:pt idx="167">
                  <c:v>43709</c:v>
                </c:pt>
                <c:pt idx="168">
                  <c:v>43739</c:v>
                </c:pt>
                <c:pt idx="169">
                  <c:v>43770</c:v>
                </c:pt>
                <c:pt idx="170">
                  <c:v>43800</c:v>
                </c:pt>
                <c:pt idx="171">
                  <c:v>43831</c:v>
                </c:pt>
                <c:pt idx="172">
                  <c:v>43862</c:v>
                </c:pt>
                <c:pt idx="173">
                  <c:v>43891</c:v>
                </c:pt>
                <c:pt idx="174">
                  <c:v>43922</c:v>
                </c:pt>
                <c:pt idx="175">
                  <c:v>43952</c:v>
                </c:pt>
                <c:pt idx="176">
                  <c:v>43983</c:v>
                </c:pt>
                <c:pt idx="177">
                  <c:v>44013</c:v>
                </c:pt>
                <c:pt idx="178">
                  <c:v>44044</c:v>
                </c:pt>
                <c:pt idx="179">
                  <c:v>44075</c:v>
                </c:pt>
                <c:pt idx="180">
                  <c:v>44105</c:v>
                </c:pt>
                <c:pt idx="181">
                  <c:v>44136</c:v>
                </c:pt>
                <c:pt idx="182">
                  <c:v>44166</c:v>
                </c:pt>
                <c:pt idx="183">
                  <c:v>44197</c:v>
                </c:pt>
                <c:pt idx="184">
                  <c:v>44228</c:v>
                </c:pt>
                <c:pt idx="185">
                  <c:v>44256</c:v>
                </c:pt>
                <c:pt idx="186">
                  <c:v>44287</c:v>
                </c:pt>
                <c:pt idx="187">
                  <c:v>44317</c:v>
                </c:pt>
                <c:pt idx="188">
                  <c:v>44348</c:v>
                </c:pt>
                <c:pt idx="189">
                  <c:v>44378</c:v>
                </c:pt>
                <c:pt idx="190">
                  <c:v>44409</c:v>
                </c:pt>
                <c:pt idx="191">
                  <c:v>44440</c:v>
                </c:pt>
                <c:pt idx="192">
                  <c:v>44470</c:v>
                </c:pt>
                <c:pt idx="193">
                  <c:v>44501</c:v>
                </c:pt>
                <c:pt idx="194">
                  <c:v>44531</c:v>
                </c:pt>
                <c:pt idx="195">
                  <c:v>44562</c:v>
                </c:pt>
                <c:pt idx="196">
                  <c:v>44593</c:v>
                </c:pt>
                <c:pt idx="197">
                  <c:v>44621</c:v>
                </c:pt>
                <c:pt idx="198">
                  <c:v>44652</c:v>
                </c:pt>
                <c:pt idx="199">
                  <c:v>44682</c:v>
                </c:pt>
                <c:pt idx="200">
                  <c:v>44713</c:v>
                </c:pt>
                <c:pt idx="201">
                  <c:v>44743</c:v>
                </c:pt>
                <c:pt idx="202">
                  <c:v>44774</c:v>
                </c:pt>
                <c:pt idx="203">
                  <c:v>44805</c:v>
                </c:pt>
                <c:pt idx="204">
                  <c:v>44835</c:v>
                </c:pt>
                <c:pt idx="205">
                  <c:v>44866</c:v>
                </c:pt>
                <c:pt idx="206">
                  <c:v>44896</c:v>
                </c:pt>
                <c:pt idx="207">
                  <c:v>44927</c:v>
                </c:pt>
                <c:pt idx="208">
                  <c:v>44958</c:v>
                </c:pt>
                <c:pt idx="209">
                  <c:v>44986</c:v>
                </c:pt>
                <c:pt idx="210">
                  <c:v>45017</c:v>
                </c:pt>
                <c:pt idx="211">
                  <c:v>45047</c:v>
                </c:pt>
                <c:pt idx="212">
                  <c:v>45078</c:v>
                </c:pt>
                <c:pt idx="213">
                  <c:v>45108</c:v>
                </c:pt>
                <c:pt idx="214">
                  <c:v>45139</c:v>
                </c:pt>
                <c:pt idx="215">
                  <c:v>45170</c:v>
                </c:pt>
                <c:pt idx="216">
                  <c:v>45200</c:v>
                </c:pt>
                <c:pt idx="217">
                  <c:v>45231</c:v>
                </c:pt>
                <c:pt idx="218">
                  <c:v>45261</c:v>
                </c:pt>
                <c:pt idx="219">
                  <c:v>45292</c:v>
                </c:pt>
                <c:pt idx="220">
                  <c:v>45323</c:v>
                </c:pt>
                <c:pt idx="221">
                  <c:v>45352</c:v>
                </c:pt>
                <c:pt idx="222">
                  <c:v>45383</c:v>
                </c:pt>
                <c:pt idx="223">
                  <c:v>45413</c:v>
                </c:pt>
                <c:pt idx="224">
                  <c:v>45444</c:v>
                </c:pt>
                <c:pt idx="225">
                  <c:v>45474</c:v>
                </c:pt>
                <c:pt idx="226">
                  <c:v>45505</c:v>
                </c:pt>
                <c:pt idx="227">
                  <c:v>45536</c:v>
                </c:pt>
              </c:numCache>
            </c:numRef>
          </c:cat>
          <c:val>
            <c:numRef>
              <c:f>'Time Series'!$D$86:$D$313</c:f>
              <c:numCache>
                <c:formatCode>_(* #,##0.00_);_(* \(#,##0.00\);_(* "-"??_);_(@_)</c:formatCode>
                <c:ptCount val="228"/>
                <c:pt idx="0">
                  <c:v>663681605.21000004</c:v>
                </c:pt>
                <c:pt idx="1">
                  <c:v>507357121.04999995</c:v>
                </c:pt>
                <c:pt idx="2">
                  <c:v>418144125.47999996</c:v>
                </c:pt>
                <c:pt idx="3">
                  <c:v>569758557.23000002</c:v>
                </c:pt>
                <c:pt idx="4">
                  <c:v>486462141.19999993</c:v>
                </c:pt>
                <c:pt idx="5">
                  <c:v>458364224.18999982</c:v>
                </c:pt>
                <c:pt idx="6">
                  <c:v>453182459.45000005</c:v>
                </c:pt>
                <c:pt idx="7">
                  <c:v>632688203.07999992</c:v>
                </c:pt>
                <c:pt idx="8">
                  <c:v>718978774.77999985</c:v>
                </c:pt>
                <c:pt idx="9">
                  <c:v>523405660.07999992</c:v>
                </c:pt>
                <c:pt idx="10">
                  <c:v>602186198.21999991</c:v>
                </c:pt>
                <c:pt idx="11">
                  <c:v>344370891.80999994</c:v>
                </c:pt>
                <c:pt idx="12">
                  <c:v>721938607.44000006</c:v>
                </c:pt>
                <c:pt idx="13">
                  <c:v>631685858.48999989</c:v>
                </c:pt>
                <c:pt idx="14">
                  <c:v>704666598.11999989</c:v>
                </c:pt>
                <c:pt idx="15">
                  <c:v>797653826.3900001</c:v>
                </c:pt>
                <c:pt idx="16">
                  <c:v>932099697.72000003</c:v>
                </c:pt>
                <c:pt idx="17">
                  <c:v>756815089.86000001</c:v>
                </c:pt>
                <c:pt idx="18">
                  <c:v>715794685.88000011</c:v>
                </c:pt>
                <c:pt idx="19">
                  <c:v>659006913.08999991</c:v>
                </c:pt>
                <c:pt idx="20">
                  <c:v>694769237.00999987</c:v>
                </c:pt>
                <c:pt idx="21">
                  <c:v>580710282.38</c:v>
                </c:pt>
                <c:pt idx="22">
                  <c:v>818775060.12</c:v>
                </c:pt>
                <c:pt idx="23">
                  <c:v>0</c:v>
                </c:pt>
                <c:pt idx="24">
                  <c:v>413453098.10999995</c:v>
                </c:pt>
                <c:pt idx="25">
                  <c:v>262641834.55000004</c:v>
                </c:pt>
                <c:pt idx="26">
                  <c:v>189180765.88999999</c:v>
                </c:pt>
                <c:pt idx="27">
                  <c:v>357186834.70000005</c:v>
                </c:pt>
                <c:pt idx="28">
                  <c:v>266343086.63999999</c:v>
                </c:pt>
                <c:pt idx="29">
                  <c:v>230075167.58000001</c:v>
                </c:pt>
                <c:pt idx="30">
                  <c:v>276417460.48000002</c:v>
                </c:pt>
                <c:pt idx="31">
                  <c:v>282090486.88999993</c:v>
                </c:pt>
                <c:pt idx="32">
                  <c:v>246602853.50000003</c:v>
                </c:pt>
                <c:pt idx="33">
                  <c:v>263669653.37999997</c:v>
                </c:pt>
                <c:pt idx="34">
                  <c:v>260673095.38</c:v>
                </c:pt>
                <c:pt idx="35">
                  <c:v>261129997.10999998</c:v>
                </c:pt>
                <c:pt idx="36">
                  <c:v>863833100.74000001</c:v>
                </c:pt>
                <c:pt idx="37">
                  <c:v>558353114.5</c:v>
                </c:pt>
                <c:pt idx="38">
                  <c:v>849876551.7900002</c:v>
                </c:pt>
                <c:pt idx="39">
                  <c:v>904884220.35000014</c:v>
                </c:pt>
                <c:pt idx="40">
                  <c:v>963209278.48000002</c:v>
                </c:pt>
                <c:pt idx="41">
                  <c:v>754361781.99000001</c:v>
                </c:pt>
                <c:pt idx="42">
                  <c:v>920657422.12000012</c:v>
                </c:pt>
                <c:pt idx="43">
                  <c:v>828229516.6400001</c:v>
                </c:pt>
                <c:pt idx="44">
                  <c:v>960590821.40999997</c:v>
                </c:pt>
                <c:pt idx="45">
                  <c:v>675761093.34000003</c:v>
                </c:pt>
                <c:pt idx="46">
                  <c:v>848907724.98000002</c:v>
                </c:pt>
                <c:pt idx="47">
                  <c:v>618995402.73100007</c:v>
                </c:pt>
                <c:pt idx="48">
                  <c:v>1361474862.6299996</c:v>
                </c:pt>
                <c:pt idx="49">
                  <c:v>1066101214.75</c:v>
                </c:pt>
                <c:pt idx="50">
                  <c:v>1099410791.8299999</c:v>
                </c:pt>
                <c:pt idx="51">
                  <c:v>181387432.16</c:v>
                </c:pt>
                <c:pt idx="52">
                  <c:v>283242239.09999996</c:v>
                </c:pt>
                <c:pt idx="53">
                  <c:v>838084638.89999998</c:v>
                </c:pt>
                <c:pt idx="54">
                  <c:v>750829601.22000003</c:v>
                </c:pt>
                <c:pt idx="55">
                  <c:v>1341671641.9400001</c:v>
                </c:pt>
                <c:pt idx="56">
                  <c:v>966373793.69999993</c:v>
                </c:pt>
                <c:pt idx="57">
                  <c:v>895777178.70000005</c:v>
                </c:pt>
                <c:pt idx="58">
                  <c:v>1213322781.2</c:v>
                </c:pt>
                <c:pt idx="59">
                  <c:v>928440091.31999993</c:v>
                </c:pt>
                <c:pt idx="60">
                  <c:v>1466849612.23</c:v>
                </c:pt>
                <c:pt idx="61">
                  <c:v>1284213307.75</c:v>
                </c:pt>
                <c:pt idx="62">
                  <c:v>1031669965.52</c:v>
                </c:pt>
                <c:pt idx="63">
                  <c:v>1356230629.49</c:v>
                </c:pt>
                <c:pt idx="64">
                  <c:v>1260086656.78</c:v>
                </c:pt>
                <c:pt idx="65">
                  <c:v>1390491096.9099998</c:v>
                </c:pt>
                <c:pt idx="66">
                  <c:v>1053232518.9299999</c:v>
                </c:pt>
                <c:pt idx="67">
                  <c:v>1274066747.9400001</c:v>
                </c:pt>
                <c:pt idx="68">
                  <c:v>1109562888.2600002</c:v>
                </c:pt>
                <c:pt idx="69">
                  <c:v>964893279.76999986</c:v>
                </c:pt>
                <c:pt idx="70">
                  <c:v>1266913736.23</c:v>
                </c:pt>
                <c:pt idx="71">
                  <c:v>998399825.72000003</c:v>
                </c:pt>
                <c:pt idx="72">
                  <c:v>1357388789.54</c:v>
                </c:pt>
                <c:pt idx="73">
                  <c:v>995811461.06999993</c:v>
                </c:pt>
                <c:pt idx="74">
                  <c:v>1087920641.9000001</c:v>
                </c:pt>
                <c:pt idx="75">
                  <c:v>1865559583.9099998</c:v>
                </c:pt>
                <c:pt idx="76">
                  <c:v>1399829145.78</c:v>
                </c:pt>
                <c:pt idx="77">
                  <c:v>1320831524.3600001</c:v>
                </c:pt>
                <c:pt idx="78">
                  <c:v>1484520359.3199999</c:v>
                </c:pt>
                <c:pt idx="79">
                  <c:v>1267126347.78</c:v>
                </c:pt>
                <c:pt idx="80">
                  <c:v>1145120448.0699999</c:v>
                </c:pt>
                <c:pt idx="81">
                  <c:v>1042126686.45</c:v>
                </c:pt>
                <c:pt idx="82">
                  <c:v>1275329774.1599998</c:v>
                </c:pt>
                <c:pt idx="83">
                  <c:v>1132724031.1700001</c:v>
                </c:pt>
                <c:pt idx="84">
                  <c:v>1871032412.7479999</c:v>
                </c:pt>
                <c:pt idx="85">
                  <c:v>1368858768.2940001</c:v>
                </c:pt>
                <c:pt idx="86">
                  <c:v>1730731995.3280003</c:v>
                </c:pt>
                <c:pt idx="87">
                  <c:v>1877629953.9880002</c:v>
                </c:pt>
                <c:pt idx="88">
                  <c:v>1519083365.5639999</c:v>
                </c:pt>
                <c:pt idx="89">
                  <c:v>1630398305.7739999</c:v>
                </c:pt>
                <c:pt idx="90">
                  <c:v>1623724508.1779997</c:v>
                </c:pt>
                <c:pt idx="91">
                  <c:v>1628718959.3340001</c:v>
                </c:pt>
                <c:pt idx="92">
                  <c:v>1456165596.01</c:v>
                </c:pt>
                <c:pt idx="93">
                  <c:v>1367182144.6140001</c:v>
                </c:pt>
                <c:pt idx="94">
                  <c:v>1501882256.3679998</c:v>
                </c:pt>
                <c:pt idx="95">
                  <c:v>1379185059.7389998</c:v>
                </c:pt>
                <c:pt idx="96">
                  <c:v>2153863004.3520002</c:v>
                </c:pt>
                <c:pt idx="97">
                  <c:v>1337344312.1719999</c:v>
                </c:pt>
                <c:pt idx="98">
                  <c:v>2015808095.0540004</c:v>
                </c:pt>
                <c:pt idx="99">
                  <c:v>2103565932.4639997</c:v>
                </c:pt>
                <c:pt idx="100">
                  <c:v>2022527879.7760003</c:v>
                </c:pt>
                <c:pt idx="101">
                  <c:v>1822637309.8820002</c:v>
                </c:pt>
                <c:pt idx="102">
                  <c:v>1715776099.5960004</c:v>
                </c:pt>
                <c:pt idx="103">
                  <c:v>1585188278.6340001</c:v>
                </c:pt>
                <c:pt idx="104">
                  <c:v>2125321094.2700002</c:v>
                </c:pt>
                <c:pt idx="105">
                  <c:v>1859898587.6840003</c:v>
                </c:pt>
                <c:pt idx="106">
                  <c:v>1600524853.51</c:v>
                </c:pt>
                <c:pt idx="107">
                  <c:v>1511780674.6900001</c:v>
                </c:pt>
                <c:pt idx="108">
                  <c:v>2559592337.7459998</c:v>
                </c:pt>
                <c:pt idx="109">
                  <c:v>1867511212.0280001</c:v>
                </c:pt>
                <c:pt idx="110">
                  <c:v>2583966384.2600002</c:v>
                </c:pt>
                <c:pt idx="111">
                  <c:v>2134487922.7419996</c:v>
                </c:pt>
                <c:pt idx="112">
                  <c:v>2294610138.9240003</c:v>
                </c:pt>
                <c:pt idx="113">
                  <c:v>1958977460.6720002</c:v>
                </c:pt>
                <c:pt idx="114">
                  <c:v>2161743498.204</c:v>
                </c:pt>
                <c:pt idx="115">
                  <c:v>1641502827.5680001</c:v>
                </c:pt>
                <c:pt idx="116">
                  <c:v>1823712030.168</c:v>
                </c:pt>
                <c:pt idx="117">
                  <c:v>2260843718.1059999</c:v>
                </c:pt>
                <c:pt idx="118">
                  <c:v>1620022115.7039998</c:v>
                </c:pt>
                <c:pt idx="119">
                  <c:v>1812404068.1119998</c:v>
                </c:pt>
                <c:pt idx="120">
                  <c:v>2543281301.9220004</c:v>
                </c:pt>
                <c:pt idx="121">
                  <c:v>1911281736.3320005</c:v>
                </c:pt>
                <c:pt idx="122">
                  <c:v>2760204971.3500004</c:v>
                </c:pt>
                <c:pt idx="123">
                  <c:v>3249543294.5220008</c:v>
                </c:pt>
                <c:pt idx="124">
                  <c:v>2650202693.5280008</c:v>
                </c:pt>
                <c:pt idx="125">
                  <c:v>2540990374.1560001</c:v>
                </c:pt>
                <c:pt idx="126">
                  <c:v>1709290145.5739996</c:v>
                </c:pt>
                <c:pt idx="127">
                  <c:v>2353130402.4647317</c:v>
                </c:pt>
                <c:pt idx="128">
                  <c:v>1962203142.2427313</c:v>
                </c:pt>
                <c:pt idx="129">
                  <c:v>2293748816.2227316</c:v>
                </c:pt>
                <c:pt idx="130">
                  <c:v>1893412564.2999997</c:v>
                </c:pt>
                <c:pt idx="131">
                  <c:v>2306151637.086</c:v>
                </c:pt>
                <c:pt idx="132">
                  <c:v>2913229296.3440003</c:v>
                </c:pt>
                <c:pt idx="133">
                  <c:v>2070629479.2859995</c:v>
                </c:pt>
                <c:pt idx="134">
                  <c:v>2832141224.3700004</c:v>
                </c:pt>
                <c:pt idx="135">
                  <c:v>3160586044.3920007</c:v>
                </c:pt>
                <c:pt idx="136">
                  <c:v>3228893197.3920002</c:v>
                </c:pt>
                <c:pt idx="137">
                  <c:v>3455520758.2159996</c:v>
                </c:pt>
                <c:pt idx="138">
                  <c:v>3078853492.0100002</c:v>
                </c:pt>
                <c:pt idx="139">
                  <c:v>3004900854.5240006</c:v>
                </c:pt>
                <c:pt idx="140">
                  <c:v>2619245653.4660006</c:v>
                </c:pt>
                <c:pt idx="141">
                  <c:v>5200964960.2540007</c:v>
                </c:pt>
                <c:pt idx="142">
                  <c:v>2105035039.7460001</c:v>
                </c:pt>
                <c:pt idx="143">
                  <c:v>2370000000</c:v>
                </c:pt>
                <c:pt idx="144">
                  <c:v>3373501105.4780002</c:v>
                </c:pt>
                <c:pt idx="145">
                  <c:v>2759300066.2220001</c:v>
                </c:pt>
                <c:pt idx="146">
                  <c:v>4395671459.5420008</c:v>
                </c:pt>
                <c:pt idx="147">
                  <c:v>3835526749.1900001</c:v>
                </c:pt>
                <c:pt idx="148">
                  <c:v>3755856581.895999</c:v>
                </c:pt>
                <c:pt idx="149">
                  <c:v>3260914025.6900005</c:v>
                </c:pt>
                <c:pt idx="150">
                  <c:v>3604992374.4899998</c:v>
                </c:pt>
                <c:pt idx="151">
                  <c:v>3279995771.9519997</c:v>
                </c:pt>
                <c:pt idx="152">
                  <c:v>3045527284.6359997</c:v>
                </c:pt>
                <c:pt idx="153">
                  <c:v>2613296979.4720001</c:v>
                </c:pt>
                <c:pt idx="154">
                  <c:v>2189326655.0739999</c:v>
                </c:pt>
                <c:pt idx="155">
                  <c:v>2715635274.4300003</c:v>
                </c:pt>
                <c:pt idx="156">
                  <c:v>3770837429.7119999</c:v>
                </c:pt>
                <c:pt idx="157">
                  <c:v>2279802093.4520001</c:v>
                </c:pt>
                <c:pt idx="158">
                  <c:v>4063989507.3680005</c:v>
                </c:pt>
                <c:pt idx="159">
                  <c:v>3741289961.9100003</c:v>
                </c:pt>
                <c:pt idx="160">
                  <c:v>3324830487.0560007</c:v>
                </c:pt>
                <c:pt idx="161">
                  <c:v>2731066988.8899999</c:v>
                </c:pt>
                <c:pt idx="162">
                  <c:v>3523869358.9060001</c:v>
                </c:pt>
                <c:pt idx="163">
                  <c:v>3264965529.7980003</c:v>
                </c:pt>
                <c:pt idx="164">
                  <c:v>1704972082.8459997</c:v>
                </c:pt>
                <c:pt idx="165">
                  <c:v>3526996715.27</c:v>
                </c:pt>
                <c:pt idx="166">
                  <c:v>2880665496.4640002</c:v>
                </c:pt>
                <c:pt idx="167">
                  <c:v>2616048149.7099996</c:v>
                </c:pt>
                <c:pt idx="168">
                  <c:v>2825531185.9200006</c:v>
                </c:pt>
                <c:pt idx="169">
                  <c:v>3211451949.7000012</c:v>
                </c:pt>
                <c:pt idx="170">
                  <c:v>4192840559.960001</c:v>
                </c:pt>
                <c:pt idx="171">
                  <c:v>4124641098.4200001</c:v>
                </c:pt>
                <c:pt idx="172">
                  <c:v>4069517204.7200003</c:v>
                </c:pt>
                <c:pt idx="173">
                  <c:v>3574661778.8199997</c:v>
                </c:pt>
                <c:pt idx="174">
                  <c:v>2222333383.1999998</c:v>
                </c:pt>
                <c:pt idx="175">
                  <c:v>2461543760.96</c:v>
                </c:pt>
                <c:pt idx="176">
                  <c:v>3752456219.1199999</c:v>
                </c:pt>
                <c:pt idx="177">
                  <c:v>3412797265.9400001</c:v>
                </c:pt>
                <c:pt idx="178">
                  <c:v>3145252551.96</c:v>
                </c:pt>
                <c:pt idx="179">
                  <c:v>3274375679.8200006</c:v>
                </c:pt>
                <c:pt idx="180">
                  <c:v>5941646646.1322174</c:v>
                </c:pt>
                <c:pt idx="181">
                  <c:v>3901136753.7578292</c:v>
                </c:pt>
                <c:pt idx="182">
                  <c:v>5630696080.2409382</c:v>
                </c:pt>
                <c:pt idx="183">
                  <c:v>4804344287.2964497</c:v>
                </c:pt>
                <c:pt idx="184">
                  <c:v>5310935877.6428833</c:v>
                </c:pt>
                <c:pt idx="185">
                  <c:v>4999391093.8881083</c:v>
                </c:pt>
                <c:pt idx="186">
                  <c:v>3937735492.3884788</c:v>
                </c:pt>
                <c:pt idx="187">
                  <c:v>4589272268.2200966</c:v>
                </c:pt>
                <c:pt idx="188">
                  <c:v>4180032767.1205816</c:v>
                </c:pt>
                <c:pt idx="189">
                  <c:v>4156674114.1152005</c:v>
                </c:pt>
                <c:pt idx="190">
                  <c:v>5194350156.3582354</c:v>
                </c:pt>
                <c:pt idx="191">
                  <c:v>4577323943.1290016</c:v>
                </c:pt>
                <c:pt idx="192">
                  <c:v>4780054488.4718142</c:v>
                </c:pt>
                <c:pt idx="193">
                  <c:v>4907947270.7891426</c:v>
                </c:pt>
                <c:pt idx="194">
                  <c:v>5765415192.1347103</c:v>
                </c:pt>
                <c:pt idx="195">
                  <c:v>5482027874.5463371</c:v>
                </c:pt>
                <c:pt idx="196">
                  <c:v>7074219609.2706604</c:v>
                </c:pt>
                <c:pt idx="197">
                  <c:v>5257403522.6399994</c:v>
                </c:pt>
                <c:pt idx="198">
                  <c:v>4844166253.9499998</c:v>
                </c:pt>
                <c:pt idx="199">
                  <c:v>7748712686.9278421</c:v>
                </c:pt>
                <c:pt idx="200">
                  <c:v>3929962567.3645186</c:v>
                </c:pt>
                <c:pt idx="201">
                  <c:v>4029349582.932806</c:v>
                </c:pt>
                <c:pt idx="202">
                  <c:v>4016600409.1497288</c:v>
                </c:pt>
                <c:pt idx="203">
                  <c:v>4664632228.8812809</c:v>
                </c:pt>
                <c:pt idx="204">
                  <c:v>3934245058.2824974</c:v>
                </c:pt>
                <c:pt idx="205">
                  <c:v>4243945991.0231318</c:v>
                </c:pt>
                <c:pt idx="206">
                  <c:v>6153152962.6587744</c:v>
                </c:pt>
                <c:pt idx="207">
                  <c:v>6050517799.1986895</c:v>
                </c:pt>
                <c:pt idx="208">
                  <c:v>7243525078.5599384</c:v>
                </c:pt>
                <c:pt idx="209">
                  <c:v>6623911863.7891798</c:v>
                </c:pt>
                <c:pt idx="210">
                  <c:v>5324265881.092989</c:v>
                </c:pt>
                <c:pt idx="211">
                  <c:v>5887935206.8268061</c:v>
                </c:pt>
                <c:pt idx="212">
                  <c:v>4508015610.6234751</c:v>
                </c:pt>
                <c:pt idx="213">
                  <c:v>3790026108.7242904</c:v>
                </c:pt>
                <c:pt idx="214">
                  <c:v>3999308352.2573862</c:v>
                </c:pt>
                <c:pt idx="215">
                  <c:v>4408226024.7946291</c:v>
                </c:pt>
                <c:pt idx="216">
                  <c:v>6786331791.2859983</c:v>
                </c:pt>
                <c:pt idx="217">
                  <c:v>5677677852.3559999</c:v>
                </c:pt>
                <c:pt idx="218">
                  <c:v>7165826719.7539997</c:v>
                </c:pt>
                <c:pt idx="219">
                  <c:v>6207362121.4140005</c:v>
                </c:pt>
                <c:pt idx="220">
                  <c:v>5219929081.5619993</c:v>
                </c:pt>
                <c:pt idx="221">
                  <c:v>2140499411.3000002</c:v>
                </c:pt>
                <c:pt idx="222">
                  <c:v>4981444992.632</c:v>
                </c:pt>
                <c:pt idx="223">
                  <c:v>4974492132.1939993</c:v>
                </c:pt>
                <c:pt idx="224">
                  <c:v>6102811148.8660002</c:v>
                </c:pt>
                <c:pt idx="225">
                  <c:v>4995281092.6116648</c:v>
                </c:pt>
                <c:pt idx="226">
                  <c:v>4843744881.0719995</c:v>
                </c:pt>
                <c:pt idx="227">
                  <c:v>3547971823.9300003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4682-9DD8-DC17A36A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51295"/>
        <c:axId val="2042752735"/>
      </c:lineChart>
      <c:dateAx>
        <c:axId val="2042751295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2735"/>
        <c:crosses val="autoZero"/>
        <c:auto val="1"/>
        <c:lblOffset val="100"/>
        <c:baseTimeUnit val="months"/>
      </c:dateAx>
      <c:valAx>
        <c:axId val="2042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22281655721305"/>
          <c:y val="6.1905170944541031E-2"/>
          <c:w val="0.83734272346391481"/>
          <c:h val="0.75304441490268259"/>
        </c:manualLayout>
      </c:layout>
      <c:lineChart>
        <c:grouping val="standard"/>
        <c:varyColors val="0"/>
        <c:ser>
          <c:idx val="0"/>
          <c:order val="0"/>
          <c:tx>
            <c:strRef>
              <c:f>'Lissage Expo'!$B$1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'Lissage Expo'!$A$2:$A$337</c:f>
              <c:numCache>
                <c:formatCode>[$-409]mmm\-yy;@</c:formatCode>
                <c:ptCount val="336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</c:numCache>
            </c:numRef>
          </c:cat>
          <c:val>
            <c:numRef>
              <c:f>'Lissage Expo'!$B$2:$B$337</c:f>
              <c:numCache>
                <c:formatCode>_(* #,##0.00_);_(* \(#,##0.00\);_(* "-"??_);_(@_)</c:formatCode>
                <c:ptCount val="336"/>
                <c:pt idx="0">
                  <c:v>451189999.99999994</c:v>
                </c:pt>
                <c:pt idx="1">
                  <c:v>379380000</c:v>
                </c:pt>
                <c:pt idx="2">
                  <c:v>396699999.99999994</c:v>
                </c:pt>
                <c:pt idx="3">
                  <c:v>437650000</c:v>
                </c:pt>
                <c:pt idx="4">
                  <c:v>414720000.00000006</c:v>
                </c:pt>
                <c:pt idx="5">
                  <c:v>462939999.99999994</c:v>
                </c:pt>
                <c:pt idx="6">
                  <c:v>402789999.99999994</c:v>
                </c:pt>
                <c:pt idx="7">
                  <c:v>356280000</c:v>
                </c:pt>
                <c:pt idx="8">
                  <c:v>359880000</c:v>
                </c:pt>
                <c:pt idx="9">
                  <c:v>369250000</c:v>
                </c:pt>
                <c:pt idx="10">
                  <c:v>413720000</c:v>
                </c:pt>
                <c:pt idx="11">
                  <c:v>379880000.00000006</c:v>
                </c:pt>
                <c:pt idx="12">
                  <c:v>500720000</c:v>
                </c:pt>
                <c:pt idx="13">
                  <c:v>413420000</c:v>
                </c:pt>
                <c:pt idx="14">
                  <c:v>421560000</c:v>
                </c:pt>
                <c:pt idx="15">
                  <c:v>411100000</c:v>
                </c:pt>
                <c:pt idx="16">
                  <c:v>413230000</c:v>
                </c:pt>
                <c:pt idx="17">
                  <c:v>368650000.00000006</c:v>
                </c:pt>
                <c:pt idx="18">
                  <c:v>321870000</c:v>
                </c:pt>
                <c:pt idx="19">
                  <c:v>372840000.00000006</c:v>
                </c:pt>
                <c:pt idx="20">
                  <c:v>283500000</c:v>
                </c:pt>
                <c:pt idx="21">
                  <c:v>302340000</c:v>
                </c:pt>
                <c:pt idx="22">
                  <c:v>332440000.00000006</c:v>
                </c:pt>
                <c:pt idx="23">
                  <c:v>300090000</c:v>
                </c:pt>
                <c:pt idx="24">
                  <c:v>519859999.99999988</c:v>
                </c:pt>
                <c:pt idx="25">
                  <c:v>322859999.99999994</c:v>
                </c:pt>
                <c:pt idx="26">
                  <c:v>364599999.99999994</c:v>
                </c:pt>
                <c:pt idx="27">
                  <c:v>398879999.99999994</c:v>
                </c:pt>
                <c:pt idx="28">
                  <c:v>330069999.99999994</c:v>
                </c:pt>
                <c:pt idx="29">
                  <c:v>405409999.99999994</c:v>
                </c:pt>
                <c:pt idx="30">
                  <c:v>347010000</c:v>
                </c:pt>
                <c:pt idx="31">
                  <c:v>363490000</c:v>
                </c:pt>
                <c:pt idx="32">
                  <c:v>331440000.00000006</c:v>
                </c:pt>
                <c:pt idx="33">
                  <c:v>364420000</c:v>
                </c:pt>
                <c:pt idx="34">
                  <c:v>421010000</c:v>
                </c:pt>
                <c:pt idx="35">
                  <c:v>381919999.99999994</c:v>
                </c:pt>
                <c:pt idx="36">
                  <c:v>600550000</c:v>
                </c:pt>
                <c:pt idx="37">
                  <c:v>408350000</c:v>
                </c:pt>
                <c:pt idx="38">
                  <c:v>424430000</c:v>
                </c:pt>
                <c:pt idx="39">
                  <c:v>537900000</c:v>
                </c:pt>
                <c:pt idx="40">
                  <c:v>472210000.00000006</c:v>
                </c:pt>
                <c:pt idx="41">
                  <c:v>494090000.00000006</c:v>
                </c:pt>
                <c:pt idx="42">
                  <c:v>507080000</c:v>
                </c:pt>
                <c:pt idx="43">
                  <c:v>487730000</c:v>
                </c:pt>
                <c:pt idx="44">
                  <c:v>423509999.99999994</c:v>
                </c:pt>
                <c:pt idx="45">
                  <c:v>468710000.00000006</c:v>
                </c:pt>
                <c:pt idx="46">
                  <c:v>408180000</c:v>
                </c:pt>
                <c:pt idx="47">
                  <c:v>453660000</c:v>
                </c:pt>
                <c:pt idx="48">
                  <c:v>430080000</c:v>
                </c:pt>
                <c:pt idx="49">
                  <c:v>272340000</c:v>
                </c:pt>
                <c:pt idx="50">
                  <c:v>201330000.00000003</c:v>
                </c:pt>
                <c:pt idx="51">
                  <c:v>369210000.00000012</c:v>
                </c:pt>
                <c:pt idx="52">
                  <c:v>277510000.00000006</c:v>
                </c:pt>
                <c:pt idx="53">
                  <c:v>242280000</c:v>
                </c:pt>
                <c:pt idx="54">
                  <c:v>282659999.99999994</c:v>
                </c:pt>
                <c:pt idx="55">
                  <c:v>288260000</c:v>
                </c:pt>
                <c:pt idx="56">
                  <c:v>257170000.00000003</c:v>
                </c:pt>
                <c:pt idx="57">
                  <c:v>280669999.99999994</c:v>
                </c:pt>
                <c:pt idx="58">
                  <c:v>273020000</c:v>
                </c:pt>
                <c:pt idx="59">
                  <c:v>274729999.99999994</c:v>
                </c:pt>
                <c:pt idx="60">
                  <c:v>507310000</c:v>
                </c:pt>
                <c:pt idx="61">
                  <c:v>309020000</c:v>
                </c:pt>
                <c:pt idx="62">
                  <c:v>233660000.00000003</c:v>
                </c:pt>
                <c:pt idx="63">
                  <c:v>397830000.00000006</c:v>
                </c:pt>
                <c:pt idx="64">
                  <c:v>369800000</c:v>
                </c:pt>
                <c:pt idx="65">
                  <c:v>148230000.00000003</c:v>
                </c:pt>
                <c:pt idx="66">
                  <c:v>350040000</c:v>
                </c:pt>
                <c:pt idx="67">
                  <c:v>401390000.00000006</c:v>
                </c:pt>
                <c:pt idx="68">
                  <c:v>472180000.00000006</c:v>
                </c:pt>
                <c:pt idx="69">
                  <c:v>272360000</c:v>
                </c:pt>
                <c:pt idx="70">
                  <c:v>361130000.00000006</c:v>
                </c:pt>
                <c:pt idx="71">
                  <c:v>349700000.00000006</c:v>
                </c:pt>
                <c:pt idx="72">
                  <c:v>454620000</c:v>
                </c:pt>
                <c:pt idx="73">
                  <c:v>341049999.99999994</c:v>
                </c:pt>
                <c:pt idx="74">
                  <c:v>268390000</c:v>
                </c:pt>
                <c:pt idx="75">
                  <c:v>351300000</c:v>
                </c:pt>
                <c:pt idx="76">
                  <c:v>289280000</c:v>
                </c:pt>
                <c:pt idx="77">
                  <c:v>284130000</c:v>
                </c:pt>
                <c:pt idx="78">
                  <c:v>315150000</c:v>
                </c:pt>
                <c:pt idx="79">
                  <c:v>347579999.99999994</c:v>
                </c:pt>
                <c:pt idx="80">
                  <c:v>210950000</c:v>
                </c:pt>
                <c:pt idx="81">
                  <c:v>277590000</c:v>
                </c:pt>
                <c:pt idx="82">
                  <c:v>862540000</c:v>
                </c:pt>
                <c:pt idx="83">
                  <c:v>197679999.99999997</c:v>
                </c:pt>
                <c:pt idx="84">
                  <c:v>663681605.21000004</c:v>
                </c:pt>
                <c:pt idx="85">
                  <c:v>507357121.04999995</c:v>
                </c:pt>
                <c:pt idx="86">
                  <c:v>418144125.47999996</c:v>
                </c:pt>
                <c:pt idx="87">
                  <c:v>569758557.23000002</c:v>
                </c:pt>
                <c:pt idx="88">
                  <c:v>486462141.19999993</c:v>
                </c:pt>
                <c:pt idx="89">
                  <c:v>458364224.18999982</c:v>
                </c:pt>
                <c:pt idx="90">
                  <c:v>453182459.45000005</c:v>
                </c:pt>
                <c:pt idx="91">
                  <c:v>632688203.07999992</c:v>
                </c:pt>
                <c:pt idx="92">
                  <c:v>718978774.77999985</c:v>
                </c:pt>
                <c:pt idx="93">
                  <c:v>523405660.07999992</c:v>
                </c:pt>
                <c:pt idx="94">
                  <c:v>602186198.21999991</c:v>
                </c:pt>
                <c:pt idx="95">
                  <c:v>344370891.80999994</c:v>
                </c:pt>
                <c:pt idx="96">
                  <c:v>721938607.44000006</c:v>
                </c:pt>
                <c:pt idx="97">
                  <c:v>631685858.48999989</c:v>
                </c:pt>
                <c:pt idx="98">
                  <c:v>704666598.11999989</c:v>
                </c:pt>
                <c:pt idx="99">
                  <c:v>797653826.3900001</c:v>
                </c:pt>
                <c:pt idx="100">
                  <c:v>932099697.72000003</c:v>
                </c:pt>
                <c:pt idx="101">
                  <c:v>756815089.86000001</c:v>
                </c:pt>
                <c:pt idx="102">
                  <c:v>715794685.88000011</c:v>
                </c:pt>
                <c:pt idx="103">
                  <c:v>659006913.08999991</c:v>
                </c:pt>
                <c:pt idx="104">
                  <c:v>694769237.00999987</c:v>
                </c:pt>
                <c:pt idx="105">
                  <c:v>580710282.38</c:v>
                </c:pt>
                <c:pt idx="106">
                  <c:v>818775060.12</c:v>
                </c:pt>
                <c:pt idx="107">
                  <c:v>0</c:v>
                </c:pt>
                <c:pt idx="108">
                  <c:v>413453098.10999995</c:v>
                </c:pt>
                <c:pt idx="109">
                  <c:v>262641834.55000004</c:v>
                </c:pt>
                <c:pt idx="110">
                  <c:v>189180765.88999999</c:v>
                </c:pt>
                <c:pt idx="111">
                  <c:v>357186834.70000005</c:v>
                </c:pt>
                <c:pt idx="112">
                  <c:v>266343086.63999999</c:v>
                </c:pt>
                <c:pt idx="113">
                  <c:v>230075167.58000001</c:v>
                </c:pt>
                <c:pt idx="114">
                  <c:v>276417460.48000002</c:v>
                </c:pt>
                <c:pt idx="115">
                  <c:v>282090486.88999993</c:v>
                </c:pt>
                <c:pt idx="116">
                  <c:v>246602853.50000003</c:v>
                </c:pt>
                <c:pt idx="117">
                  <c:v>263669653.37999997</c:v>
                </c:pt>
                <c:pt idx="118">
                  <c:v>260673095.38</c:v>
                </c:pt>
                <c:pt idx="119">
                  <c:v>261129997.10999998</c:v>
                </c:pt>
                <c:pt idx="120">
                  <c:v>863833100.74000001</c:v>
                </c:pt>
                <c:pt idx="121">
                  <c:v>558353114.5</c:v>
                </c:pt>
                <c:pt idx="122">
                  <c:v>849876551.7900002</c:v>
                </c:pt>
                <c:pt idx="123">
                  <c:v>904884220.35000014</c:v>
                </c:pt>
                <c:pt idx="124">
                  <c:v>963209278.48000002</c:v>
                </c:pt>
                <c:pt idx="125">
                  <c:v>754361781.99000001</c:v>
                </c:pt>
                <c:pt idx="126">
                  <c:v>920657422.12000012</c:v>
                </c:pt>
                <c:pt idx="127">
                  <c:v>828229516.6400001</c:v>
                </c:pt>
                <c:pt idx="128">
                  <c:v>960590821.40999997</c:v>
                </c:pt>
                <c:pt idx="129">
                  <c:v>675761093.34000003</c:v>
                </c:pt>
                <c:pt idx="130">
                  <c:v>848907724.98000002</c:v>
                </c:pt>
                <c:pt idx="131">
                  <c:v>618995402.73100007</c:v>
                </c:pt>
                <c:pt idx="132">
                  <c:v>1361474862.6299996</c:v>
                </c:pt>
                <c:pt idx="133">
                  <c:v>1066101214.75</c:v>
                </c:pt>
                <c:pt idx="134">
                  <c:v>1099410791.8299999</c:v>
                </c:pt>
                <c:pt idx="135">
                  <c:v>181387432.16</c:v>
                </c:pt>
                <c:pt idx="136">
                  <c:v>283242239.09999996</c:v>
                </c:pt>
                <c:pt idx="137">
                  <c:v>838084638.89999998</c:v>
                </c:pt>
                <c:pt idx="138">
                  <c:v>750829601.22000003</c:v>
                </c:pt>
                <c:pt idx="139">
                  <c:v>1341671641.9400001</c:v>
                </c:pt>
                <c:pt idx="140">
                  <c:v>966373793.69999993</c:v>
                </c:pt>
                <c:pt idx="141">
                  <c:v>895777178.70000005</c:v>
                </c:pt>
                <c:pt idx="142">
                  <c:v>1213322781.2</c:v>
                </c:pt>
                <c:pt idx="143">
                  <c:v>928440091.31999993</c:v>
                </c:pt>
                <c:pt idx="144">
                  <c:v>1466849612.23</c:v>
                </c:pt>
                <c:pt idx="145">
                  <c:v>1284213307.75</c:v>
                </c:pt>
                <c:pt idx="146">
                  <c:v>1031669965.52</c:v>
                </c:pt>
                <c:pt idx="147">
                  <c:v>1356230629.49</c:v>
                </c:pt>
                <c:pt idx="148">
                  <c:v>1260086656.78</c:v>
                </c:pt>
                <c:pt idx="149">
                  <c:v>1390491096.9099998</c:v>
                </c:pt>
                <c:pt idx="150">
                  <c:v>1053232518.9299999</c:v>
                </c:pt>
                <c:pt idx="151">
                  <c:v>1274066747.9400001</c:v>
                </c:pt>
                <c:pt idx="152">
                  <c:v>1109562888.2600002</c:v>
                </c:pt>
                <c:pt idx="153">
                  <c:v>964893279.76999986</c:v>
                </c:pt>
                <c:pt idx="154">
                  <c:v>1266913736.23</c:v>
                </c:pt>
                <c:pt idx="155">
                  <c:v>998399825.72000003</c:v>
                </c:pt>
                <c:pt idx="156">
                  <c:v>1357388789.54</c:v>
                </c:pt>
                <c:pt idx="157">
                  <c:v>995811461.06999993</c:v>
                </c:pt>
                <c:pt idx="158">
                  <c:v>1087920641.9000001</c:v>
                </c:pt>
                <c:pt idx="159">
                  <c:v>1865559583.9099998</c:v>
                </c:pt>
                <c:pt idx="160">
                  <c:v>1399829145.78</c:v>
                </c:pt>
                <c:pt idx="161">
                  <c:v>1320831524.3600001</c:v>
                </c:pt>
                <c:pt idx="162">
                  <c:v>1484520359.3199999</c:v>
                </c:pt>
                <c:pt idx="163">
                  <c:v>1267126347.78</c:v>
                </c:pt>
                <c:pt idx="164">
                  <c:v>1145120448.0699999</c:v>
                </c:pt>
                <c:pt idx="165">
                  <c:v>1042126686.45</c:v>
                </c:pt>
                <c:pt idx="166">
                  <c:v>1275329774.1599998</c:v>
                </c:pt>
                <c:pt idx="167">
                  <c:v>1132724031.1700001</c:v>
                </c:pt>
                <c:pt idx="168">
                  <c:v>1871032412.7479999</c:v>
                </c:pt>
                <c:pt idx="169">
                  <c:v>1368858768.2940001</c:v>
                </c:pt>
                <c:pt idx="170">
                  <c:v>1730731995.3280003</c:v>
                </c:pt>
                <c:pt idx="171">
                  <c:v>1877629953.9880002</c:v>
                </c:pt>
                <c:pt idx="172">
                  <c:v>1519083365.5639999</c:v>
                </c:pt>
                <c:pt idx="173">
                  <c:v>1630398305.7739999</c:v>
                </c:pt>
                <c:pt idx="174">
                  <c:v>1623724508.1779997</c:v>
                </c:pt>
                <c:pt idx="175">
                  <c:v>1628718959.3340001</c:v>
                </c:pt>
                <c:pt idx="176">
                  <c:v>1456165596.01</c:v>
                </c:pt>
                <c:pt idx="177">
                  <c:v>1367182144.6140001</c:v>
                </c:pt>
                <c:pt idx="178">
                  <c:v>1501882256.3679998</c:v>
                </c:pt>
                <c:pt idx="179">
                  <c:v>1379185059.7389998</c:v>
                </c:pt>
                <c:pt idx="180">
                  <c:v>2153863004.3520002</c:v>
                </c:pt>
                <c:pt idx="181">
                  <c:v>1337344312.1719999</c:v>
                </c:pt>
                <c:pt idx="182">
                  <c:v>2015808095.0540004</c:v>
                </c:pt>
                <c:pt idx="183">
                  <c:v>2103565932.4639997</c:v>
                </c:pt>
                <c:pt idx="184">
                  <c:v>2022527879.7760003</c:v>
                </c:pt>
                <c:pt idx="185">
                  <c:v>1822637309.8820002</c:v>
                </c:pt>
                <c:pt idx="186">
                  <c:v>1715776099.5960004</c:v>
                </c:pt>
                <c:pt idx="187">
                  <c:v>1585188278.6340001</c:v>
                </c:pt>
                <c:pt idx="188">
                  <c:v>2125321094.2700002</c:v>
                </c:pt>
                <c:pt idx="189">
                  <c:v>1859898587.6840003</c:v>
                </c:pt>
                <c:pt idx="190">
                  <c:v>1600524853.51</c:v>
                </c:pt>
                <c:pt idx="191">
                  <c:v>1511780674.6900001</c:v>
                </c:pt>
                <c:pt idx="192">
                  <c:v>2559592337.7459998</c:v>
                </c:pt>
                <c:pt idx="193">
                  <c:v>1867511212.0280001</c:v>
                </c:pt>
                <c:pt idx="194">
                  <c:v>2583966384.2600002</c:v>
                </c:pt>
                <c:pt idx="195">
                  <c:v>2134487922.7419996</c:v>
                </c:pt>
                <c:pt idx="196">
                  <c:v>2294610138.9240003</c:v>
                </c:pt>
                <c:pt idx="197">
                  <c:v>1958977460.6720002</c:v>
                </c:pt>
                <c:pt idx="198">
                  <c:v>2161743498.204</c:v>
                </c:pt>
                <c:pt idx="199">
                  <c:v>1641502827.5680001</c:v>
                </c:pt>
                <c:pt idx="200">
                  <c:v>1823712030.168</c:v>
                </c:pt>
                <c:pt idx="201">
                  <c:v>2260843718.1059999</c:v>
                </c:pt>
                <c:pt idx="202">
                  <c:v>1620022115.7039998</c:v>
                </c:pt>
                <c:pt idx="203">
                  <c:v>1812404068.1119998</c:v>
                </c:pt>
                <c:pt idx="204">
                  <c:v>2543281301.9220004</c:v>
                </c:pt>
                <c:pt idx="205">
                  <c:v>1911281736.3320005</c:v>
                </c:pt>
                <c:pt idx="206">
                  <c:v>2760204971.3500004</c:v>
                </c:pt>
                <c:pt idx="207">
                  <c:v>3249543294.5220008</c:v>
                </c:pt>
                <c:pt idx="208">
                  <c:v>2650202693.5280008</c:v>
                </c:pt>
                <c:pt idx="209">
                  <c:v>2540990374.1560001</c:v>
                </c:pt>
                <c:pt idx="210">
                  <c:v>1709290145.5739996</c:v>
                </c:pt>
                <c:pt idx="211">
                  <c:v>2353130402.4647317</c:v>
                </c:pt>
                <c:pt idx="212">
                  <c:v>1962203142.2427313</c:v>
                </c:pt>
                <c:pt idx="213">
                  <c:v>2293748816.2227316</c:v>
                </c:pt>
                <c:pt idx="214">
                  <c:v>1893412564.2999997</c:v>
                </c:pt>
                <c:pt idx="215">
                  <c:v>2306151637.086</c:v>
                </c:pt>
                <c:pt idx="216">
                  <c:v>2913229296.3440003</c:v>
                </c:pt>
                <c:pt idx="217">
                  <c:v>2070629479.2859995</c:v>
                </c:pt>
                <c:pt idx="218">
                  <c:v>2832141224.3700004</c:v>
                </c:pt>
                <c:pt idx="219">
                  <c:v>3160586044.3920007</c:v>
                </c:pt>
                <c:pt idx="220">
                  <c:v>3228893197.3920002</c:v>
                </c:pt>
                <c:pt idx="221">
                  <c:v>3455520758.2159996</c:v>
                </c:pt>
                <c:pt idx="222">
                  <c:v>3078853492.0100002</c:v>
                </c:pt>
                <c:pt idx="223">
                  <c:v>3004900854.5240006</c:v>
                </c:pt>
                <c:pt idx="224">
                  <c:v>2619245653.4660006</c:v>
                </c:pt>
                <c:pt idx="225">
                  <c:v>5200964960.2540007</c:v>
                </c:pt>
                <c:pt idx="226">
                  <c:v>2105035039.7460001</c:v>
                </c:pt>
                <c:pt idx="227">
                  <c:v>2370000000</c:v>
                </c:pt>
                <c:pt idx="228">
                  <c:v>3373501105.4780002</c:v>
                </c:pt>
                <c:pt idx="229">
                  <c:v>2759300066.2220001</c:v>
                </c:pt>
                <c:pt idx="230">
                  <c:v>4395671459.5420008</c:v>
                </c:pt>
                <c:pt idx="231">
                  <c:v>3835526749.1900001</c:v>
                </c:pt>
                <c:pt idx="232">
                  <c:v>3755856581.895999</c:v>
                </c:pt>
                <c:pt idx="233">
                  <c:v>3260914025.6900005</c:v>
                </c:pt>
                <c:pt idx="234">
                  <c:v>3604992374.4899998</c:v>
                </c:pt>
                <c:pt idx="235">
                  <c:v>3279995771.9519997</c:v>
                </c:pt>
                <c:pt idx="236">
                  <c:v>3045527284.6359997</c:v>
                </c:pt>
                <c:pt idx="237">
                  <c:v>2613296979.4720001</c:v>
                </c:pt>
                <c:pt idx="238">
                  <c:v>2189326655.0739999</c:v>
                </c:pt>
                <c:pt idx="239">
                  <c:v>2715635274.4300003</c:v>
                </c:pt>
                <c:pt idx="240">
                  <c:v>3770837429.7119999</c:v>
                </c:pt>
                <c:pt idx="241">
                  <c:v>2279802093.4520001</c:v>
                </c:pt>
                <c:pt idx="242">
                  <c:v>4063989507.3680005</c:v>
                </c:pt>
                <c:pt idx="243">
                  <c:v>3741289961.9100003</c:v>
                </c:pt>
                <c:pt idx="244">
                  <c:v>3324830487.0560007</c:v>
                </c:pt>
                <c:pt idx="245">
                  <c:v>2731066988.8899999</c:v>
                </c:pt>
                <c:pt idx="246">
                  <c:v>3523869358.9060001</c:v>
                </c:pt>
                <c:pt idx="247">
                  <c:v>3264965529.7980003</c:v>
                </c:pt>
                <c:pt idx="248">
                  <c:v>1704972082.8459997</c:v>
                </c:pt>
                <c:pt idx="249">
                  <c:v>3526996715.27</c:v>
                </c:pt>
                <c:pt idx="250">
                  <c:v>2880665496.4640002</c:v>
                </c:pt>
                <c:pt idx="251">
                  <c:v>2616048149.7099996</c:v>
                </c:pt>
                <c:pt idx="252">
                  <c:v>2825531185.9200006</c:v>
                </c:pt>
                <c:pt idx="253">
                  <c:v>3211451949.7000012</c:v>
                </c:pt>
                <c:pt idx="254">
                  <c:v>4192840559.960001</c:v>
                </c:pt>
                <c:pt idx="255">
                  <c:v>4124641098.4200001</c:v>
                </c:pt>
                <c:pt idx="256">
                  <c:v>4069517204.7200003</c:v>
                </c:pt>
                <c:pt idx="257">
                  <c:v>3574661778.8199997</c:v>
                </c:pt>
                <c:pt idx="258">
                  <c:v>2222333383.1999998</c:v>
                </c:pt>
                <c:pt idx="259">
                  <c:v>2461543760.96</c:v>
                </c:pt>
                <c:pt idx="260">
                  <c:v>3752456219.1199999</c:v>
                </c:pt>
                <c:pt idx="261">
                  <c:v>3412797265.9400001</c:v>
                </c:pt>
                <c:pt idx="262">
                  <c:v>3145252551.96</c:v>
                </c:pt>
                <c:pt idx="263">
                  <c:v>3274375679.8200006</c:v>
                </c:pt>
                <c:pt idx="264">
                  <c:v>5941646646.1322174</c:v>
                </c:pt>
                <c:pt idx="265">
                  <c:v>3901136753.7578292</c:v>
                </c:pt>
                <c:pt idx="266">
                  <c:v>5630696080.2409382</c:v>
                </c:pt>
                <c:pt idx="267">
                  <c:v>4804344287.2964497</c:v>
                </c:pt>
                <c:pt idx="268">
                  <c:v>5310935877.6428833</c:v>
                </c:pt>
                <c:pt idx="269">
                  <c:v>4999391093.8881083</c:v>
                </c:pt>
                <c:pt idx="270">
                  <c:v>3937735492.3884788</c:v>
                </c:pt>
                <c:pt idx="271">
                  <c:v>4589272268.2200966</c:v>
                </c:pt>
                <c:pt idx="272">
                  <c:v>4180032767.1205816</c:v>
                </c:pt>
                <c:pt idx="273">
                  <c:v>4156674114.1152005</c:v>
                </c:pt>
                <c:pt idx="274">
                  <c:v>5194350156.3582354</c:v>
                </c:pt>
                <c:pt idx="275">
                  <c:v>4577323943.1290016</c:v>
                </c:pt>
                <c:pt idx="276">
                  <c:v>4780054488.4718142</c:v>
                </c:pt>
                <c:pt idx="277">
                  <c:v>4907947270.7891426</c:v>
                </c:pt>
                <c:pt idx="278">
                  <c:v>5765415192.1347103</c:v>
                </c:pt>
                <c:pt idx="279">
                  <c:v>5482027874.5463371</c:v>
                </c:pt>
                <c:pt idx="280">
                  <c:v>7074219609.2706604</c:v>
                </c:pt>
                <c:pt idx="281">
                  <c:v>5257403522.6399994</c:v>
                </c:pt>
                <c:pt idx="282">
                  <c:v>4844166253.9499998</c:v>
                </c:pt>
                <c:pt idx="283">
                  <c:v>7748712686.9278421</c:v>
                </c:pt>
                <c:pt idx="284">
                  <c:v>3929962567.3645186</c:v>
                </c:pt>
                <c:pt idx="285">
                  <c:v>4029349582.932806</c:v>
                </c:pt>
                <c:pt idx="286">
                  <c:v>4016600409.1497288</c:v>
                </c:pt>
                <c:pt idx="287">
                  <c:v>4664632228.8812809</c:v>
                </c:pt>
                <c:pt idx="288">
                  <c:v>3934245058.2824974</c:v>
                </c:pt>
                <c:pt idx="289">
                  <c:v>4243945991.0231318</c:v>
                </c:pt>
                <c:pt idx="290">
                  <c:v>6153152962.6587744</c:v>
                </c:pt>
                <c:pt idx="291">
                  <c:v>6050517799.1986895</c:v>
                </c:pt>
                <c:pt idx="292">
                  <c:v>7243525078.5599384</c:v>
                </c:pt>
                <c:pt idx="293">
                  <c:v>6623911863.7891798</c:v>
                </c:pt>
                <c:pt idx="294">
                  <c:v>5324265881.092989</c:v>
                </c:pt>
                <c:pt idx="295">
                  <c:v>5887935206.8268061</c:v>
                </c:pt>
                <c:pt idx="296">
                  <c:v>4508015610.6234751</c:v>
                </c:pt>
                <c:pt idx="297">
                  <c:v>3790026108.7242904</c:v>
                </c:pt>
                <c:pt idx="298">
                  <c:v>3999308352.2573862</c:v>
                </c:pt>
                <c:pt idx="299">
                  <c:v>4408226024.7946291</c:v>
                </c:pt>
                <c:pt idx="300">
                  <c:v>6786331791.2859983</c:v>
                </c:pt>
                <c:pt idx="301">
                  <c:v>5677677852.3559999</c:v>
                </c:pt>
                <c:pt idx="302">
                  <c:v>7165826719.7539997</c:v>
                </c:pt>
                <c:pt idx="303">
                  <c:v>6207362121.4140005</c:v>
                </c:pt>
                <c:pt idx="304">
                  <c:v>5219929081.5619993</c:v>
                </c:pt>
                <c:pt idx="305">
                  <c:v>2140499411.3000002</c:v>
                </c:pt>
                <c:pt idx="306">
                  <c:v>4981444992.632</c:v>
                </c:pt>
                <c:pt idx="307">
                  <c:v>4974492132.1939993</c:v>
                </c:pt>
                <c:pt idx="308">
                  <c:v>6102811148.8660002</c:v>
                </c:pt>
                <c:pt idx="309">
                  <c:v>4995281092.6116648</c:v>
                </c:pt>
                <c:pt idx="310">
                  <c:v>4843744881.0719995</c:v>
                </c:pt>
                <c:pt idx="311">
                  <c:v>3547971823.9300003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4-4945-A6F1-FBBE8B05778F}"/>
            </c:ext>
          </c:extLst>
        </c:ser>
        <c:ser>
          <c:idx val="1"/>
          <c:order val="1"/>
          <c:tx>
            <c:strRef>
              <c:f>'Lissage Expo'!$C$1</c:f>
              <c:strCache>
                <c:ptCount val="1"/>
                <c:pt idx="0">
                  <c:v>Forecast(Recettes)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'Lissage Expo'!$A$2:$A$337</c:f>
              <c:numCache>
                <c:formatCode>[$-409]mmm\-yy;@</c:formatCode>
                <c:ptCount val="336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</c:numCache>
            </c:numRef>
          </c:cat>
          <c:val>
            <c:numRef>
              <c:f>'Lissage Expo'!$C$2:$C$337</c:f>
              <c:numCache>
                <c:formatCode>General</c:formatCode>
                <c:ptCount val="336"/>
                <c:pt idx="311" formatCode="_(* #,##0.00_);_(* \(#,##0.00\);_(* &quot;-&quot;??_);_(@_)">
                  <c:v>3547971823.9300003</c:v>
                </c:pt>
                <c:pt idx="312" formatCode="_(* #,##0.00_);_(* \(#,##0.00\);_(* &quot;-&quot;??_);_(@_)">
                  <c:v>6252850516.4515457</c:v>
                </c:pt>
                <c:pt idx="313" formatCode="_(* #,##0.00_);_(* \(#,##0.00\);_(* &quot;-&quot;??_);_(@_)">
                  <c:v>5671093084.648551</c:v>
                </c:pt>
                <c:pt idx="314" formatCode="_(* #,##0.00_);_(* \(#,##0.00\);_(* &quot;-&quot;??_);_(@_)">
                  <c:v>7034953409.8414698</c:v>
                </c:pt>
                <c:pt idx="315" formatCode="_(* #,##0.00_);_(* \(#,##0.00\);_(* &quot;-&quot;??_);_(@_)">
                  <c:v>6622379268.8777142</c:v>
                </c:pt>
                <c:pt idx="316" formatCode="_(* #,##0.00_);_(* \(#,##0.00\);_(* &quot;-&quot;??_);_(@_)">
                  <c:v>6825433363.7874413</c:v>
                </c:pt>
                <c:pt idx="317" formatCode="_(* #,##0.00_);_(* \(#,##0.00\);_(* &quot;-&quot;??_);_(@_)">
                  <c:v>5552545620.171833</c:v>
                </c:pt>
                <c:pt idx="318" formatCode="_(* #,##0.00_);_(* \(#,##0.00\);_(* &quot;-&quot;??_);_(@_)">
                  <c:v>5774890059.0605898</c:v>
                </c:pt>
                <c:pt idx="319" formatCode="_(* #,##0.00_);_(* \(#,##0.00\);_(* &quot;-&quot;??_);_(@_)">
                  <c:v>6350265124.79422</c:v>
                </c:pt>
                <c:pt idx="320" formatCode="_(* #,##0.00_);_(* \(#,##0.00\);_(* &quot;-&quot;??_);_(@_)">
                  <c:v>5776143496.3417397</c:v>
                </c:pt>
                <c:pt idx="321" formatCode="_(* #,##0.00_);_(* \(#,##0.00\);_(* &quot;-&quot;??_);_(@_)">
                  <c:v>5532841804.3585863</c:v>
                </c:pt>
                <c:pt idx="322" formatCode="_(* #,##0.00_);_(* \(#,##0.00\);_(* &quot;-&quot;??_);_(@_)">
                  <c:v>5444333936.8149834</c:v>
                </c:pt>
                <c:pt idx="323" formatCode="_(* #,##0.00_);_(* \(#,##0.00\);_(* &quot;-&quot;??_);_(@_)">
                  <c:v>5255215849.871294</c:v>
                </c:pt>
                <c:pt idx="324" formatCode="_(* #,##0.00_);_(* \(#,##0.00\);_(* &quot;-&quot;??_);_(@_)">
                  <c:v>6670621248.4979553</c:v>
                </c:pt>
                <c:pt idx="325" formatCode="_(* #,##0.00_);_(* \(#,##0.00\);_(* &quot;-&quot;??_);_(@_)">
                  <c:v>6088863816.6949606</c:v>
                </c:pt>
                <c:pt idx="326" formatCode="_(* #,##0.00_);_(* \(#,##0.00\);_(* &quot;-&quot;??_);_(@_)">
                  <c:v>7452724141.8878794</c:v>
                </c:pt>
                <c:pt idx="327" formatCode="_(* #,##0.00_);_(* \(#,##0.00\);_(* &quot;-&quot;??_);_(@_)">
                  <c:v>7040150000.9241238</c:v>
                </c:pt>
                <c:pt idx="328" formatCode="_(* #,##0.00_);_(* \(#,##0.00\);_(* &quot;-&quot;??_);_(@_)">
                  <c:v>7243204095.8338509</c:v>
                </c:pt>
                <c:pt idx="329" formatCode="_(* #,##0.00_);_(* \(#,##0.00\);_(* &quot;-&quot;??_);_(@_)">
                  <c:v>5970316352.2182426</c:v>
                </c:pt>
                <c:pt idx="330" formatCode="_(* #,##0.00_);_(* \(#,##0.00\);_(* &quot;-&quot;??_);_(@_)">
                  <c:v>6192660791.1069994</c:v>
                </c:pt>
                <c:pt idx="331" formatCode="_(* #,##0.00_);_(* \(#,##0.00\);_(* &quot;-&quot;??_);_(@_)">
                  <c:v>6768035856.8406296</c:v>
                </c:pt>
                <c:pt idx="332" formatCode="_(* #,##0.00_);_(* \(#,##0.00\);_(* &quot;-&quot;??_);_(@_)">
                  <c:v>6193914228.3881493</c:v>
                </c:pt>
                <c:pt idx="333" formatCode="_(* #,##0.00_);_(* \(#,##0.00\);_(* &quot;-&quot;??_);_(@_)">
                  <c:v>5950612536.4049959</c:v>
                </c:pt>
                <c:pt idx="334" formatCode="_(* #,##0.00_);_(* \(#,##0.00\);_(* &quot;-&quot;??_);_(@_)">
                  <c:v>5862104668.861393</c:v>
                </c:pt>
                <c:pt idx="335" formatCode="_(* #,##0.00_);_(* \(#,##0.00\);_(* &quot;-&quot;??_);_(@_)">
                  <c:v>5672986581.9177036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4-4945-A6F1-FBBE8B05778F}"/>
            </c:ext>
          </c:extLst>
        </c:ser>
        <c:ser>
          <c:idx val="2"/>
          <c:order val="2"/>
          <c:tx>
            <c:strRef>
              <c:f>'Lissage Expo'!$D$1</c:f>
              <c:strCache>
                <c:ptCount val="1"/>
                <c:pt idx="0">
                  <c:v>Lower Confidence Bound(Recettes)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'Lissage Expo'!$A$2:$A$337</c:f>
              <c:numCache>
                <c:formatCode>[$-409]mmm\-yy;@</c:formatCode>
                <c:ptCount val="336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</c:numCache>
            </c:numRef>
          </c:cat>
          <c:val>
            <c:numRef>
              <c:f>'Lissage Expo'!$D$2:$D$337</c:f>
              <c:numCache>
                <c:formatCode>General</c:formatCode>
                <c:ptCount val="336"/>
                <c:pt idx="311" formatCode="_(* #,##0.00_);_(* \(#,##0.00\);_(* &quot;-&quot;??_);_(@_)">
                  <c:v>3547971823.9300003</c:v>
                </c:pt>
                <c:pt idx="312" formatCode="_(* #,##0.00_);_(* \(#,##0.00\);_(* &quot;-&quot;??_);_(@_)">
                  <c:v>5060340423.2678747</c:v>
                </c:pt>
                <c:pt idx="313" formatCode="_(* #,##0.00_);_(* \(#,##0.00\);_(* &quot;-&quot;??_);_(@_)">
                  <c:v>4478577625.1815348</c:v>
                </c:pt>
                <c:pt idx="314" formatCode="_(* #,##0.00_);_(* \(#,##0.00\);_(* &quot;-&quot;??_);_(@_)">
                  <c:v>5842428410.3747978</c:v>
                </c:pt>
                <c:pt idx="315" formatCode="_(* #,##0.00_);_(* \(#,##0.00\);_(* &quot;-&quot;??_);_(@_)">
                  <c:v>5429839363.3143635</c:v>
                </c:pt>
                <c:pt idx="316" formatCode="_(* #,##0.00_);_(* \(#,##0.00\);_(* &quot;-&quot;??_);_(@_)">
                  <c:v>5632871993.772192</c:v>
                </c:pt>
                <c:pt idx="317" formatCode="_(* #,##0.00_);_(* \(#,##0.00\);_(* &quot;-&quot;??_);_(@_)">
                  <c:v>4359955035.2733765</c:v>
                </c:pt>
                <c:pt idx="318" formatCode="_(* #,##0.00_);_(* \(#,##0.00\);_(* &quot;-&quot;??_);_(@_)">
                  <c:v>4582261317.0251341</c:v>
                </c:pt>
                <c:pt idx="319" formatCode="_(* #,##0.00_);_(* \(#,##0.00\);_(* &quot;-&quot;??_);_(@_)">
                  <c:v>5157588091.8824663</c:v>
                </c:pt>
                <c:pt idx="320" formatCode="_(* #,##0.00_);_(* \(#,##0.00\);_(* &quot;-&quot;??_);_(@_)">
                  <c:v>4583406847.7610826</c:v>
                </c:pt>
                <c:pt idx="321" formatCode="_(* #,##0.00_);_(* \(#,##0.00\);_(* &quot;-&quot;??_);_(@_)">
                  <c:v>4340033024.8023567</c:v>
                </c:pt>
                <c:pt idx="322" formatCode="_(* #,##0.00_);_(* \(#,##0.00\);_(* &quot;-&quot;??_);_(@_)">
                  <c:v>4251439321.1205206</c:v>
                </c:pt>
                <c:pt idx="323" formatCode="_(* #,##0.00_);_(* \(#,##0.00\);_(* &quot;-&quot;??_);_(@_)">
                  <c:v>4062220503.8085709</c:v>
                </c:pt>
                <c:pt idx="324" formatCode="_(* #,##0.00_);_(* \(#,##0.00\);_(* &quot;-&quot;??_);_(@_)">
                  <c:v>5436785276.4686632</c:v>
                </c:pt>
                <c:pt idx="325" formatCode="_(* #,##0.00_);_(* \(#,##0.00\);_(* &quot;-&quot;??_);_(@_)">
                  <c:v>4854898187.5358677</c:v>
                </c:pt>
                <c:pt idx="326" formatCode="_(* #,##0.00_);_(* \(#,##0.00\);_(* &quot;-&quot;??_);_(@_)">
                  <c:v>6218611008.294157</c:v>
                </c:pt>
                <c:pt idx="327" formatCode="_(* #,##0.00_);_(* \(#,##0.00\);_(* &quot;-&quot;??_);_(@_)">
                  <c:v>5805870369.8349314</c:v>
                </c:pt>
                <c:pt idx="328" formatCode="_(* #,##0.00_);_(* \(#,##0.00\);_(* &quot;-&quot;??_);_(@_)">
                  <c:v>6008737829.8929329</c:v>
                </c:pt>
                <c:pt idx="329" formatCode="_(* #,##0.00_);_(* \(#,##0.00\);_(* &quot;-&quot;??_);_(@_)">
                  <c:v>4735642171.4148693</c:v>
                </c:pt>
                <c:pt idx="330" formatCode="_(* #,##0.00_);_(* \(#,##0.00\);_(* &quot;-&quot;??_);_(@_)">
                  <c:v>4957756274.607275</c:v>
                </c:pt>
                <c:pt idx="331" formatCode="_(* #,##0.00_);_(* \(#,##0.00\);_(* &quot;-&quot;??_);_(@_)">
                  <c:v>5532877445.0190639</c:v>
                </c:pt>
                <c:pt idx="332" formatCode="_(* #,##0.00_);_(* \(#,##0.00\);_(* &quot;-&quot;??_);_(@_)">
                  <c:v>4958477225.0692482</c:v>
                </c:pt>
                <c:pt idx="333" formatCode="_(* #,##0.00_);_(* \(#,##0.00\);_(* &quot;-&quot;??_);_(@_)">
                  <c:v>4714871111.3244467</c:v>
                </c:pt>
                <c:pt idx="334" formatCode="_(* #,##0.00_);_(* \(#,##0.00\);_(* &quot;-&quot;??_);_(@_)">
                  <c:v>4626031860.3562555</c:v>
                </c:pt>
                <c:pt idx="335" formatCode="_(* #,##0.00_);_(* \(#,##0.00\);_(* &quot;-&quot;??_);_(@_)">
                  <c:v>4436554299.8548145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4-4945-A6F1-FBBE8B05778F}"/>
            </c:ext>
          </c:extLst>
        </c:ser>
        <c:ser>
          <c:idx val="3"/>
          <c:order val="3"/>
          <c:tx>
            <c:strRef>
              <c:f>'Lissage Expo'!$E$1</c:f>
              <c:strCache>
                <c:ptCount val="1"/>
                <c:pt idx="0">
                  <c:v>Upper Confidence Bound(Recettes)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'Lissage Expo'!$A$2:$A$337</c:f>
              <c:numCache>
                <c:formatCode>[$-409]mmm\-yy;@</c:formatCode>
                <c:ptCount val="336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  <c:pt idx="210">
                  <c:v>42461</c:v>
                </c:pt>
                <c:pt idx="211">
                  <c:v>42491</c:v>
                </c:pt>
                <c:pt idx="212">
                  <c:v>42522</c:v>
                </c:pt>
                <c:pt idx="213">
                  <c:v>42552</c:v>
                </c:pt>
                <c:pt idx="214">
                  <c:v>42583</c:v>
                </c:pt>
                <c:pt idx="215">
                  <c:v>42614</c:v>
                </c:pt>
                <c:pt idx="216">
                  <c:v>42644</c:v>
                </c:pt>
                <c:pt idx="217">
                  <c:v>42675</c:v>
                </c:pt>
                <c:pt idx="218">
                  <c:v>42705</c:v>
                </c:pt>
                <c:pt idx="219">
                  <c:v>42736</c:v>
                </c:pt>
                <c:pt idx="220">
                  <c:v>42767</c:v>
                </c:pt>
                <c:pt idx="221">
                  <c:v>42795</c:v>
                </c:pt>
                <c:pt idx="222">
                  <c:v>42826</c:v>
                </c:pt>
                <c:pt idx="223">
                  <c:v>42856</c:v>
                </c:pt>
                <c:pt idx="224">
                  <c:v>42887</c:v>
                </c:pt>
                <c:pt idx="225">
                  <c:v>42917</c:v>
                </c:pt>
                <c:pt idx="226">
                  <c:v>42948</c:v>
                </c:pt>
                <c:pt idx="227">
                  <c:v>42979</c:v>
                </c:pt>
                <c:pt idx="228">
                  <c:v>43009</c:v>
                </c:pt>
                <c:pt idx="229">
                  <c:v>43040</c:v>
                </c:pt>
                <c:pt idx="230">
                  <c:v>43070</c:v>
                </c:pt>
                <c:pt idx="231">
                  <c:v>43101</c:v>
                </c:pt>
                <c:pt idx="232">
                  <c:v>43132</c:v>
                </c:pt>
                <c:pt idx="233">
                  <c:v>43160</c:v>
                </c:pt>
                <c:pt idx="234">
                  <c:v>43191</c:v>
                </c:pt>
                <c:pt idx="235">
                  <c:v>43221</c:v>
                </c:pt>
                <c:pt idx="236">
                  <c:v>43252</c:v>
                </c:pt>
                <c:pt idx="237">
                  <c:v>43282</c:v>
                </c:pt>
                <c:pt idx="238">
                  <c:v>43313</c:v>
                </c:pt>
                <c:pt idx="239">
                  <c:v>43344</c:v>
                </c:pt>
                <c:pt idx="240">
                  <c:v>43374</c:v>
                </c:pt>
                <c:pt idx="241">
                  <c:v>43405</c:v>
                </c:pt>
                <c:pt idx="242">
                  <c:v>43435</c:v>
                </c:pt>
                <c:pt idx="243">
                  <c:v>43466</c:v>
                </c:pt>
                <c:pt idx="244">
                  <c:v>43497</c:v>
                </c:pt>
                <c:pt idx="245">
                  <c:v>43525</c:v>
                </c:pt>
                <c:pt idx="246">
                  <c:v>43556</c:v>
                </c:pt>
                <c:pt idx="247">
                  <c:v>43586</c:v>
                </c:pt>
                <c:pt idx="248">
                  <c:v>43617</c:v>
                </c:pt>
                <c:pt idx="249">
                  <c:v>43647</c:v>
                </c:pt>
                <c:pt idx="250">
                  <c:v>43678</c:v>
                </c:pt>
                <c:pt idx="251">
                  <c:v>43709</c:v>
                </c:pt>
                <c:pt idx="252">
                  <c:v>43739</c:v>
                </c:pt>
                <c:pt idx="253">
                  <c:v>43770</c:v>
                </c:pt>
                <c:pt idx="254">
                  <c:v>43800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44013</c:v>
                </c:pt>
                <c:pt idx="262">
                  <c:v>44044</c:v>
                </c:pt>
                <c:pt idx="263">
                  <c:v>44075</c:v>
                </c:pt>
                <c:pt idx="264">
                  <c:v>44105</c:v>
                </c:pt>
                <c:pt idx="265">
                  <c:v>44136</c:v>
                </c:pt>
                <c:pt idx="266">
                  <c:v>44166</c:v>
                </c:pt>
                <c:pt idx="267">
                  <c:v>44197</c:v>
                </c:pt>
                <c:pt idx="268">
                  <c:v>44228</c:v>
                </c:pt>
                <c:pt idx="269">
                  <c:v>44256</c:v>
                </c:pt>
                <c:pt idx="270">
                  <c:v>44287</c:v>
                </c:pt>
                <c:pt idx="271">
                  <c:v>44317</c:v>
                </c:pt>
                <c:pt idx="272">
                  <c:v>44348</c:v>
                </c:pt>
                <c:pt idx="273">
                  <c:v>44378</c:v>
                </c:pt>
                <c:pt idx="274">
                  <c:v>44409</c:v>
                </c:pt>
                <c:pt idx="275">
                  <c:v>44440</c:v>
                </c:pt>
                <c:pt idx="276">
                  <c:v>44470</c:v>
                </c:pt>
                <c:pt idx="277">
                  <c:v>44501</c:v>
                </c:pt>
                <c:pt idx="278">
                  <c:v>44531</c:v>
                </c:pt>
                <c:pt idx="279">
                  <c:v>44562</c:v>
                </c:pt>
                <c:pt idx="280">
                  <c:v>44593</c:v>
                </c:pt>
                <c:pt idx="281">
                  <c:v>44621</c:v>
                </c:pt>
                <c:pt idx="282">
                  <c:v>44652</c:v>
                </c:pt>
                <c:pt idx="283">
                  <c:v>44682</c:v>
                </c:pt>
                <c:pt idx="284">
                  <c:v>44713</c:v>
                </c:pt>
                <c:pt idx="285">
                  <c:v>44743</c:v>
                </c:pt>
                <c:pt idx="286">
                  <c:v>44774</c:v>
                </c:pt>
                <c:pt idx="287">
                  <c:v>44805</c:v>
                </c:pt>
                <c:pt idx="288">
                  <c:v>44835</c:v>
                </c:pt>
                <c:pt idx="289">
                  <c:v>44866</c:v>
                </c:pt>
                <c:pt idx="290">
                  <c:v>44896</c:v>
                </c:pt>
                <c:pt idx="291">
                  <c:v>44927</c:v>
                </c:pt>
                <c:pt idx="292">
                  <c:v>44958</c:v>
                </c:pt>
                <c:pt idx="293">
                  <c:v>44986</c:v>
                </c:pt>
                <c:pt idx="294">
                  <c:v>45017</c:v>
                </c:pt>
                <c:pt idx="295">
                  <c:v>45047</c:v>
                </c:pt>
                <c:pt idx="296">
                  <c:v>45078</c:v>
                </c:pt>
                <c:pt idx="297">
                  <c:v>45108</c:v>
                </c:pt>
                <c:pt idx="298">
                  <c:v>45139</c:v>
                </c:pt>
                <c:pt idx="299">
                  <c:v>45170</c:v>
                </c:pt>
                <c:pt idx="300">
                  <c:v>45200</c:v>
                </c:pt>
                <c:pt idx="301">
                  <c:v>45231</c:v>
                </c:pt>
                <c:pt idx="302">
                  <c:v>45261</c:v>
                </c:pt>
                <c:pt idx="303">
                  <c:v>45292</c:v>
                </c:pt>
                <c:pt idx="304">
                  <c:v>45323</c:v>
                </c:pt>
                <c:pt idx="305">
                  <c:v>45352</c:v>
                </c:pt>
                <c:pt idx="306">
                  <c:v>45383</c:v>
                </c:pt>
                <c:pt idx="307">
                  <c:v>45413</c:v>
                </c:pt>
                <c:pt idx="308">
                  <c:v>45444</c:v>
                </c:pt>
                <c:pt idx="309">
                  <c:v>45474</c:v>
                </c:pt>
                <c:pt idx="310">
                  <c:v>45505</c:v>
                </c:pt>
                <c:pt idx="311">
                  <c:v>45536</c:v>
                </c:pt>
                <c:pt idx="312">
                  <c:v>45566</c:v>
                </c:pt>
                <c:pt idx="313">
                  <c:v>45597</c:v>
                </c:pt>
                <c:pt idx="314">
                  <c:v>45627</c:v>
                </c:pt>
                <c:pt idx="315">
                  <c:v>45658</c:v>
                </c:pt>
                <c:pt idx="316">
                  <c:v>45689</c:v>
                </c:pt>
                <c:pt idx="317">
                  <c:v>45717</c:v>
                </c:pt>
                <c:pt idx="318">
                  <c:v>45748</c:v>
                </c:pt>
                <c:pt idx="319">
                  <c:v>45778</c:v>
                </c:pt>
                <c:pt idx="320">
                  <c:v>45809</c:v>
                </c:pt>
                <c:pt idx="321">
                  <c:v>45839</c:v>
                </c:pt>
                <c:pt idx="322">
                  <c:v>45870</c:v>
                </c:pt>
                <c:pt idx="323">
                  <c:v>45901</c:v>
                </c:pt>
                <c:pt idx="324">
                  <c:v>45931</c:v>
                </c:pt>
                <c:pt idx="325">
                  <c:v>45962</c:v>
                </c:pt>
                <c:pt idx="326">
                  <c:v>45992</c:v>
                </c:pt>
                <c:pt idx="327">
                  <c:v>46023</c:v>
                </c:pt>
                <c:pt idx="328">
                  <c:v>46054</c:v>
                </c:pt>
                <c:pt idx="329">
                  <c:v>46082</c:v>
                </c:pt>
                <c:pt idx="330">
                  <c:v>46113</c:v>
                </c:pt>
                <c:pt idx="331">
                  <c:v>46143</c:v>
                </c:pt>
                <c:pt idx="332">
                  <c:v>46174</c:v>
                </c:pt>
                <c:pt idx="333">
                  <c:v>46204</c:v>
                </c:pt>
                <c:pt idx="334">
                  <c:v>46235</c:v>
                </c:pt>
                <c:pt idx="335">
                  <c:v>46266</c:v>
                </c:pt>
              </c:numCache>
            </c:numRef>
          </c:cat>
          <c:val>
            <c:numRef>
              <c:f>'Lissage Expo'!$E$2:$E$337</c:f>
              <c:numCache>
                <c:formatCode>General</c:formatCode>
                <c:ptCount val="336"/>
                <c:pt idx="311" formatCode="_(* #,##0.00_);_(* \(#,##0.00\);_(* &quot;-&quot;??_);_(@_)">
                  <c:v>3547971823.9300003</c:v>
                </c:pt>
                <c:pt idx="312" formatCode="_(* #,##0.00_);_(* \(#,##0.00\);_(* &quot;-&quot;??_);_(@_)">
                  <c:v>7445360609.6352167</c:v>
                </c:pt>
                <c:pt idx="313" formatCode="_(* #,##0.00_);_(* \(#,##0.00\);_(* &quot;-&quot;??_);_(@_)">
                  <c:v>6863608544.1155672</c:v>
                </c:pt>
                <c:pt idx="314" formatCode="_(* #,##0.00_);_(* \(#,##0.00\);_(* &quot;-&quot;??_);_(@_)">
                  <c:v>8227478409.3081417</c:v>
                </c:pt>
                <c:pt idx="315" formatCode="_(* #,##0.00_);_(* \(#,##0.00\);_(* &quot;-&quot;??_);_(@_)">
                  <c:v>7814919174.4410648</c:v>
                </c:pt>
                <c:pt idx="316" formatCode="_(* #,##0.00_);_(* \(#,##0.00\);_(* &quot;-&quot;??_);_(@_)">
                  <c:v>8017994733.8026905</c:v>
                </c:pt>
                <c:pt idx="317" formatCode="_(* #,##0.00_);_(* \(#,##0.00\);_(* &quot;-&quot;??_);_(@_)">
                  <c:v>6745136205.0702896</c:v>
                </c:pt>
                <c:pt idx="318" formatCode="_(* #,##0.00_);_(* \(#,##0.00\);_(* &quot;-&quot;??_);_(@_)">
                  <c:v>6967518801.0960455</c:v>
                </c:pt>
                <c:pt idx="319" formatCode="_(* #,##0.00_);_(* \(#,##0.00\);_(* &quot;-&quot;??_);_(@_)">
                  <c:v>7542942157.7059736</c:v>
                </c:pt>
                <c:pt idx="320" formatCode="_(* #,##0.00_);_(* \(#,##0.00\);_(* &quot;-&quot;??_);_(@_)">
                  <c:v>6968880144.9223967</c:v>
                </c:pt>
                <c:pt idx="321" formatCode="_(* #,##0.00_);_(* \(#,##0.00\);_(* &quot;-&quot;??_);_(@_)">
                  <c:v>6725650583.9148159</c:v>
                </c:pt>
                <c:pt idx="322" formatCode="_(* #,##0.00_);_(* \(#,##0.00\);_(* &quot;-&quot;??_);_(@_)">
                  <c:v>6637228552.5094461</c:v>
                </c:pt>
                <c:pt idx="323" formatCode="_(* #,##0.00_);_(* \(#,##0.00\);_(* &quot;-&quot;??_);_(@_)">
                  <c:v>6448211195.9340172</c:v>
                </c:pt>
                <c:pt idx="324" formatCode="_(* #,##0.00_);_(* \(#,##0.00\);_(* &quot;-&quot;??_);_(@_)">
                  <c:v>7904457220.5272474</c:v>
                </c:pt>
                <c:pt idx="325" formatCode="_(* #,##0.00_);_(* \(#,##0.00\);_(* &quot;-&quot;??_);_(@_)">
                  <c:v>7322829445.8540535</c:v>
                </c:pt>
                <c:pt idx="326" formatCode="_(* #,##0.00_);_(* \(#,##0.00\);_(* &quot;-&quot;??_);_(@_)">
                  <c:v>8686837275.4816017</c:v>
                </c:pt>
                <c:pt idx="327" formatCode="_(* #,##0.00_);_(* \(#,##0.00\);_(* &quot;-&quot;??_);_(@_)">
                  <c:v>8274429632.0133162</c:v>
                </c:pt>
                <c:pt idx="328" formatCode="_(* #,##0.00_);_(* \(#,##0.00\);_(* &quot;-&quot;??_);_(@_)">
                  <c:v>8477670361.7747688</c:v>
                </c:pt>
                <c:pt idx="329" formatCode="_(* #,##0.00_);_(* \(#,##0.00\);_(* &quot;-&quot;??_);_(@_)">
                  <c:v>7204990533.021616</c:v>
                </c:pt>
                <c:pt idx="330" formatCode="_(* #,##0.00_);_(* \(#,##0.00\);_(* &quot;-&quot;??_);_(@_)">
                  <c:v>7427565307.6067238</c:v>
                </c:pt>
                <c:pt idx="331" formatCode="_(* #,##0.00_);_(* \(#,##0.00\);_(* &quot;-&quot;??_);_(@_)">
                  <c:v>8003194268.6621952</c:v>
                </c:pt>
                <c:pt idx="332" formatCode="_(* #,##0.00_);_(* \(#,##0.00\);_(* &quot;-&quot;??_);_(@_)">
                  <c:v>7429351231.7070503</c:v>
                </c:pt>
                <c:pt idx="333" formatCode="_(* #,##0.00_);_(* \(#,##0.00\);_(* &quot;-&quot;??_);_(@_)">
                  <c:v>7186353961.4855452</c:v>
                </c:pt>
                <c:pt idx="334" formatCode="_(* #,##0.00_);_(* \(#,##0.00\);_(* &quot;-&quot;??_);_(@_)">
                  <c:v>7098177477.3665304</c:v>
                </c:pt>
                <c:pt idx="335" formatCode="_(* #,##0.00_);_(* \(#,##0.00\);_(* &quot;-&quot;??_);_(@_)">
                  <c:v>6909418863.9805927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74-4945-A6F1-FBBE8B05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55791"/>
        <c:axId val="1984292367"/>
      </c:lineChart>
      <c:dateAx>
        <c:axId val="1968855791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292367"/>
        <c:crosses val="autoZero"/>
        <c:auto val="1"/>
        <c:lblOffset val="100"/>
        <c:baseTimeUnit val="months"/>
      </c:dateAx>
      <c:valAx>
        <c:axId val="19842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8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1231"/>
        <c:axId val="1970792671"/>
      </c:lineChart>
      <c:catAx>
        <c:axId val="197079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2671"/>
        <c:crosses val="autoZero"/>
        <c:auto val="1"/>
        <c:lblAlgn val="ctr"/>
        <c:lblOffset val="100"/>
        <c:noMultiLvlLbl val="0"/>
      </c:catAx>
      <c:valAx>
        <c:axId val="19707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 Log'!$D$1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 Log'!$C$86:$C$313</c:f>
              <c:numCache>
                <c:formatCode>[$-409]mmm\-yy;@</c:formatCode>
                <c:ptCount val="228"/>
                <c:pt idx="0">
                  <c:v>38626</c:v>
                </c:pt>
                <c:pt idx="1">
                  <c:v>38657</c:v>
                </c:pt>
                <c:pt idx="2">
                  <c:v>38687</c:v>
                </c:pt>
                <c:pt idx="3">
                  <c:v>38718</c:v>
                </c:pt>
                <c:pt idx="4">
                  <c:v>38749</c:v>
                </c:pt>
                <c:pt idx="5">
                  <c:v>38777</c:v>
                </c:pt>
                <c:pt idx="6">
                  <c:v>38808</c:v>
                </c:pt>
                <c:pt idx="7">
                  <c:v>38838</c:v>
                </c:pt>
                <c:pt idx="8">
                  <c:v>38869</c:v>
                </c:pt>
                <c:pt idx="9">
                  <c:v>38899</c:v>
                </c:pt>
                <c:pt idx="10">
                  <c:v>38930</c:v>
                </c:pt>
                <c:pt idx="11">
                  <c:v>38961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  <c:pt idx="16">
                  <c:v>39114</c:v>
                </c:pt>
                <c:pt idx="17">
                  <c:v>39142</c:v>
                </c:pt>
                <c:pt idx="18">
                  <c:v>39173</c:v>
                </c:pt>
                <c:pt idx="19">
                  <c:v>39203</c:v>
                </c:pt>
                <c:pt idx="20">
                  <c:v>39234</c:v>
                </c:pt>
                <c:pt idx="21">
                  <c:v>39264</c:v>
                </c:pt>
                <c:pt idx="22">
                  <c:v>39295</c:v>
                </c:pt>
                <c:pt idx="23">
                  <c:v>39326</c:v>
                </c:pt>
                <c:pt idx="24">
                  <c:v>39356</c:v>
                </c:pt>
                <c:pt idx="25">
                  <c:v>39387</c:v>
                </c:pt>
                <c:pt idx="26">
                  <c:v>39417</c:v>
                </c:pt>
                <c:pt idx="27">
                  <c:v>39448</c:v>
                </c:pt>
                <c:pt idx="28">
                  <c:v>39479</c:v>
                </c:pt>
                <c:pt idx="29">
                  <c:v>39508</c:v>
                </c:pt>
                <c:pt idx="30">
                  <c:v>39539</c:v>
                </c:pt>
                <c:pt idx="31">
                  <c:v>39569</c:v>
                </c:pt>
                <c:pt idx="32">
                  <c:v>39600</c:v>
                </c:pt>
                <c:pt idx="33">
                  <c:v>39630</c:v>
                </c:pt>
                <c:pt idx="34">
                  <c:v>39661</c:v>
                </c:pt>
                <c:pt idx="35">
                  <c:v>39692</c:v>
                </c:pt>
                <c:pt idx="36">
                  <c:v>39722</c:v>
                </c:pt>
                <c:pt idx="37">
                  <c:v>39753</c:v>
                </c:pt>
                <c:pt idx="38">
                  <c:v>39783</c:v>
                </c:pt>
                <c:pt idx="39">
                  <c:v>39814</c:v>
                </c:pt>
                <c:pt idx="40">
                  <c:v>39845</c:v>
                </c:pt>
                <c:pt idx="41">
                  <c:v>39873</c:v>
                </c:pt>
                <c:pt idx="42">
                  <c:v>39904</c:v>
                </c:pt>
                <c:pt idx="43">
                  <c:v>39934</c:v>
                </c:pt>
                <c:pt idx="44">
                  <c:v>39965</c:v>
                </c:pt>
                <c:pt idx="45">
                  <c:v>39995</c:v>
                </c:pt>
                <c:pt idx="46">
                  <c:v>40026</c:v>
                </c:pt>
                <c:pt idx="47">
                  <c:v>40057</c:v>
                </c:pt>
                <c:pt idx="48">
                  <c:v>40087</c:v>
                </c:pt>
                <c:pt idx="49">
                  <c:v>40118</c:v>
                </c:pt>
                <c:pt idx="50">
                  <c:v>40148</c:v>
                </c:pt>
                <c:pt idx="51">
                  <c:v>40179</c:v>
                </c:pt>
                <c:pt idx="52">
                  <c:v>40210</c:v>
                </c:pt>
                <c:pt idx="53">
                  <c:v>40238</c:v>
                </c:pt>
                <c:pt idx="54">
                  <c:v>40269</c:v>
                </c:pt>
                <c:pt idx="55">
                  <c:v>40299</c:v>
                </c:pt>
                <c:pt idx="56">
                  <c:v>40330</c:v>
                </c:pt>
                <c:pt idx="57">
                  <c:v>40360</c:v>
                </c:pt>
                <c:pt idx="58">
                  <c:v>40391</c:v>
                </c:pt>
                <c:pt idx="59">
                  <c:v>40422</c:v>
                </c:pt>
                <c:pt idx="60">
                  <c:v>40452</c:v>
                </c:pt>
                <c:pt idx="61">
                  <c:v>40483</c:v>
                </c:pt>
                <c:pt idx="62">
                  <c:v>40513</c:v>
                </c:pt>
                <c:pt idx="63">
                  <c:v>40544</c:v>
                </c:pt>
                <c:pt idx="64">
                  <c:v>40575</c:v>
                </c:pt>
                <c:pt idx="65">
                  <c:v>40603</c:v>
                </c:pt>
                <c:pt idx="66">
                  <c:v>40634</c:v>
                </c:pt>
                <c:pt idx="67">
                  <c:v>40664</c:v>
                </c:pt>
                <c:pt idx="68">
                  <c:v>40695</c:v>
                </c:pt>
                <c:pt idx="69">
                  <c:v>40725</c:v>
                </c:pt>
                <c:pt idx="70">
                  <c:v>40756</c:v>
                </c:pt>
                <c:pt idx="71">
                  <c:v>40787</c:v>
                </c:pt>
                <c:pt idx="72">
                  <c:v>40817</c:v>
                </c:pt>
                <c:pt idx="73">
                  <c:v>40848</c:v>
                </c:pt>
                <c:pt idx="74">
                  <c:v>40878</c:v>
                </c:pt>
                <c:pt idx="75">
                  <c:v>40909</c:v>
                </c:pt>
                <c:pt idx="76">
                  <c:v>40940</c:v>
                </c:pt>
                <c:pt idx="77">
                  <c:v>40969</c:v>
                </c:pt>
                <c:pt idx="78">
                  <c:v>41000</c:v>
                </c:pt>
                <c:pt idx="79">
                  <c:v>41030</c:v>
                </c:pt>
                <c:pt idx="80">
                  <c:v>41061</c:v>
                </c:pt>
                <c:pt idx="81">
                  <c:v>41091</c:v>
                </c:pt>
                <c:pt idx="82">
                  <c:v>41122</c:v>
                </c:pt>
                <c:pt idx="83">
                  <c:v>41153</c:v>
                </c:pt>
                <c:pt idx="84">
                  <c:v>41183</c:v>
                </c:pt>
                <c:pt idx="85">
                  <c:v>41214</c:v>
                </c:pt>
                <c:pt idx="86">
                  <c:v>41244</c:v>
                </c:pt>
                <c:pt idx="87">
                  <c:v>41275</c:v>
                </c:pt>
                <c:pt idx="88">
                  <c:v>41306</c:v>
                </c:pt>
                <c:pt idx="89">
                  <c:v>41334</c:v>
                </c:pt>
                <c:pt idx="90">
                  <c:v>41365</c:v>
                </c:pt>
                <c:pt idx="91">
                  <c:v>41395</c:v>
                </c:pt>
                <c:pt idx="92">
                  <c:v>41426</c:v>
                </c:pt>
                <c:pt idx="93">
                  <c:v>41456</c:v>
                </c:pt>
                <c:pt idx="94">
                  <c:v>41487</c:v>
                </c:pt>
                <c:pt idx="95">
                  <c:v>41518</c:v>
                </c:pt>
                <c:pt idx="96">
                  <c:v>41548</c:v>
                </c:pt>
                <c:pt idx="97">
                  <c:v>41579</c:v>
                </c:pt>
                <c:pt idx="98">
                  <c:v>41609</c:v>
                </c:pt>
                <c:pt idx="99">
                  <c:v>41640</c:v>
                </c:pt>
                <c:pt idx="100">
                  <c:v>41671</c:v>
                </c:pt>
                <c:pt idx="101">
                  <c:v>41699</c:v>
                </c:pt>
                <c:pt idx="102">
                  <c:v>41730</c:v>
                </c:pt>
                <c:pt idx="103">
                  <c:v>41760</c:v>
                </c:pt>
                <c:pt idx="104">
                  <c:v>41791</c:v>
                </c:pt>
                <c:pt idx="105">
                  <c:v>41821</c:v>
                </c:pt>
                <c:pt idx="106">
                  <c:v>41852</c:v>
                </c:pt>
                <c:pt idx="107">
                  <c:v>41883</c:v>
                </c:pt>
                <c:pt idx="108">
                  <c:v>41913</c:v>
                </c:pt>
                <c:pt idx="109">
                  <c:v>41944</c:v>
                </c:pt>
                <c:pt idx="110">
                  <c:v>41974</c:v>
                </c:pt>
                <c:pt idx="111">
                  <c:v>42005</c:v>
                </c:pt>
                <c:pt idx="112">
                  <c:v>42036</c:v>
                </c:pt>
                <c:pt idx="113">
                  <c:v>42064</c:v>
                </c:pt>
                <c:pt idx="114">
                  <c:v>42095</c:v>
                </c:pt>
                <c:pt idx="115">
                  <c:v>42125</c:v>
                </c:pt>
                <c:pt idx="116">
                  <c:v>42156</c:v>
                </c:pt>
                <c:pt idx="117">
                  <c:v>42186</c:v>
                </c:pt>
                <c:pt idx="118">
                  <c:v>42217</c:v>
                </c:pt>
                <c:pt idx="119">
                  <c:v>42248</c:v>
                </c:pt>
                <c:pt idx="120">
                  <c:v>42278</c:v>
                </c:pt>
                <c:pt idx="121">
                  <c:v>42309</c:v>
                </c:pt>
                <c:pt idx="122">
                  <c:v>42339</c:v>
                </c:pt>
                <c:pt idx="123">
                  <c:v>42370</c:v>
                </c:pt>
                <c:pt idx="124">
                  <c:v>42401</c:v>
                </c:pt>
                <c:pt idx="125">
                  <c:v>42430</c:v>
                </c:pt>
                <c:pt idx="126">
                  <c:v>42461</c:v>
                </c:pt>
                <c:pt idx="127">
                  <c:v>42491</c:v>
                </c:pt>
                <c:pt idx="128">
                  <c:v>42522</c:v>
                </c:pt>
                <c:pt idx="129">
                  <c:v>42552</c:v>
                </c:pt>
                <c:pt idx="130">
                  <c:v>42583</c:v>
                </c:pt>
                <c:pt idx="131">
                  <c:v>42614</c:v>
                </c:pt>
                <c:pt idx="132">
                  <c:v>42644</c:v>
                </c:pt>
                <c:pt idx="133">
                  <c:v>42675</c:v>
                </c:pt>
                <c:pt idx="134">
                  <c:v>42705</c:v>
                </c:pt>
                <c:pt idx="135">
                  <c:v>42736</c:v>
                </c:pt>
                <c:pt idx="136">
                  <c:v>42767</c:v>
                </c:pt>
                <c:pt idx="137">
                  <c:v>42795</c:v>
                </c:pt>
                <c:pt idx="138">
                  <c:v>42826</c:v>
                </c:pt>
                <c:pt idx="139">
                  <c:v>42856</c:v>
                </c:pt>
                <c:pt idx="140">
                  <c:v>42887</c:v>
                </c:pt>
                <c:pt idx="141">
                  <c:v>42917</c:v>
                </c:pt>
                <c:pt idx="142">
                  <c:v>42948</c:v>
                </c:pt>
                <c:pt idx="143">
                  <c:v>42979</c:v>
                </c:pt>
                <c:pt idx="144">
                  <c:v>43009</c:v>
                </c:pt>
                <c:pt idx="145">
                  <c:v>43040</c:v>
                </c:pt>
                <c:pt idx="146">
                  <c:v>43070</c:v>
                </c:pt>
                <c:pt idx="147">
                  <c:v>43101</c:v>
                </c:pt>
                <c:pt idx="148">
                  <c:v>43132</c:v>
                </c:pt>
                <c:pt idx="149">
                  <c:v>43160</c:v>
                </c:pt>
                <c:pt idx="150">
                  <c:v>43191</c:v>
                </c:pt>
                <c:pt idx="151">
                  <c:v>43221</c:v>
                </c:pt>
                <c:pt idx="152">
                  <c:v>43252</c:v>
                </c:pt>
                <c:pt idx="153">
                  <c:v>43282</c:v>
                </c:pt>
                <c:pt idx="154">
                  <c:v>43313</c:v>
                </c:pt>
                <c:pt idx="155">
                  <c:v>43344</c:v>
                </c:pt>
                <c:pt idx="156">
                  <c:v>43374</c:v>
                </c:pt>
                <c:pt idx="157">
                  <c:v>43405</c:v>
                </c:pt>
                <c:pt idx="158">
                  <c:v>43435</c:v>
                </c:pt>
                <c:pt idx="159">
                  <c:v>43466</c:v>
                </c:pt>
                <c:pt idx="160">
                  <c:v>43497</c:v>
                </c:pt>
                <c:pt idx="161">
                  <c:v>43525</c:v>
                </c:pt>
                <c:pt idx="162">
                  <c:v>43556</c:v>
                </c:pt>
                <c:pt idx="163">
                  <c:v>43586</c:v>
                </c:pt>
                <c:pt idx="164">
                  <c:v>43617</c:v>
                </c:pt>
                <c:pt idx="165">
                  <c:v>43647</c:v>
                </c:pt>
                <c:pt idx="166">
                  <c:v>43678</c:v>
                </c:pt>
                <c:pt idx="167">
                  <c:v>43709</c:v>
                </c:pt>
                <c:pt idx="168">
                  <c:v>43739</c:v>
                </c:pt>
                <c:pt idx="169">
                  <c:v>43770</c:v>
                </c:pt>
                <c:pt idx="170">
                  <c:v>43800</c:v>
                </c:pt>
                <c:pt idx="171">
                  <c:v>43831</c:v>
                </c:pt>
                <c:pt idx="172">
                  <c:v>43862</c:v>
                </c:pt>
                <c:pt idx="173">
                  <c:v>43891</c:v>
                </c:pt>
                <c:pt idx="174">
                  <c:v>43922</c:v>
                </c:pt>
                <c:pt idx="175">
                  <c:v>43952</c:v>
                </c:pt>
                <c:pt idx="176">
                  <c:v>43983</c:v>
                </c:pt>
                <c:pt idx="177">
                  <c:v>44013</c:v>
                </c:pt>
                <c:pt idx="178">
                  <c:v>44044</c:v>
                </c:pt>
                <c:pt idx="179">
                  <c:v>44075</c:v>
                </c:pt>
                <c:pt idx="180">
                  <c:v>44105</c:v>
                </c:pt>
                <c:pt idx="181">
                  <c:v>44136</c:v>
                </c:pt>
                <c:pt idx="182">
                  <c:v>44166</c:v>
                </c:pt>
                <c:pt idx="183">
                  <c:v>44197</c:v>
                </c:pt>
                <c:pt idx="184">
                  <c:v>44228</c:v>
                </c:pt>
                <c:pt idx="185">
                  <c:v>44256</c:v>
                </c:pt>
                <c:pt idx="186">
                  <c:v>44287</c:v>
                </c:pt>
                <c:pt idx="187">
                  <c:v>44317</c:v>
                </c:pt>
                <c:pt idx="188">
                  <c:v>44348</c:v>
                </c:pt>
                <c:pt idx="189">
                  <c:v>44378</c:v>
                </c:pt>
                <c:pt idx="190">
                  <c:v>44409</c:v>
                </c:pt>
                <c:pt idx="191">
                  <c:v>44440</c:v>
                </c:pt>
                <c:pt idx="192">
                  <c:v>44470</c:v>
                </c:pt>
                <c:pt idx="193">
                  <c:v>44501</c:v>
                </c:pt>
                <c:pt idx="194">
                  <c:v>44531</c:v>
                </c:pt>
                <c:pt idx="195">
                  <c:v>44562</c:v>
                </c:pt>
                <c:pt idx="196">
                  <c:v>44593</c:v>
                </c:pt>
                <c:pt idx="197">
                  <c:v>44621</c:v>
                </c:pt>
                <c:pt idx="198">
                  <c:v>44652</c:v>
                </c:pt>
                <c:pt idx="199">
                  <c:v>44682</c:v>
                </c:pt>
                <c:pt idx="200">
                  <c:v>44713</c:v>
                </c:pt>
                <c:pt idx="201">
                  <c:v>44743</c:v>
                </c:pt>
                <c:pt idx="202">
                  <c:v>44774</c:v>
                </c:pt>
                <c:pt idx="203">
                  <c:v>44805</c:v>
                </c:pt>
                <c:pt idx="204">
                  <c:v>44835</c:v>
                </c:pt>
                <c:pt idx="205">
                  <c:v>44866</c:v>
                </c:pt>
                <c:pt idx="206">
                  <c:v>44896</c:v>
                </c:pt>
                <c:pt idx="207">
                  <c:v>44927</c:v>
                </c:pt>
                <c:pt idx="208">
                  <c:v>44958</c:v>
                </c:pt>
                <c:pt idx="209">
                  <c:v>44986</c:v>
                </c:pt>
                <c:pt idx="210">
                  <c:v>45017</c:v>
                </c:pt>
                <c:pt idx="211">
                  <c:v>45047</c:v>
                </c:pt>
                <c:pt idx="212">
                  <c:v>45078</c:v>
                </c:pt>
                <c:pt idx="213">
                  <c:v>45108</c:v>
                </c:pt>
                <c:pt idx="214">
                  <c:v>45139</c:v>
                </c:pt>
                <c:pt idx="215">
                  <c:v>45170</c:v>
                </c:pt>
                <c:pt idx="216">
                  <c:v>45200</c:v>
                </c:pt>
                <c:pt idx="217">
                  <c:v>45231</c:v>
                </c:pt>
                <c:pt idx="218">
                  <c:v>45261</c:v>
                </c:pt>
                <c:pt idx="219">
                  <c:v>45292</c:v>
                </c:pt>
                <c:pt idx="220">
                  <c:v>45323</c:v>
                </c:pt>
                <c:pt idx="221">
                  <c:v>45352</c:v>
                </c:pt>
                <c:pt idx="222">
                  <c:v>45383</c:v>
                </c:pt>
                <c:pt idx="223">
                  <c:v>45413</c:v>
                </c:pt>
                <c:pt idx="224">
                  <c:v>45444</c:v>
                </c:pt>
                <c:pt idx="225">
                  <c:v>45474</c:v>
                </c:pt>
                <c:pt idx="226">
                  <c:v>45505</c:v>
                </c:pt>
                <c:pt idx="227">
                  <c:v>45536</c:v>
                </c:pt>
              </c:numCache>
            </c:numRef>
          </c:cat>
          <c:val>
            <c:numRef>
              <c:f>'Trans Log'!$D$86:$D$313</c:f>
              <c:numCache>
                <c:formatCode>_(* #,##0.00_);_(* \(#,##0.00\);_(* "-"??_);_(@_)</c:formatCode>
                <c:ptCount val="228"/>
                <c:pt idx="0">
                  <c:v>8.8219597807782471</c:v>
                </c:pt>
                <c:pt idx="1">
                  <c:v>8.7053137603270407</c:v>
                </c:pt>
                <c:pt idx="2">
                  <c:v>8.6213259997468015</c:v>
                </c:pt>
                <c:pt idx="3">
                  <c:v>8.7556908565902134</c:v>
                </c:pt>
                <c:pt idx="4">
                  <c:v>8.687049047055126</c:v>
                </c:pt>
                <c:pt idx="5">
                  <c:v>8.6612107131408305</c:v>
                </c:pt>
                <c:pt idx="6">
                  <c:v>8.6562730920309523</c:v>
                </c:pt>
                <c:pt idx="7">
                  <c:v>8.8011897368061955</c:v>
                </c:pt>
                <c:pt idx="8">
                  <c:v>8.8567160696151692</c:v>
                </c:pt>
                <c:pt idx="9">
                  <c:v>8.7188384147658802</c:v>
                </c:pt>
                <c:pt idx="10">
                  <c:v>8.7797307974975904</c:v>
                </c:pt>
                <c:pt idx="11">
                  <c:v>8.5370264352887393</c:v>
                </c:pt>
                <c:pt idx="12">
                  <c:v>8.8585002673983464</c:v>
                </c:pt>
                <c:pt idx="13">
                  <c:v>8.800501154481033</c:v>
                </c:pt>
                <c:pt idx="14">
                  <c:v>8.8479836860056142</c:v>
                </c:pt>
                <c:pt idx="15">
                  <c:v>8.9018144528705587</c:v>
                </c:pt>
                <c:pt idx="16">
                  <c:v>8.9694623671329268</c:v>
                </c:pt>
                <c:pt idx="17">
                  <c:v>8.8789897827193141</c:v>
                </c:pt>
                <c:pt idx="18">
                  <c:v>8.8547884698271631</c:v>
                </c:pt>
                <c:pt idx="19">
                  <c:v>8.8188899704378532</c:v>
                </c:pt>
                <c:pt idx="20">
                  <c:v>8.8418405805111284</c:v>
                </c:pt>
                <c:pt idx="21">
                  <c:v>8.7639595159616164</c:v>
                </c:pt>
                <c:pt idx="22">
                  <c:v>8.9131646055864362</c:v>
                </c:pt>
                <c:pt idx="23">
                  <c:v>0</c:v>
                </c:pt>
                <c:pt idx="24">
                  <c:v>8.6164262505577032</c:v>
                </c:pt>
                <c:pt idx="25">
                  <c:v>8.4193639032735188</c:v>
                </c:pt>
                <c:pt idx="26">
                  <c:v>8.2768769793571924</c:v>
                </c:pt>
                <c:pt idx="27">
                  <c:v>8.552895443154604</c:v>
                </c:pt>
                <c:pt idx="28">
                  <c:v>8.4254414284605676</c:v>
                </c:pt>
                <c:pt idx="29">
                  <c:v>8.3618697470260663</c:v>
                </c:pt>
                <c:pt idx="30">
                  <c:v>8.4415654726768814</c:v>
                </c:pt>
                <c:pt idx="31">
                  <c:v>8.4503884404239145</c:v>
                </c:pt>
                <c:pt idx="32">
                  <c:v>8.3919980976130546</c:v>
                </c:pt>
                <c:pt idx="33">
                  <c:v>8.4210601482689356</c:v>
                </c:pt>
                <c:pt idx="34">
                  <c:v>8.4160962090318687</c:v>
                </c:pt>
                <c:pt idx="35">
                  <c:v>8.4168567639372718</c:v>
                </c:pt>
                <c:pt idx="36">
                  <c:v>8.9364298415189616</c:v>
                </c:pt>
                <c:pt idx="37">
                  <c:v>8.7469089429803955</c:v>
                </c:pt>
                <c:pt idx="38">
                  <c:v>8.9293558471613927</c:v>
                </c:pt>
                <c:pt idx="39">
                  <c:v>8.9565930149181465</c:v>
                </c:pt>
                <c:pt idx="40">
                  <c:v>8.9837206574408004</c:v>
                </c:pt>
                <c:pt idx="41">
                  <c:v>8.8775796777524807</c:v>
                </c:pt>
                <c:pt idx="42">
                  <c:v>8.9640980586875827</c:v>
                </c:pt>
                <c:pt idx="43">
                  <c:v>8.9181507039319374</c:v>
                </c:pt>
                <c:pt idx="44">
                  <c:v>8.9825384325735733</c:v>
                </c:pt>
                <c:pt idx="45">
                  <c:v>8.8297931838369905</c:v>
                </c:pt>
                <c:pt idx="46">
                  <c:v>8.928860485638598</c:v>
                </c:pt>
                <c:pt idx="47">
                  <c:v>8.7916874235338938</c:v>
                </c:pt>
                <c:pt idx="48">
                  <c:v>9.1340096272243763</c:v>
                </c:pt>
                <c:pt idx="49">
                  <c:v>9.0277984381996763</c:v>
                </c:pt>
                <c:pt idx="50">
                  <c:v>9.0411599956906681</c:v>
                </c:pt>
                <c:pt idx="51">
                  <c:v>8.2586071926874336</c:v>
                </c:pt>
                <c:pt idx="52">
                  <c:v>8.4521580189335968</c:v>
                </c:pt>
                <c:pt idx="53">
                  <c:v>8.9232878806243576</c:v>
                </c:pt>
                <c:pt idx="54">
                  <c:v>8.8755413862096777</c:v>
                </c:pt>
                <c:pt idx="55">
                  <c:v>9.1276462404660244</c:v>
                </c:pt>
                <c:pt idx="56">
                  <c:v>8.9851451441601284</c:v>
                </c:pt>
                <c:pt idx="57">
                  <c:v>8.9521999939303818</c:v>
                </c:pt>
                <c:pt idx="58">
                  <c:v>9.083976351934993</c:v>
                </c:pt>
                <c:pt idx="59">
                  <c:v>8.9677538856217929</c:v>
                </c:pt>
                <c:pt idx="60">
                  <c:v>9.1663855903759295</c:v>
                </c:pt>
                <c:pt idx="61">
                  <c:v>9.1086371660106629</c:v>
                </c:pt>
                <c:pt idx="62">
                  <c:v>9.0135407873326052</c:v>
                </c:pt>
                <c:pt idx="63">
                  <c:v>9.132333548379199</c:v>
                </c:pt>
                <c:pt idx="64">
                  <c:v>9.10040041279</c:v>
                </c:pt>
                <c:pt idx="65">
                  <c:v>9.1431682124916289</c:v>
                </c:pt>
                <c:pt idx="66">
                  <c:v>9.0225242596381996</c:v>
                </c:pt>
                <c:pt idx="67">
                  <c:v>9.10519218114114</c:v>
                </c:pt>
                <c:pt idx="68">
                  <c:v>9.0451519223862142</c:v>
                </c:pt>
                <c:pt idx="69">
                  <c:v>8.9844792816650152</c:v>
                </c:pt>
                <c:pt idx="70">
                  <c:v>9.1027470449112844</c:v>
                </c:pt>
                <c:pt idx="71">
                  <c:v>8.9993044965282039</c:v>
                </c:pt>
                <c:pt idx="72">
                  <c:v>9.1327042581006062</c:v>
                </c:pt>
                <c:pt idx="73">
                  <c:v>8.9981771203837209</c:v>
                </c:pt>
                <c:pt idx="74">
                  <c:v>9.0365972170148208</c:v>
                </c:pt>
                <c:pt idx="75">
                  <c:v>9.2708091244838311</c:v>
                </c:pt>
                <c:pt idx="76">
                  <c:v>9.1460750316975066</c:v>
                </c:pt>
                <c:pt idx="77">
                  <c:v>9.1208474257091687</c:v>
                </c:pt>
                <c:pt idx="78">
                  <c:v>9.1715861580652405</c:v>
                </c:pt>
                <c:pt idx="79">
                  <c:v>9.1028199214405507</c:v>
                </c:pt>
                <c:pt idx="80">
                  <c:v>9.0588511698034022</c:v>
                </c:pt>
                <c:pt idx="81">
                  <c:v>9.0179205173145771</c:v>
                </c:pt>
                <c:pt idx="82">
                  <c:v>9.1056224989500549</c:v>
                </c:pt>
                <c:pt idx="83">
                  <c:v>9.0541241143304987</c:v>
                </c:pt>
                <c:pt idx="84">
                  <c:v>9.2720813110466</c:v>
                </c:pt>
                <c:pt idx="85">
                  <c:v>9.136358642206563</c:v>
                </c:pt>
                <c:pt idx="86">
                  <c:v>9.2382298223748389</c:v>
                </c:pt>
                <c:pt idx="87">
                  <c:v>9.2736100049820642</c:v>
                </c:pt>
                <c:pt idx="88">
                  <c:v>9.1815816081030484</c:v>
                </c:pt>
                <c:pt idx="89">
                  <c:v>9.2122937153661137</c:v>
                </c:pt>
                <c:pt idx="90">
                  <c:v>9.2105123458858369</c:v>
                </c:pt>
                <c:pt idx="91">
                  <c:v>9.2118461518712671</c:v>
                </c:pt>
                <c:pt idx="92">
                  <c:v>9.1632107660099624</c:v>
                </c:pt>
                <c:pt idx="93">
                  <c:v>9.1358263778678523</c:v>
                </c:pt>
                <c:pt idx="94">
                  <c:v>9.1766358864537381</c:v>
                </c:pt>
                <c:pt idx="95">
                  <c:v>9.1396225439359355</c:v>
                </c:pt>
                <c:pt idx="96">
                  <c:v>9.3332180767028845</c:v>
                </c:pt>
                <c:pt idx="97">
                  <c:v>9.126243234954849</c:v>
                </c:pt>
                <c:pt idx="98">
                  <c:v>9.3044491849033921</c:v>
                </c:pt>
                <c:pt idx="99">
                  <c:v>9.3229561287402483</c:v>
                </c:pt>
                <c:pt idx="100">
                  <c:v>9.305894516909488</c:v>
                </c:pt>
                <c:pt idx="101">
                  <c:v>9.2607002561547631</c:v>
                </c:pt>
                <c:pt idx="102">
                  <c:v>9.2344606139006444</c:v>
                </c:pt>
                <c:pt idx="103">
                  <c:v>9.2000808523680604</c:v>
                </c:pt>
                <c:pt idx="104">
                  <c:v>9.3274245527087132</c:v>
                </c:pt>
                <c:pt idx="105">
                  <c:v>9.2694892646426759</c:v>
                </c:pt>
                <c:pt idx="106">
                  <c:v>9.2042624224092009</c:v>
                </c:pt>
                <c:pt idx="107">
                  <c:v>9.1794887893920514</c:v>
                </c:pt>
                <c:pt idx="108">
                  <c:v>9.4081708014190681</c:v>
                </c:pt>
                <c:pt idx="109">
                  <c:v>9.2712632178808896</c:v>
                </c:pt>
                <c:pt idx="110">
                  <c:v>9.4122868594680345</c:v>
                </c:pt>
                <c:pt idx="111">
                  <c:v>9.3292937018425448</c:v>
                </c:pt>
                <c:pt idx="112">
                  <c:v>9.3607089082189354</c:v>
                </c:pt>
                <c:pt idx="113">
                  <c:v>9.2920294391789682</c:v>
                </c:pt>
                <c:pt idx="114">
                  <c:v>9.3348041614381678</c:v>
                </c:pt>
                <c:pt idx="115">
                  <c:v>9.2152416351592503</c:v>
                </c:pt>
                <c:pt idx="116">
                  <c:v>9.2609562629493887</c:v>
                </c:pt>
                <c:pt idx="117">
                  <c:v>9.35427054257093</c:v>
                </c:pt>
                <c:pt idx="118">
                  <c:v>9.2095209433467371</c:v>
                </c:pt>
                <c:pt idx="119">
                  <c:v>9.2582550283231981</c:v>
                </c:pt>
                <c:pt idx="120">
                  <c:v>9.4053943983652406</c:v>
                </c:pt>
                <c:pt idx="121">
                  <c:v>9.2813247098262277</c:v>
                </c:pt>
                <c:pt idx="122">
                  <c:v>9.4409413337394792</c:v>
                </c:pt>
                <c:pt idx="123">
                  <c:v>9.5118223275615126</c:v>
                </c:pt>
                <c:pt idx="124">
                  <c:v>9.4232790910365534</c:v>
                </c:pt>
                <c:pt idx="125">
                  <c:v>9.4050030198481451</c:v>
                </c:pt>
                <c:pt idx="126">
                  <c:v>9.2328157888333102</c:v>
                </c:pt>
                <c:pt idx="127">
                  <c:v>9.3716459949625168</c:v>
                </c:pt>
                <c:pt idx="128">
                  <c:v>9.292743966850308</c:v>
                </c:pt>
                <c:pt idx="129">
                  <c:v>9.3605458574618563</c:v>
                </c:pt>
                <c:pt idx="130">
                  <c:v>9.2772452546806168</c:v>
                </c:pt>
                <c:pt idx="131">
                  <c:v>9.3628878601939611</c:v>
                </c:pt>
                <c:pt idx="132">
                  <c:v>9.464374668705192</c:v>
                </c:pt>
                <c:pt idx="133">
                  <c:v>9.3161023927139137</c:v>
                </c:pt>
                <c:pt idx="134">
                  <c:v>9.4521149055980267</c:v>
                </c:pt>
                <c:pt idx="135">
                  <c:v>9.4997676181398063</c:v>
                </c:pt>
                <c:pt idx="136">
                  <c:v>9.5090536800278702</c:v>
                </c:pt>
                <c:pt idx="137">
                  <c:v>9.538513506233242</c:v>
                </c:pt>
                <c:pt idx="138">
                  <c:v>9.4883890233866488</c:v>
                </c:pt>
                <c:pt idx="139">
                  <c:v>9.4778301472061557</c:v>
                </c:pt>
                <c:pt idx="140">
                  <c:v>9.4181762318890208</c:v>
                </c:pt>
                <c:pt idx="141">
                  <c:v>9.716083927872198</c:v>
                </c:pt>
                <c:pt idx="142">
                  <c:v>9.323259329360134</c:v>
                </c:pt>
                <c:pt idx="143">
                  <c:v>9.3747483460101044</c:v>
                </c:pt>
                <c:pt idx="144">
                  <c:v>9.5280808568072803</c:v>
                </c:pt>
                <c:pt idx="145">
                  <c:v>9.4407989313665901</c:v>
                </c:pt>
                <c:pt idx="146">
                  <c:v>9.6430252250071256</c:v>
                </c:pt>
                <c:pt idx="147">
                  <c:v>9.5838250158879355</c:v>
                </c:pt>
                <c:pt idx="148">
                  <c:v>9.5747090002925948</c:v>
                </c:pt>
                <c:pt idx="149">
                  <c:v>9.5133393487413684</c:v>
                </c:pt>
                <c:pt idx="150">
                  <c:v>9.5569043504090079</c:v>
                </c:pt>
                <c:pt idx="151">
                  <c:v>9.5158732838887836</c:v>
                </c:pt>
                <c:pt idx="152">
                  <c:v>9.4836624946644879</c:v>
                </c:pt>
                <c:pt idx="153">
                  <c:v>9.4171887664885556</c:v>
                </c:pt>
                <c:pt idx="154">
                  <c:v>9.3403105646342919</c:v>
                </c:pt>
                <c:pt idx="155">
                  <c:v>9.4338714412568851</c:v>
                </c:pt>
                <c:pt idx="156">
                  <c:v>9.5764378092815363</c:v>
                </c:pt>
                <c:pt idx="157">
                  <c:v>9.357897148117905</c:v>
                </c:pt>
                <c:pt idx="158">
                  <c:v>9.6089525779918912</c:v>
                </c:pt>
                <c:pt idx="159">
                  <c:v>9.5730213687107426</c:v>
                </c:pt>
                <c:pt idx="160">
                  <c:v>9.5217695081615776</c:v>
                </c:pt>
                <c:pt idx="161">
                  <c:v>9.4363323528488028</c:v>
                </c:pt>
                <c:pt idx="162">
                  <c:v>9.5470197993546737</c:v>
                </c:pt>
                <c:pt idx="163">
                  <c:v>9.5138786005276188</c:v>
                </c:pt>
                <c:pt idx="164">
                  <c:v>9.2317172722638876</c:v>
                </c:pt>
                <c:pt idx="165">
                  <c:v>9.5474050552045533</c:v>
                </c:pt>
                <c:pt idx="166">
                  <c:v>9.459492830833657</c:v>
                </c:pt>
                <c:pt idx="167">
                  <c:v>9.4176457331388193</c:v>
                </c:pt>
                <c:pt idx="168">
                  <c:v>9.4511001050503829</c:v>
                </c:pt>
                <c:pt idx="169">
                  <c:v>9.5067014284095137</c:v>
                </c:pt>
                <c:pt idx="170">
                  <c:v>9.6225083479160638</c:v>
                </c:pt>
                <c:pt idx="171">
                  <c:v>9.615386164823656</c:v>
                </c:pt>
                <c:pt idx="172">
                  <c:v>9.6095428888902994</c:v>
                </c:pt>
                <c:pt idx="173">
                  <c:v>9.5532349567550305</c:v>
                </c:pt>
                <c:pt idx="174">
                  <c:v>9.3468092101509814</c:v>
                </c:pt>
                <c:pt idx="175">
                  <c:v>9.3912075610003107</c:v>
                </c:pt>
                <c:pt idx="176">
                  <c:v>9.574315633918502</c:v>
                </c:pt>
                <c:pt idx="177">
                  <c:v>9.5331104901835158</c:v>
                </c:pt>
                <c:pt idx="178">
                  <c:v>9.4976555233962259</c:v>
                </c:pt>
                <c:pt idx="179">
                  <c:v>9.5151285059594723</c:v>
                </c:pt>
                <c:pt idx="180">
                  <c:v>9.7739068204400414</c:v>
                </c:pt>
                <c:pt idx="181">
                  <c:v>9.5911911747058998</c:v>
                </c:pt>
                <c:pt idx="182">
                  <c:v>9.7505620867023346</c:v>
                </c:pt>
                <c:pt idx="183">
                  <c:v>9.6816341221104292</c:v>
                </c:pt>
                <c:pt idx="184">
                  <c:v>9.7251710579331689</c:v>
                </c:pt>
                <c:pt idx="185">
                  <c:v>9.6989171122024409</c:v>
                </c:pt>
                <c:pt idx="186">
                  <c:v>9.5952465401275919</c:v>
                </c:pt>
                <c:pt idx="187">
                  <c:v>9.6617438238916442</c:v>
                </c:pt>
                <c:pt idx="188">
                  <c:v>9.6211796862065846</c:v>
                </c:pt>
                <c:pt idx="189">
                  <c:v>9.6187459768782642</c:v>
                </c:pt>
                <c:pt idx="190">
                  <c:v>9.7155312225070762</c:v>
                </c:pt>
                <c:pt idx="191">
                  <c:v>9.6606116490965075</c:v>
                </c:pt>
                <c:pt idx="192">
                  <c:v>9.6794328472204363</c:v>
                </c:pt>
                <c:pt idx="193">
                  <c:v>9.6908998881771495</c:v>
                </c:pt>
                <c:pt idx="194">
                  <c:v>9.760830588154608</c:v>
                </c:pt>
                <c:pt idx="195">
                  <c:v>9.7389412394725206</c:v>
                </c:pt>
                <c:pt idx="196">
                  <c:v>9.8496785377538263</c:v>
                </c:pt>
                <c:pt idx="197">
                  <c:v>9.7207713117968719</c:v>
                </c:pt>
                <c:pt idx="198">
                  <c:v>9.6852190399074392</c:v>
                </c:pt>
                <c:pt idx="199">
                  <c:v>9.8892295580674396</c:v>
                </c:pt>
                <c:pt idx="200">
                  <c:v>9.5943884137686943</c:v>
                </c:pt>
                <c:pt idx="201">
                  <c:v>9.6052349480417725</c:v>
                </c:pt>
                <c:pt idx="202">
                  <c:v>9.6038586281635094</c:v>
                </c:pt>
                <c:pt idx="203">
                  <c:v>9.6688174085833349</c:v>
                </c:pt>
                <c:pt idx="204">
                  <c:v>9.5948614079842223</c:v>
                </c:pt>
                <c:pt idx="205">
                  <c:v>9.6277698483796623</c:v>
                </c:pt>
                <c:pt idx="206">
                  <c:v>9.7890977114496298</c:v>
                </c:pt>
                <c:pt idx="207">
                  <c:v>9.7817925428693329</c:v>
                </c:pt>
                <c:pt idx="208">
                  <c:v>9.8599499680746288</c:v>
                </c:pt>
                <c:pt idx="209">
                  <c:v>9.8211145451952007</c:v>
                </c:pt>
                <c:pt idx="210">
                  <c:v>9.7262597349709914</c:v>
                </c:pt>
                <c:pt idx="211">
                  <c:v>9.7699630222070901</c:v>
                </c:pt>
                <c:pt idx="212">
                  <c:v>9.6539854112773291</c:v>
                </c:pt>
                <c:pt idx="213">
                  <c:v>9.5786422017453372</c:v>
                </c:pt>
                <c:pt idx="214">
                  <c:v>9.60198489013532</c:v>
                </c:pt>
                <c:pt idx="215">
                  <c:v>9.6442638541750583</c:v>
                </c:pt>
                <c:pt idx="216">
                  <c:v>9.8316350889669408</c:v>
                </c:pt>
                <c:pt idx="217">
                  <c:v>9.7541707473104466</c:v>
                </c:pt>
                <c:pt idx="218">
                  <c:v>9.8552663020767373</c:v>
                </c:pt>
                <c:pt idx="219">
                  <c:v>9.7929070817386279</c:v>
                </c:pt>
                <c:pt idx="220">
                  <c:v>9.717664602677452</c:v>
                </c:pt>
                <c:pt idx="221">
                  <c:v>9.3305151127266477</c:v>
                </c:pt>
                <c:pt idx="222">
                  <c:v>9.6973553390045062</c:v>
                </c:pt>
                <c:pt idx="223">
                  <c:v>9.696748748308984</c:v>
                </c:pt>
                <c:pt idx="224">
                  <c:v>9.7855299309471899</c:v>
                </c:pt>
                <c:pt idx="225">
                  <c:v>9.6985599317082176</c:v>
                </c:pt>
                <c:pt idx="226">
                  <c:v>9.6851812608829828</c:v>
                </c:pt>
                <c:pt idx="227">
                  <c:v>9.5499801622419014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E-4096-9E82-AF33D078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51295"/>
        <c:axId val="2042752735"/>
      </c:lineChart>
      <c:dateAx>
        <c:axId val="2042751295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2735"/>
        <c:crosses val="autoZero"/>
        <c:auto val="1"/>
        <c:lblOffset val="100"/>
        <c:baseTimeUnit val="months"/>
      </c:dateAx>
      <c:valAx>
        <c:axId val="2042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1231"/>
        <c:axId val="1970792671"/>
      </c:lineChart>
      <c:catAx>
        <c:axId val="197079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2671"/>
        <c:crosses val="autoZero"/>
        <c:auto val="1"/>
        <c:lblAlgn val="ctr"/>
        <c:lblOffset val="100"/>
        <c:noMultiLvlLbl val="0"/>
      </c:catAx>
      <c:valAx>
        <c:axId val="19707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'Difference 1e Log'!$D$1</c:f>
              <c:strCache>
                <c:ptCount val="1"/>
                <c:pt idx="0">
                  <c:v>Recettes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'Difference 1e Log'!$C$86:$C$313</c:f>
              <c:numCache>
                <c:formatCode>[$-409]mmm\-yy;@</c:formatCode>
                <c:ptCount val="228"/>
                <c:pt idx="0">
                  <c:v>38626</c:v>
                </c:pt>
                <c:pt idx="1">
                  <c:v>38657</c:v>
                </c:pt>
                <c:pt idx="2">
                  <c:v>38687</c:v>
                </c:pt>
                <c:pt idx="3">
                  <c:v>38718</c:v>
                </c:pt>
                <c:pt idx="4">
                  <c:v>38749</c:v>
                </c:pt>
                <c:pt idx="5">
                  <c:v>38777</c:v>
                </c:pt>
                <c:pt idx="6">
                  <c:v>38808</c:v>
                </c:pt>
                <c:pt idx="7">
                  <c:v>38838</c:v>
                </c:pt>
                <c:pt idx="8">
                  <c:v>38869</c:v>
                </c:pt>
                <c:pt idx="9">
                  <c:v>38899</c:v>
                </c:pt>
                <c:pt idx="10">
                  <c:v>38930</c:v>
                </c:pt>
                <c:pt idx="11">
                  <c:v>38961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  <c:pt idx="16">
                  <c:v>39114</c:v>
                </c:pt>
                <c:pt idx="17">
                  <c:v>39142</c:v>
                </c:pt>
                <c:pt idx="18">
                  <c:v>39173</c:v>
                </c:pt>
                <c:pt idx="19">
                  <c:v>39203</c:v>
                </c:pt>
                <c:pt idx="20">
                  <c:v>39234</c:v>
                </c:pt>
                <c:pt idx="21">
                  <c:v>39264</c:v>
                </c:pt>
                <c:pt idx="22">
                  <c:v>39295</c:v>
                </c:pt>
                <c:pt idx="23">
                  <c:v>39326</c:v>
                </c:pt>
                <c:pt idx="24">
                  <c:v>39356</c:v>
                </c:pt>
                <c:pt idx="25">
                  <c:v>39387</c:v>
                </c:pt>
                <c:pt idx="26">
                  <c:v>39417</c:v>
                </c:pt>
                <c:pt idx="27">
                  <c:v>39448</c:v>
                </c:pt>
                <c:pt idx="28">
                  <c:v>39479</c:v>
                </c:pt>
                <c:pt idx="29">
                  <c:v>39508</c:v>
                </c:pt>
                <c:pt idx="30">
                  <c:v>39539</c:v>
                </c:pt>
                <c:pt idx="31">
                  <c:v>39569</c:v>
                </c:pt>
                <c:pt idx="32">
                  <c:v>39600</c:v>
                </c:pt>
                <c:pt idx="33">
                  <c:v>39630</c:v>
                </c:pt>
                <c:pt idx="34">
                  <c:v>39661</c:v>
                </c:pt>
                <c:pt idx="35">
                  <c:v>39692</c:v>
                </c:pt>
                <c:pt idx="36">
                  <c:v>39722</c:v>
                </c:pt>
                <c:pt idx="37">
                  <c:v>39753</c:v>
                </c:pt>
                <c:pt idx="38">
                  <c:v>39783</c:v>
                </c:pt>
                <c:pt idx="39">
                  <c:v>39814</c:v>
                </c:pt>
                <c:pt idx="40">
                  <c:v>39845</c:v>
                </c:pt>
                <c:pt idx="41">
                  <c:v>39873</c:v>
                </c:pt>
                <c:pt idx="42">
                  <c:v>39904</c:v>
                </c:pt>
                <c:pt idx="43">
                  <c:v>39934</c:v>
                </c:pt>
                <c:pt idx="44">
                  <c:v>39965</c:v>
                </c:pt>
                <c:pt idx="45">
                  <c:v>39995</c:v>
                </c:pt>
                <c:pt idx="46">
                  <c:v>40026</c:v>
                </c:pt>
                <c:pt idx="47">
                  <c:v>40057</c:v>
                </c:pt>
                <c:pt idx="48">
                  <c:v>40087</c:v>
                </c:pt>
                <c:pt idx="49">
                  <c:v>40118</c:v>
                </c:pt>
                <c:pt idx="50">
                  <c:v>40148</c:v>
                </c:pt>
                <c:pt idx="51">
                  <c:v>40179</c:v>
                </c:pt>
                <c:pt idx="52">
                  <c:v>40210</c:v>
                </c:pt>
                <c:pt idx="53">
                  <c:v>40238</c:v>
                </c:pt>
                <c:pt idx="54">
                  <c:v>40269</c:v>
                </c:pt>
                <c:pt idx="55">
                  <c:v>40299</c:v>
                </c:pt>
                <c:pt idx="56">
                  <c:v>40330</c:v>
                </c:pt>
                <c:pt idx="57">
                  <c:v>40360</c:v>
                </c:pt>
                <c:pt idx="58">
                  <c:v>40391</c:v>
                </c:pt>
                <c:pt idx="59">
                  <c:v>40422</c:v>
                </c:pt>
                <c:pt idx="60">
                  <c:v>40452</c:v>
                </c:pt>
                <c:pt idx="61">
                  <c:v>40483</c:v>
                </c:pt>
                <c:pt idx="62">
                  <c:v>40513</c:v>
                </c:pt>
                <c:pt idx="63">
                  <c:v>40544</c:v>
                </c:pt>
                <c:pt idx="64">
                  <c:v>40575</c:v>
                </c:pt>
                <c:pt idx="65">
                  <c:v>40603</c:v>
                </c:pt>
                <c:pt idx="66">
                  <c:v>40634</c:v>
                </c:pt>
                <c:pt idx="67">
                  <c:v>40664</c:v>
                </c:pt>
                <c:pt idx="68">
                  <c:v>40695</c:v>
                </c:pt>
                <c:pt idx="69">
                  <c:v>40725</c:v>
                </c:pt>
                <c:pt idx="70">
                  <c:v>40756</c:v>
                </c:pt>
                <c:pt idx="71">
                  <c:v>40787</c:v>
                </c:pt>
                <c:pt idx="72">
                  <c:v>40817</c:v>
                </c:pt>
                <c:pt idx="73">
                  <c:v>40848</c:v>
                </c:pt>
                <c:pt idx="74">
                  <c:v>40878</c:v>
                </c:pt>
                <c:pt idx="75">
                  <c:v>40909</c:v>
                </c:pt>
                <c:pt idx="76">
                  <c:v>40940</c:v>
                </c:pt>
                <c:pt idx="77">
                  <c:v>40969</c:v>
                </c:pt>
                <c:pt idx="78">
                  <c:v>41000</c:v>
                </c:pt>
                <c:pt idx="79">
                  <c:v>41030</c:v>
                </c:pt>
                <c:pt idx="80">
                  <c:v>41061</c:v>
                </c:pt>
                <c:pt idx="81">
                  <c:v>41091</c:v>
                </c:pt>
                <c:pt idx="82">
                  <c:v>41122</c:v>
                </c:pt>
                <c:pt idx="83">
                  <c:v>41153</c:v>
                </c:pt>
                <c:pt idx="84">
                  <c:v>41183</c:v>
                </c:pt>
                <c:pt idx="85">
                  <c:v>41214</c:v>
                </c:pt>
                <c:pt idx="86">
                  <c:v>41244</c:v>
                </c:pt>
                <c:pt idx="87">
                  <c:v>41275</c:v>
                </c:pt>
                <c:pt idx="88">
                  <c:v>41306</c:v>
                </c:pt>
                <c:pt idx="89">
                  <c:v>41334</c:v>
                </c:pt>
                <c:pt idx="90">
                  <c:v>41365</c:v>
                </c:pt>
                <c:pt idx="91">
                  <c:v>41395</c:v>
                </c:pt>
                <c:pt idx="92">
                  <c:v>41426</c:v>
                </c:pt>
                <c:pt idx="93">
                  <c:v>41456</c:v>
                </c:pt>
                <c:pt idx="94">
                  <c:v>41487</c:v>
                </c:pt>
                <c:pt idx="95">
                  <c:v>41518</c:v>
                </c:pt>
                <c:pt idx="96">
                  <c:v>41548</c:v>
                </c:pt>
                <c:pt idx="97">
                  <c:v>41579</c:v>
                </c:pt>
                <c:pt idx="98">
                  <c:v>41609</c:v>
                </c:pt>
                <c:pt idx="99">
                  <c:v>41640</c:v>
                </c:pt>
                <c:pt idx="100">
                  <c:v>41671</c:v>
                </c:pt>
                <c:pt idx="101">
                  <c:v>41699</c:v>
                </c:pt>
                <c:pt idx="102">
                  <c:v>41730</c:v>
                </c:pt>
                <c:pt idx="103">
                  <c:v>41760</c:v>
                </c:pt>
                <c:pt idx="104">
                  <c:v>41791</c:v>
                </c:pt>
                <c:pt idx="105">
                  <c:v>41821</c:v>
                </c:pt>
                <c:pt idx="106">
                  <c:v>41852</c:v>
                </c:pt>
                <c:pt idx="107">
                  <c:v>41883</c:v>
                </c:pt>
                <c:pt idx="108">
                  <c:v>41913</c:v>
                </c:pt>
                <c:pt idx="109">
                  <c:v>41944</c:v>
                </c:pt>
                <c:pt idx="110">
                  <c:v>41974</c:v>
                </c:pt>
                <c:pt idx="111">
                  <c:v>42005</c:v>
                </c:pt>
                <c:pt idx="112">
                  <c:v>42036</c:v>
                </c:pt>
                <c:pt idx="113">
                  <c:v>42064</c:v>
                </c:pt>
                <c:pt idx="114">
                  <c:v>42095</c:v>
                </c:pt>
                <c:pt idx="115">
                  <c:v>42125</c:v>
                </c:pt>
                <c:pt idx="116">
                  <c:v>42156</c:v>
                </c:pt>
                <c:pt idx="117">
                  <c:v>42186</c:v>
                </c:pt>
                <c:pt idx="118">
                  <c:v>42217</c:v>
                </c:pt>
                <c:pt idx="119">
                  <c:v>42248</c:v>
                </c:pt>
                <c:pt idx="120">
                  <c:v>42278</c:v>
                </c:pt>
                <c:pt idx="121">
                  <c:v>42309</c:v>
                </c:pt>
                <c:pt idx="122">
                  <c:v>42339</c:v>
                </c:pt>
                <c:pt idx="123">
                  <c:v>42370</c:v>
                </c:pt>
                <c:pt idx="124">
                  <c:v>42401</c:v>
                </c:pt>
                <c:pt idx="125">
                  <c:v>42430</c:v>
                </c:pt>
                <c:pt idx="126">
                  <c:v>42461</c:v>
                </c:pt>
                <c:pt idx="127">
                  <c:v>42491</c:v>
                </c:pt>
                <c:pt idx="128">
                  <c:v>42522</c:v>
                </c:pt>
                <c:pt idx="129">
                  <c:v>42552</c:v>
                </c:pt>
                <c:pt idx="130">
                  <c:v>42583</c:v>
                </c:pt>
                <c:pt idx="131">
                  <c:v>42614</c:v>
                </c:pt>
                <c:pt idx="132">
                  <c:v>42644</c:v>
                </c:pt>
                <c:pt idx="133">
                  <c:v>42675</c:v>
                </c:pt>
                <c:pt idx="134">
                  <c:v>42705</c:v>
                </c:pt>
                <c:pt idx="135">
                  <c:v>42736</c:v>
                </c:pt>
                <c:pt idx="136">
                  <c:v>42767</c:v>
                </c:pt>
                <c:pt idx="137">
                  <c:v>42795</c:v>
                </c:pt>
                <c:pt idx="138">
                  <c:v>42826</c:v>
                </c:pt>
                <c:pt idx="139">
                  <c:v>42856</c:v>
                </c:pt>
                <c:pt idx="140">
                  <c:v>42887</c:v>
                </c:pt>
                <c:pt idx="141">
                  <c:v>42917</c:v>
                </c:pt>
                <c:pt idx="142">
                  <c:v>42948</c:v>
                </c:pt>
                <c:pt idx="143">
                  <c:v>42979</c:v>
                </c:pt>
                <c:pt idx="144">
                  <c:v>43009</c:v>
                </c:pt>
                <c:pt idx="145">
                  <c:v>43040</c:v>
                </c:pt>
                <c:pt idx="146">
                  <c:v>43070</c:v>
                </c:pt>
                <c:pt idx="147">
                  <c:v>43101</c:v>
                </c:pt>
                <c:pt idx="148">
                  <c:v>43132</c:v>
                </c:pt>
                <c:pt idx="149">
                  <c:v>43160</c:v>
                </c:pt>
                <c:pt idx="150">
                  <c:v>43191</c:v>
                </c:pt>
                <c:pt idx="151">
                  <c:v>43221</c:v>
                </c:pt>
                <c:pt idx="152">
                  <c:v>43252</c:v>
                </c:pt>
                <c:pt idx="153">
                  <c:v>43282</c:v>
                </c:pt>
                <c:pt idx="154">
                  <c:v>43313</c:v>
                </c:pt>
                <c:pt idx="155">
                  <c:v>43344</c:v>
                </c:pt>
                <c:pt idx="156">
                  <c:v>43374</c:v>
                </c:pt>
                <c:pt idx="157">
                  <c:v>43405</c:v>
                </c:pt>
                <c:pt idx="158">
                  <c:v>43435</c:v>
                </c:pt>
                <c:pt idx="159">
                  <c:v>43466</c:v>
                </c:pt>
                <c:pt idx="160">
                  <c:v>43497</c:v>
                </c:pt>
                <c:pt idx="161">
                  <c:v>43525</c:v>
                </c:pt>
                <c:pt idx="162">
                  <c:v>43556</c:v>
                </c:pt>
                <c:pt idx="163">
                  <c:v>43586</c:v>
                </c:pt>
                <c:pt idx="164">
                  <c:v>43617</c:v>
                </c:pt>
                <c:pt idx="165">
                  <c:v>43647</c:v>
                </c:pt>
                <c:pt idx="166">
                  <c:v>43678</c:v>
                </c:pt>
                <c:pt idx="167">
                  <c:v>43709</c:v>
                </c:pt>
                <c:pt idx="168">
                  <c:v>43739</c:v>
                </c:pt>
                <c:pt idx="169">
                  <c:v>43770</c:v>
                </c:pt>
                <c:pt idx="170">
                  <c:v>43800</c:v>
                </c:pt>
                <c:pt idx="171">
                  <c:v>43831</c:v>
                </c:pt>
                <c:pt idx="172">
                  <c:v>43862</c:v>
                </c:pt>
                <c:pt idx="173">
                  <c:v>43891</c:v>
                </c:pt>
                <c:pt idx="174">
                  <c:v>43922</c:v>
                </c:pt>
                <c:pt idx="175">
                  <c:v>43952</c:v>
                </c:pt>
                <c:pt idx="176">
                  <c:v>43983</c:v>
                </c:pt>
                <c:pt idx="177">
                  <c:v>44013</c:v>
                </c:pt>
                <c:pt idx="178">
                  <c:v>44044</c:v>
                </c:pt>
                <c:pt idx="179">
                  <c:v>44075</c:v>
                </c:pt>
                <c:pt idx="180">
                  <c:v>44105</c:v>
                </c:pt>
                <c:pt idx="181">
                  <c:v>44136</c:v>
                </c:pt>
                <c:pt idx="182">
                  <c:v>44166</c:v>
                </c:pt>
                <c:pt idx="183">
                  <c:v>44197</c:v>
                </c:pt>
                <c:pt idx="184">
                  <c:v>44228</c:v>
                </c:pt>
                <c:pt idx="185">
                  <c:v>44256</c:v>
                </c:pt>
                <c:pt idx="186">
                  <c:v>44287</c:v>
                </c:pt>
                <c:pt idx="187">
                  <c:v>44317</c:v>
                </c:pt>
                <c:pt idx="188">
                  <c:v>44348</c:v>
                </c:pt>
                <c:pt idx="189">
                  <c:v>44378</c:v>
                </c:pt>
                <c:pt idx="190">
                  <c:v>44409</c:v>
                </c:pt>
                <c:pt idx="191">
                  <c:v>44440</c:v>
                </c:pt>
                <c:pt idx="192">
                  <c:v>44470</c:v>
                </c:pt>
                <c:pt idx="193">
                  <c:v>44501</c:v>
                </c:pt>
                <c:pt idx="194">
                  <c:v>44531</c:v>
                </c:pt>
                <c:pt idx="195">
                  <c:v>44562</c:v>
                </c:pt>
                <c:pt idx="196">
                  <c:v>44593</c:v>
                </c:pt>
                <c:pt idx="197">
                  <c:v>44621</c:v>
                </c:pt>
                <c:pt idx="198">
                  <c:v>44652</c:v>
                </c:pt>
                <c:pt idx="199">
                  <c:v>44682</c:v>
                </c:pt>
                <c:pt idx="200">
                  <c:v>44713</c:v>
                </c:pt>
                <c:pt idx="201">
                  <c:v>44743</c:v>
                </c:pt>
                <c:pt idx="202">
                  <c:v>44774</c:v>
                </c:pt>
                <c:pt idx="203">
                  <c:v>44805</c:v>
                </c:pt>
                <c:pt idx="204">
                  <c:v>44835</c:v>
                </c:pt>
                <c:pt idx="205">
                  <c:v>44866</c:v>
                </c:pt>
                <c:pt idx="206">
                  <c:v>44896</c:v>
                </c:pt>
                <c:pt idx="207">
                  <c:v>44927</c:v>
                </c:pt>
                <c:pt idx="208">
                  <c:v>44958</c:v>
                </c:pt>
                <c:pt idx="209">
                  <c:v>44986</c:v>
                </c:pt>
                <c:pt idx="210">
                  <c:v>45017</c:v>
                </c:pt>
                <c:pt idx="211">
                  <c:v>45047</c:v>
                </c:pt>
                <c:pt idx="212">
                  <c:v>45078</c:v>
                </c:pt>
                <c:pt idx="213">
                  <c:v>45108</c:v>
                </c:pt>
                <c:pt idx="214">
                  <c:v>45139</c:v>
                </c:pt>
                <c:pt idx="215">
                  <c:v>45170</c:v>
                </c:pt>
                <c:pt idx="216">
                  <c:v>45200</c:v>
                </c:pt>
                <c:pt idx="217">
                  <c:v>45231</c:v>
                </c:pt>
                <c:pt idx="218">
                  <c:v>45261</c:v>
                </c:pt>
                <c:pt idx="219">
                  <c:v>45292</c:v>
                </c:pt>
                <c:pt idx="220">
                  <c:v>45323</c:v>
                </c:pt>
                <c:pt idx="221">
                  <c:v>45352</c:v>
                </c:pt>
                <c:pt idx="222">
                  <c:v>45383</c:v>
                </c:pt>
                <c:pt idx="223">
                  <c:v>45413</c:v>
                </c:pt>
                <c:pt idx="224">
                  <c:v>45444</c:v>
                </c:pt>
                <c:pt idx="225">
                  <c:v>45474</c:v>
                </c:pt>
                <c:pt idx="226">
                  <c:v>45505</c:v>
                </c:pt>
                <c:pt idx="227">
                  <c:v>45536</c:v>
                </c:pt>
              </c:numCache>
            </c:numRef>
          </c:cat>
          <c:val>
            <c:numRef>
              <c:f>'Difference 1e Log'!$D$86:$D$313</c:f>
              <c:numCache>
                <c:formatCode>_(* #,##0.00_);_(* \(#,##0.00\);_(* "-"??_);_(@_)</c:formatCode>
                <c:ptCount val="228"/>
                <c:pt idx="0">
                  <c:v>0.5259970483842249</c:v>
                </c:pt>
                <c:pt idx="1">
                  <c:v>-0.11664602045120631</c:v>
                </c:pt>
                <c:pt idx="2">
                  <c:v>-8.3987760580239268E-2</c:v>
                </c:pt>
                <c:pt idx="3">
                  <c:v>0.13436485684341193</c:v>
                </c:pt>
                <c:pt idx="4">
                  <c:v>-6.8641809535087361E-2</c:v>
                </c:pt>
                <c:pt idx="5">
                  <c:v>-2.5838333914295575E-2</c:v>
                </c:pt>
                <c:pt idx="6">
                  <c:v>-4.9376211098781653E-3</c:v>
                </c:pt>
                <c:pt idx="7">
                  <c:v>0.14491664477524324</c:v>
                </c:pt>
                <c:pt idx="8">
                  <c:v>5.5526332808973677E-2</c:v>
                </c:pt>
                <c:pt idx="9">
                  <c:v>-0.13787765484928904</c:v>
                </c:pt>
                <c:pt idx="10">
                  <c:v>6.0892382731710271E-2</c:v>
                </c:pt>
                <c:pt idx="11">
                  <c:v>-0.24270436220885117</c:v>
                </c:pt>
                <c:pt idx="12">
                  <c:v>0.32147383210960712</c:v>
                </c:pt>
                <c:pt idx="13">
                  <c:v>-5.7999112917313411E-2</c:v>
                </c:pt>
                <c:pt idx="14">
                  <c:v>4.7482531524581262E-2</c:v>
                </c:pt>
                <c:pt idx="15">
                  <c:v>5.3830766864944479E-2</c:v>
                </c:pt>
                <c:pt idx="16">
                  <c:v>6.7647914262368047E-2</c:v>
                </c:pt>
                <c:pt idx="17">
                  <c:v>-9.0472584413612722E-2</c:v>
                </c:pt>
                <c:pt idx="18">
                  <c:v>-2.4201312892150995E-2</c:v>
                </c:pt>
                <c:pt idx="19">
                  <c:v>-3.589849938930989E-2</c:v>
                </c:pt>
                <c:pt idx="20">
                  <c:v>2.2950610073275257E-2</c:v>
                </c:pt>
                <c:pt idx="21">
                  <c:v>-7.7881064549512047E-2</c:v>
                </c:pt>
                <c:pt idx="22">
                  <c:v>0.14920508962481982</c:v>
                </c:pt>
                <c:pt idx="23">
                  <c:v>0</c:v>
                </c:pt>
                <c:pt idx="24">
                  <c:v>0</c:v>
                </c:pt>
                <c:pt idx="25">
                  <c:v>-0.19706234728418437</c:v>
                </c:pt>
                <c:pt idx="26">
                  <c:v>-0.14248692391632645</c:v>
                </c:pt>
                <c:pt idx="27">
                  <c:v>0.27601846379741168</c:v>
                </c:pt>
                <c:pt idx="28">
                  <c:v>-0.12745401469403639</c:v>
                </c:pt>
                <c:pt idx="29">
                  <c:v>-6.3571681434501315E-2</c:v>
                </c:pt>
                <c:pt idx="30">
                  <c:v>7.9695725650815064E-2</c:v>
                </c:pt>
                <c:pt idx="31">
                  <c:v>8.8229677470330614E-3</c:v>
                </c:pt>
                <c:pt idx="32">
                  <c:v>-5.8390342810859863E-2</c:v>
                </c:pt>
                <c:pt idx="33">
                  <c:v>2.9062050655880967E-2</c:v>
                </c:pt>
                <c:pt idx="34">
                  <c:v>-4.9639392370668389E-3</c:v>
                </c:pt>
                <c:pt idx="35">
                  <c:v>7.605549054030547E-4</c:v>
                </c:pt>
                <c:pt idx="36">
                  <c:v>0.5195730775816898</c:v>
                </c:pt>
                <c:pt idx="37">
                  <c:v>-0.18952089853856613</c:v>
                </c:pt>
                <c:pt idx="38">
                  <c:v>0.18244690418099729</c:v>
                </c:pt>
                <c:pt idx="39">
                  <c:v>2.7237167756753777E-2</c:v>
                </c:pt>
                <c:pt idx="40">
                  <c:v>2.7127642522653872E-2</c:v>
                </c:pt>
                <c:pt idx="41">
                  <c:v>-0.1061409796883197</c:v>
                </c:pt>
                <c:pt idx="42">
                  <c:v>8.6518380935102002E-2</c:v>
                </c:pt>
                <c:pt idx="43">
                  <c:v>-4.5947354755645264E-2</c:v>
                </c:pt>
                <c:pt idx="44">
                  <c:v>6.4387728641635888E-2</c:v>
                </c:pt>
                <c:pt idx="45">
                  <c:v>-0.15274524873658279</c:v>
                </c:pt>
                <c:pt idx="46">
                  <c:v>9.9067301801607499E-2</c:v>
                </c:pt>
                <c:pt idx="47">
                  <c:v>-0.13717306210470426</c:v>
                </c:pt>
                <c:pt idx="48">
                  <c:v>0.3423222036904825</c:v>
                </c:pt>
                <c:pt idx="49">
                  <c:v>-0.10621118902469995</c:v>
                </c:pt>
                <c:pt idx="50">
                  <c:v>1.3361557490991771E-2</c:v>
                </c:pt>
                <c:pt idx="51">
                  <c:v>-0.78255280300323449</c:v>
                </c:pt>
                <c:pt idx="52">
                  <c:v>0.19355082624616315</c:v>
                </c:pt>
                <c:pt idx="53">
                  <c:v>0.47112986169076088</c:v>
                </c:pt>
                <c:pt idx="54">
                  <c:v>-4.774649441467993E-2</c:v>
                </c:pt>
                <c:pt idx="55">
                  <c:v>0.25210485425634666</c:v>
                </c:pt>
                <c:pt idx="56">
                  <c:v>-0.14250109630589591</c:v>
                </c:pt>
                <c:pt idx="57">
                  <c:v>-3.2945150229746645E-2</c:v>
                </c:pt>
                <c:pt idx="58">
                  <c:v>0.13177635800461118</c:v>
                </c:pt>
                <c:pt idx="59">
                  <c:v>-0.1162224663132001</c:v>
                </c:pt>
                <c:pt idx="60">
                  <c:v>0.19863170475413661</c:v>
                </c:pt>
                <c:pt idx="61">
                  <c:v>-5.7748424365266615E-2</c:v>
                </c:pt>
                <c:pt idx="62">
                  <c:v>-9.5096378678057647E-2</c:v>
                </c:pt>
                <c:pt idx="63">
                  <c:v>0.11879276104659375</c:v>
                </c:pt>
                <c:pt idx="64">
                  <c:v>-3.1933135589198969E-2</c:v>
                </c:pt>
                <c:pt idx="65">
                  <c:v>4.2767799701628917E-2</c:v>
                </c:pt>
                <c:pt idx="66">
                  <c:v>-0.12064395285342933</c:v>
                </c:pt>
                <c:pt idx="67">
                  <c:v>8.2667921502940445E-2</c:v>
                </c:pt>
                <c:pt idx="68">
                  <c:v>-6.0040258754925802E-2</c:v>
                </c:pt>
                <c:pt idx="69">
                  <c:v>-6.0672640721199045E-2</c:v>
                </c:pt>
                <c:pt idx="70">
                  <c:v>0.1182677632462692</c:v>
                </c:pt>
                <c:pt idx="71">
                  <c:v>-0.10344254838308053</c:v>
                </c:pt>
                <c:pt idx="72">
                  <c:v>0.1333997615724023</c:v>
                </c:pt>
                <c:pt idx="73">
                  <c:v>-0.13452713771688529</c:v>
                </c:pt>
                <c:pt idx="74">
                  <c:v>3.8420096631099909E-2</c:v>
                </c:pt>
                <c:pt idx="75">
                  <c:v>0.23421190746901033</c:v>
                </c:pt>
                <c:pt idx="76">
                  <c:v>-0.12473409278632452</c:v>
                </c:pt>
                <c:pt idx="77">
                  <c:v>-2.5227605988337842E-2</c:v>
                </c:pt>
                <c:pt idx="78">
                  <c:v>5.0738732356071736E-2</c:v>
                </c:pt>
                <c:pt idx="79">
                  <c:v>-6.8766236624689725E-2</c:v>
                </c:pt>
                <c:pt idx="80">
                  <c:v>-4.3968751637148529E-2</c:v>
                </c:pt>
                <c:pt idx="81">
                  <c:v>-4.0930652488825103E-2</c:v>
                </c:pt>
                <c:pt idx="82">
                  <c:v>8.7701981635477821E-2</c:v>
                </c:pt>
                <c:pt idx="83">
                  <c:v>-5.1498384619556248E-2</c:v>
                </c:pt>
                <c:pt idx="84">
                  <c:v>0.21795719671610136</c:v>
                </c:pt>
                <c:pt idx="85">
                  <c:v>-0.13572266884003703</c:v>
                </c:pt>
                <c:pt idx="86">
                  <c:v>0.1018711801682759</c:v>
                </c:pt>
                <c:pt idx="87">
                  <c:v>3.5380182607225308E-2</c:v>
                </c:pt>
                <c:pt idx="88">
                  <c:v>-9.2028396879015872E-2</c:v>
                </c:pt>
                <c:pt idx="89">
                  <c:v>3.0712107263065391E-2</c:v>
                </c:pt>
                <c:pt idx="90">
                  <c:v>-1.7813694802768509E-3</c:v>
                </c:pt>
                <c:pt idx="91">
                  <c:v>1.3338059854302031E-3</c:v>
                </c:pt>
                <c:pt idx="92">
                  <c:v>-4.863538586130467E-2</c:v>
                </c:pt>
                <c:pt idx="93">
                  <c:v>-2.7384388142110083E-2</c:v>
                </c:pt>
                <c:pt idx="94">
                  <c:v>4.0809508585885723E-2</c:v>
                </c:pt>
                <c:pt idx="95">
                  <c:v>-3.7013342517802528E-2</c:v>
                </c:pt>
                <c:pt idx="96">
                  <c:v>0.19359553276694896</c:v>
                </c:pt>
                <c:pt idx="97">
                  <c:v>-0.20697484174803549</c:v>
                </c:pt>
                <c:pt idx="98">
                  <c:v>0.17820594994854311</c:v>
                </c:pt>
                <c:pt idx="99">
                  <c:v>1.8506943836856138E-2</c:v>
                </c:pt>
                <c:pt idx="100">
                  <c:v>-1.706161183076027E-2</c:v>
                </c:pt>
                <c:pt idx="101">
                  <c:v>-4.519426075472488E-2</c:v>
                </c:pt>
                <c:pt idx="102">
                  <c:v>-2.6239642254118678E-2</c:v>
                </c:pt>
                <c:pt idx="103">
                  <c:v>-3.4379761532584041E-2</c:v>
                </c:pt>
                <c:pt idx="104">
                  <c:v>0.12734370034065279</c:v>
                </c:pt>
                <c:pt idx="105">
                  <c:v>-5.7935288066037316E-2</c:v>
                </c:pt>
                <c:pt idx="106">
                  <c:v>-6.5226842233474969E-2</c:v>
                </c:pt>
                <c:pt idx="107">
                  <c:v>-2.4773633017149521E-2</c:v>
                </c:pt>
                <c:pt idx="108">
                  <c:v>0.22868201202701677</c:v>
                </c:pt>
                <c:pt idx="109">
                  <c:v>-0.13690758353817856</c:v>
                </c:pt>
                <c:pt idx="110">
                  <c:v>0.14102364158714487</c:v>
                </c:pt>
                <c:pt idx="111">
                  <c:v>-8.2993157625489644E-2</c:v>
                </c:pt>
                <c:pt idx="112">
                  <c:v>3.1415206376390614E-2</c:v>
                </c:pt>
                <c:pt idx="113">
                  <c:v>-6.8679469039967245E-2</c:v>
                </c:pt>
                <c:pt idx="114">
                  <c:v>4.2774722259199649E-2</c:v>
                </c:pt>
                <c:pt idx="115">
                  <c:v>-0.1195625262789175</c:v>
                </c:pt>
                <c:pt idx="116">
                  <c:v>4.5714627790138351E-2</c:v>
                </c:pt>
                <c:pt idx="117">
                  <c:v>9.3314279621541374E-2</c:v>
                </c:pt>
                <c:pt idx="118">
                  <c:v>-0.14474959922419295</c:v>
                </c:pt>
                <c:pt idx="119">
                  <c:v>4.8734084976461034E-2</c:v>
                </c:pt>
                <c:pt idx="120">
                  <c:v>0.14713937004204247</c:v>
                </c:pt>
                <c:pt idx="121">
                  <c:v>-0.1240696885390129</c:v>
                </c:pt>
                <c:pt idx="122">
                  <c:v>0.15961662391325149</c:v>
                </c:pt>
                <c:pt idx="123">
                  <c:v>7.0880993822033389E-2</c:v>
                </c:pt>
                <c:pt idx="124">
                  <c:v>-8.8543236524959212E-2</c:v>
                </c:pt>
                <c:pt idx="125">
                  <c:v>-1.8276071188408238E-2</c:v>
                </c:pt>
                <c:pt idx="126">
                  <c:v>-0.17218723101483491</c:v>
                </c:pt>
                <c:pt idx="127">
                  <c:v>0.1388302061292066</c:v>
                </c:pt>
                <c:pt idx="128">
                  <c:v>-7.8902028112208811E-2</c:v>
                </c:pt>
                <c:pt idx="129">
                  <c:v>6.7801890611548288E-2</c:v>
                </c:pt>
                <c:pt idx="130">
                  <c:v>-8.3300602781239519E-2</c:v>
                </c:pt>
                <c:pt idx="131">
                  <c:v>8.564260551334435E-2</c:v>
                </c:pt>
                <c:pt idx="132">
                  <c:v>0.10148680851123082</c:v>
                </c:pt>
                <c:pt idx="133">
                  <c:v>-0.14827227599127824</c:v>
                </c:pt>
                <c:pt idx="134">
                  <c:v>0.13601251288411298</c:v>
                </c:pt>
                <c:pt idx="135">
                  <c:v>4.7652712541779607E-2</c:v>
                </c:pt>
                <c:pt idx="136">
                  <c:v>9.2860618880639123E-3</c:v>
                </c:pt>
                <c:pt idx="137">
                  <c:v>2.9459826205371797E-2</c:v>
                </c:pt>
                <c:pt idx="138">
                  <c:v>-5.012448284659321E-2</c:v>
                </c:pt>
                <c:pt idx="139">
                  <c:v>-1.0558876180493115E-2</c:v>
                </c:pt>
                <c:pt idx="140">
                  <c:v>-5.9653915317134931E-2</c:v>
                </c:pt>
                <c:pt idx="141">
                  <c:v>0.29790769598317723</c:v>
                </c:pt>
                <c:pt idx="142">
                  <c:v>-0.39282459851206397</c:v>
                </c:pt>
                <c:pt idx="143">
                  <c:v>5.1489016649970409E-2</c:v>
                </c:pt>
                <c:pt idx="144">
                  <c:v>0.15333251079717591</c:v>
                </c:pt>
                <c:pt idx="145">
                  <c:v>-8.7281925440690244E-2</c:v>
                </c:pt>
                <c:pt idx="146">
                  <c:v>0.20222629364053546</c:v>
                </c:pt>
                <c:pt idx="147">
                  <c:v>-5.9200209119190106E-2</c:v>
                </c:pt>
                <c:pt idx="148">
                  <c:v>-9.1160155953406985E-3</c:v>
                </c:pt>
                <c:pt idx="149">
                  <c:v>-6.1369651551226312E-2</c:v>
                </c:pt>
                <c:pt idx="150">
                  <c:v>4.3565001667639436E-2</c:v>
                </c:pt>
                <c:pt idx="151">
                  <c:v>-4.1031066520224257E-2</c:v>
                </c:pt>
                <c:pt idx="152">
                  <c:v>-3.2210789224295766E-2</c:v>
                </c:pt>
                <c:pt idx="153">
                  <c:v>-6.6473728175932223E-2</c:v>
                </c:pt>
                <c:pt idx="154">
                  <c:v>-7.687820185426375E-2</c:v>
                </c:pt>
                <c:pt idx="155">
                  <c:v>9.356087662259327E-2</c:v>
                </c:pt>
                <c:pt idx="156">
                  <c:v>0.14256636802465117</c:v>
                </c:pt>
                <c:pt idx="157">
                  <c:v>-0.21854066116363136</c:v>
                </c:pt>
                <c:pt idx="158">
                  <c:v>0.25105542987398621</c:v>
                </c:pt>
                <c:pt idx="159">
                  <c:v>-3.5931209281148568E-2</c:v>
                </c:pt>
                <c:pt idx="160">
                  <c:v>-5.1251860549164974E-2</c:v>
                </c:pt>
                <c:pt idx="161">
                  <c:v>-8.5437155312774848E-2</c:v>
                </c:pt>
                <c:pt idx="162">
                  <c:v>0.11068744650587092</c:v>
                </c:pt>
                <c:pt idx="163">
                  <c:v>-3.3141198827054907E-2</c:v>
                </c:pt>
                <c:pt idx="164">
                  <c:v>-0.28216132826373119</c:v>
                </c:pt>
                <c:pt idx="165">
                  <c:v>0.31568778294066568</c:v>
                </c:pt>
                <c:pt idx="166">
                  <c:v>-8.7912224370896297E-2</c:v>
                </c:pt>
                <c:pt idx="167">
                  <c:v>-4.1847097694837743E-2</c:v>
                </c:pt>
                <c:pt idx="168">
                  <c:v>3.3454371911563641E-2</c:v>
                </c:pt>
                <c:pt idx="169">
                  <c:v>5.5601323359130816E-2</c:v>
                </c:pt>
                <c:pt idx="170">
                  <c:v>0.11580691950655009</c:v>
                </c:pt>
                <c:pt idx="171">
                  <c:v>-7.1221830924077523E-3</c:v>
                </c:pt>
                <c:pt idx="172">
                  <c:v>-5.8432759333566509E-3</c:v>
                </c:pt>
                <c:pt idx="173">
                  <c:v>-5.6307932135268857E-2</c:v>
                </c:pt>
                <c:pt idx="174">
                  <c:v>-0.20642574660404911</c:v>
                </c:pt>
                <c:pt idx="175">
                  <c:v>4.4398350849329304E-2</c:v>
                </c:pt>
                <c:pt idx="176">
                  <c:v>0.18310807291819131</c:v>
                </c:pt>
                <c:pt idx="177">
                  <c:v>-4.1205143734986294E-2</c:v>
                </c:pt>
                <c:pt idx="178">
                  <c:v>-3.5454966787289877E-2</c:v>
                </c:pt>
                <c:pt idx="179">
                  <c:v>1.7472982563246475E-2</c:v>
                </c:pt>
                <c:pt idx="180">
                  <c:v>0.25877831448056909</c:v>
                </c:pt>
                <c:pt idx="181">
                  <c:v>-0.18271564573414167</c:v>
                </c:pt>
                <c:pt idx="182">
                  <c:v>0.15937091199643483</c:v>
                </c:pt>
                <c:pt idx="183">
                  <c:v>-6.8927964591905422E-2</c:v>
                </c:pt>
                <c:pt idx="184">
                  <c:v>4.3536935822739764E-2</c:v>
                </c:pt>
                <c:pt idx="185">
                  <c:v>-2.6253945730728034E-2</c:v>
                </c:pt>
                <c:pt idx="186">
                  <c:v>-0.10367057207484898</c:v>
                </c:pt>
                <c:pt idx="187">
                  <c:v>6.6497283764052284E-2</c:v>
                </c:pt>
                <c:pt idx="188">
                  <c:v>-4.056413768505962E-2</c:v>
                </c:pt>
                <c:pt idx="189">
                  <c:v>-2.4337093283204325E-3</c:v>
                </c:pt>
                <c:pt idx="190">
                  <c:v>9.6785245628812078E-2</c:v>
                </c:pt>
                <c:pt idx="191">
                  <c:v>-5.4919573410568745E-2</c:v>
                </c:pt>
                <c:pt idx="192">
                  <c:v>1.8821198123928795E-2</c:v>
                </c:pt>
                <c:pt idx="193">
                  <c:v>1.1467040956713248E-2</c:v>
                </c:pt>
                <c:pt idx="194">
                  <c:v>6.9930699977458488E-2</c:v>
                </c:pt>
                <c:pt idx="195">
                  <c:v>-2.1889348682087473E-2</c:v>
                </c:pt>
                <c:pt idx="196">
                  <c:v>0.11073729828130574</c:v>
                </c:pt>
                <c:pt idx="197">
                  <c:v>-0.12890722595695436</c:v>
                </c:pt>
                <c:pt idx="198">
                  <c:v>-3.5552271889432774E-2</c:v>
                </c:pt>
                <c:pt idx="199">
                  <c:v>0.20401051816000049</c:v>
                </c:pt>
                <c:pt idx="200">
                  <c:v>-0.29484114429874531</c:v>
                </c:pt>
                <c:pt idx="201">
                  <c:v>1.0846534273078134E-2</c:v>
                </c:pt>
                <c:pt idx="202">
                  <c:v>-1.3763198782630326E-3</c:v>
                </c:pt>
                <c:pt idx="203">
                  <c:v>6.4958780419825501E-2</c:v>
                </c:pt>
                <c:pt idx="204">
                  <c:v>-7.395600059911267E-2</c:v>
                </c:pt>
                <c:pt idx="205">
                  <c:v>3.2908440395440053E-2</c:v>
                </c:pt>
                <c:pt idx="206">
                  <c:v>0.16132786306996749</c:v>
                </c:pt>
                <c:pt idx="207">
                  <c:v>-7.3051685802969502E-3</c:v>
                </c:pt>
                <c:pt idx="208">
                  <c:v>7.8157425205295894E-2</c:v>
                </c:pt>
                <c:pt idx="209">
                  <c:v>-3.8835422879428094E-2</c:v>
                </c:pt>
                <c:pt idx="210">
                  <c:v>-9.4854810224209274E-2</c:v>
                </c:pt>
                <c:pt idx="211">
                  <c:v>4.3703287236098731E-2</c:v>
                </c:pt>
                <c:pt idx="212">
                  <c:v>-0.115977610929761</c:v>
                </c:pt>
                <c:pt idx="213">
                  <c:v>-7.5343209531991917E-2</c:v>
                </c:pt>
                <c:pt idx="214">
                  <c:v>2.3342688389982769E-2</c:v>
                </c:pt>
                <c:pt idx="215">
                  <c:v>4.2278964039738298E-2</c:v>
                </c:pt>
                <c:pt idx="216">
                  <c:v>0.18737123479188256</c:v>
                </c:pt>
                <c:pt idx="217">
                  <c:v>-7.7464341656494184E-2</c:v>
                </c:pt>
                <c:pt idx="218">
                  <c:v>0.10109555476629062</c:v>
                </c:pt>
                <c:pt idx="219">
                  <c:v>-6.2359220338109367E-2</c:v>
                </c:pt>
                <c:pt idx="220">
                  <c:v>-7.5242479061175871E-2</c:v>
                </c:pt>
                <c:pt idx="221">
                  <c:v>-0.38714948995080434</c:v>
                </c:pt>
                <c:pt idx="222">
                  <c:v>0.36684022627785851</c:v>
                </c:pt>
                <c:pt idx="223">
                  <c:v>-6.0659069552215783E-4</c:v>
                </c:pt>
                <c:pt idx="224">
                  <c:v>8.8781182638205891E-2</c:v>
                </c:pt>
                <c:pt idx="225">
                  <c:v>-8.6969999238972306E-2</c:v>
                </c:pt>
                <c:pt idx="226">
                  <c:v>-1.3378670825234806E-2</c:v>
                </c:pt>
                <c:pt idx="227">
                  <c:v>-0.13520109864108143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3-438F-81EC-64E8EAC5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51295"/>
        <c:axId val="2042752735"/>
      </c:lineChart>
      <c:dateAx>
        <c:axId val="2042751295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2735"/>
        <c:crosses val="autoZero"/>
        <c:auto val="1"/>
        <c:lblOffset val="100"/>
        <c:baseTimeUnit val="months"/>
      </c:dateAx>
      <c:valAx>
        <c:axId val="2042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7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1231"/>
        <c:axId val="1970792671"/>
      </c:lineChart>
      <c:catAx>
        <c:axId val="197079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2671"/>
        <c:crosses val="autoZero"/>
        <c:auto val="1"/>
        <c:lblAlgn val="ctr"/>
        <c:lblOffset val="100"/>
        <c:noMultiLvlLbl val="0"/>
      </c:catAx>
      <c:valAx>
        <c:axId val="19707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929640</xdr:colOff>
          <xdr:row>0</xdr:row>
          <xdr:rowOff>0</xdr:rowOff>
        </xdr:from>
        <xdr:to>
          <xdr:col>7</xdr:col>
          <xdr:colOff>640080</xdr:colOff>
          <xdr:row>3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1097280</xdr:colOff>
      <xdr:row>8</xdr:row>
      <xdr:rowOff>152400</xdr:rowOff>
    </xdr:from>
    <xdr:to>
      <xdr:col>16</xdr:col>
      <xdr:colOff>167640</xdr:colOff>
      <xdr:row>31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C9AD7-AA8C-5798-8990-71785067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65</xdr:row>
      <xdr:rowOff>133350</xdr:rowOff>
    </xdr:from>
    <xdr:to>
      <xdr:col>14</xdr:col>
      <xdr:colOff>106680</xdr:colOff>
      <xdr:row>80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0</xdr:row>
      <xdr:rowOff>167640</xdr:rowOff>
    </xdr:from>
    <xdr:to>
      <xdr:col>40</xdr:col>
      <xdr:colOff>403860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11</xdr:row>
      <xdr:rowOff>57150</xdr:rowOff>
    </xdr:from>
    <xdr:to>
      <xdr:col>20</xdr:col>
      <xdr:colOff>381000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65</xdr:row>
      <xdr:rowOff>133350</xdr:rowOff>
    </xdr:from>
    <xdr:to>
      <xdr:col>14</xdr:col>
      <xdr:colOff>106680</xdr:colOff>
      <xdr:row>80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0</xdr:row>
      <xdr:rowOff>167640</xdr:rowOff>
    </xdr:from>
    <xdr:to>
      <xdr:col>40</xdr:col>
      <xdr:colOff>403860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65</xdr:row>
      <xdr:rowOff>133350</xdr:rowOff>
    </xdr:from>
    <xdr:to>
      <xdr:col>14</xdr:col>
      <xdr:colOff>106680</xdr:colOff>
      <xdr:row>80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0</xdr:row>
      <xdr:rowOff>167640</xdr:rowOff>
    </xdr:from>
    <xdr:to>
      <xdr:col>40</xdr:col>
      <xdr:colOff>403860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65</xdr:row>
      <xdr:rowOff>133350</xdr:rowOff>
    </xdr:from>
    <xdr:to>
      <xdr:col>14</xdr:col>
      <xdr:colOff>106680</xdr:colOff>
      <xdr:row>80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0</xdr:row>
      <xdr:rowOff>167640</xdr:rowOff>
    </xdr:from>
    <xdr:to>
      <xdr:col>40</xdr:col>
      <xdr:colOff>403860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56849-96BD-4FC9-8D66-013DB92F001B}" name="Table1" displayName="Table1" ref="A1:E338" totalsRowShown="0">
  <autoFilter ref="A1:E338" xr:uid="{3B056849-96BD-4FC9-8D66-013DB92F001B}"/>
  <tableColumns count="5">
    <tableColumn id="1" xr3:uid="{BBCC04D0-9A9D-4240-90A5-DC1C03FE5639}" name="Mois" dataDxfId="4"/>
    <tableColumn id="2" xr3:uid="{E59E65F5-73FB-454F-8DE8-732E4311EC9E}" name="Recettes"/>
    <tableColumn id="3" xr3:uid="{801B2C2A-B98C-4867-A5C4-A87B3790DAFA}" name="Forecast(Recettes)" dataDxfId="3">
      <calculatedColumnFormula>_xlfn.FORECAST.ETS(A2,$B$2:$B$313,$A$2:$A$313,12,1)</calculatedColumnFormula>
    </tableColumn>
    <tableColumn id="4" xr3:uid="{95F638F5-6323-4B8D-A8A9-D3381935158D}" name="Lower Confidence Bound(Recettes)" dataDxfId="2">
      <calculatedColumnFormula>C2-_xlfn.FORECAST.ETS.CONFINT(A2,$B$2:$B$313,$A$2:$A$313,0.95,12,1)</calculatedColumnFormula>
    </tableColumn>
    <tableColumn id="5" xr3:uid="{F554BD01-43B6-4BB7-8EDB-241BAF4B85C4}" name="Upper Confidence Bound(Recettes)" dataDxfId="1">
      <calculatedColumnFormula>C2+_xlfn.FORECAST.ETS.CONFINT(A2,$B$2:$B$313,$A$2:$A$313,0.95,12,1)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97FD9-4E69-434F-AA1F-4617D719BE5A}" name="Table2" displayName="Table2" ref="G1:H8" totalsRowShown="0">
  <autoFilter ref="G1:H8" xr:uid="{9AA97FD9-4E69-434F-AA1F-4617D719BE5A}"/>
  <tableColumns count="2">
    <tableColumn id="1" xr3:uid="{95D48903-D55C-40EE-8033-741DCEC1109D}" name="Statistic"/>
    <tableColumn id="2" xr3:uid="{6E7A5B0F-0F4F-4833-9CF4-00FF8804AA5B}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337" totalsRowShown="0">
  <autoFilter ref="A1:E337" xr:uid="{00000000-0009-0000-0100-000003000000}"/>
  <tableColumns count="5">
    <tableColumn id="1" xr3:uid="{00000000-0010-0000-0000-000001000000}" name="Mois" dataDxfId="9"/>
    <tableColumn id="2" xr3:uid="{00000000-0010-0000-0000-000002000000}" name="Recettes"/>
    <tableColumn id="3" xr3:uid="{00000000-0010-0000-0000-000003000000}" name="Forecast(Recettes)" dataDxfId="8">
      <calculatedColumnFormula>_xlfn.FORECAST.ETS(A2,$B$2:$B$313,$A$2:$A$313,1,1)</calculatedColumnFormula>
    </tableColumn>
    <tableColumn id="4" xr3:uid="{00000000-0010-0000-0000-000004000000}" name="Lower Confidence Bound(Recettes)" dataDxfId="7">
      <calculatedColumnFormula>C2-_xlfn.FORECAST.ETS.CONFINT(A2,$B$2:$B$313,$A$2:$A$313,0.95,1,1)</calculatedColumnFormula>
    </tableColumn>
    <tableColumn id="5" xr3:uid="{00000000-0010-0000-0000-000005000000}" name="Upper Confidence Bound(Recettes)" dataDxfId="6">
      <calculatedColumnFormula>C2+_xlfn.FORECAST.ETS.CONFINT(A2,$B$2:$B$313,$A$2:$A$313,0.95,1,1)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G1:H8" totalsRowShown="0">
  <autoFilter ref="G1:H8" xr:uid="{00000000-0009-0000-0100-000004000000}"/>
  <tableColumns count="2">
    <tableColumn id="1" xr3:uid="{00000000-0010-0000-0100-000001000000}" name="Statistic"/>
    <tableColumn id="2" xr3:uid="{00000000-0010-0000-0100-000002000000}" name="Value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topLeftCell="D18" workbookViewId="0">
      <selection activeCell="A8" sqref="A8:M34"/>
    </sheetView>
  </sheetViews>
  <sheetFormatPr defaultRowHeight="14.4" x14ac:dyDescent="0.3"/>
  <cols>
    <col min="1" max="1" width="10.77734375" customWidth="1"/>
    <col min="2" max="13" width="16.77734375" bestFit="1" customWidth="1"/>
    <col min="14" max="14" width="18" bestFit="1" customWidth="1"/>
    <col min="15" max="15" width="10.77734375" customWidth="1"/>
  </cols>
  <sheetData>
    <row r="1" spans="1:14" ht="19.95" customHeight="1" thickTop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19.95" customHeigh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4" ht="19.95" customHeight="1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ht="19.95" customHeight="1" x14ac:dyDescent="0.3">
      <c r="A4" s="27" t="s">
        <v>39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9"/>
    </row>
    <row r="5" spans="1:14" ht="19.95" customHeight="1" x14ac:dyDescent="0.3">
      <c r="A5" s="30" t="s">
        <v>40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ht="19.95" customHeight="1" x14ac:dyDescent="0.3">
      <c r="A6" s="30" t="s">
        <v>41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 ht="9.4499999999999993" customHeight="1" thickBot="1" x14ac:dyDescent="0.3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 s="3" customFormat="1" ht="19.95" customHeight="1" thickBot="1" x14ac:dyDescent="0.35">
      <c r="A8" s="7"/>
      <c r="B8" s="8" t="s">
        <v>0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10" t="s">
        <v>23</v>
      </c>
      <c r="N8" s="11" t="s">
        <v>34</v>
      </c>
    </row>
    <row r="9" spans="1:14" s="3" customFormat="1" ht="19.95" customHeight="1" thickBot="1" x14ac:dyDescent="0.35">
      <c r="A9" s="12" t="s">
        <v>37</v>
      </c>
      <c r="B9" s="13">
        <v>451189999.99999994</v>
      </c>
      <c r="C9" s="14">
        <v>379380000</v>
      </c>
      <c r="D9" s="14">
        <v>396699999.99999994</v>
      </c>
      <c r="E9" s="14">
        <v>437650000</v>
      </c>
      <c r="F9" s="14">
        <v>414720000.00000006</v>
      </c>
      <c r="G9" s="14">
        <v>462939999.99999994</v>
      </c>
      <c r="H9" s="14">
        <v>402789999.99999994</v>
      </c>
      <c r="I9" s="14">
        <v>356280000</v>
      </c>
      <c r="J9" s="14">
        <v>359880000</v>
      </c>
      <c r="K9" s="14">
        <v>369250000</v>
      </c>
      <c r="L9" s="14">
        <v>413720000</v>
      </c>
      <c r="M9" s="15">
        <v>379880000.00000006</v>
      </c>
      <c r="N9" s="16">
        <f t="shared" ref="N9:N10" si="0">SUM(B9:M9)</f>
        <v>4824380000</v>
      </c>
    </row>
    <row r="10" spans="1:14" s="3" customFormat="1" ht="19.95" customHeight="1" thickBot="1" x14ac:dyDescent="0.35">
      <c r="A10" s="12" t="s">
        <v>36</v>
      </c>
      <c r="B10" s="13">
        <v>500720000</v>
      </c>
      <c r="C10" s="14">
        <v>413420000</v>
      </c>
      <c r="D10" s="14">
        <v>421560000</v>
      </c>
      <c r="E10" s="14">
        <v>411100000</v>
      </c>
      <c r="F10" s="14">
        <v>413230000</v>
      </c>
      <c r="G10" s="14">
        <v>368650000.00000006</v>
      </c>
      <c r="H10" s="14">
        <v>321870000</v>
      </c>
      <c r="I10" s="14">
        <v>372840000.00000006</v>
      </c>
      <c r="J10" s="14">
        <v>283500000</v>
      </c>
      <c r="K10" s="14">
        <v>302340000</v>
      </c>
      <c r="L10" s="14">
        <v>332440000.00000006</v>
      </c>
      <c r="M10" s="15">
        <v>300090000</v>
      </c>
      <c r="N10" s="16">
        <f t="shared" si="0"/>
        <v>4441760000</v>
      </c>
    </row>
    <row r="11" spans="1:14" s="3" customFormat="1" ht="19.95" customHeight="1" thickBot="1" x14ac:dyDescent="0.35">
      <c r="A11" s="12" t="s">
        <v>33</v>
      </c>
      <c r="B11" s="17">
        <v>519859999.99999988</v>
      </c>
      <c r="C11" s="18">
        <v>322859999.99999994</v>
      </c>
      <c r="D11" s="18">
        <v>364599999.99999994</v>
      </c>
      <c r="E11" s="18">
        <v>398879999.99999994</v>
      </c>
      <c r="F11" s="18">
        <v>330069999.99999994</v>
      </c>
      <c r="G11" s="18">
        <v>405409999.99999994</v>
      </c>
      <c r="H11" s="18">
        <v>347010000</v>
      </c>
      <c r="I11" s="18">
        <v>363490000</v>
      </c>
      <c r="J11" s="18">
        <v>331440000.00000006</v>
      </c>
      <c r="K11" s="18">
        <v>364420000</v>
      </c>
      <c r="L11" s="18">
        <v>421010000</v>
      </c>
      <c r="M11" s="19">
        <v>381919999.99999994</v>
      </c>
      <c r="N11" s="16">
        <f>SUM(B11:M11)</f>
        <v>4550969999.999999</v>
      </c>
    </row>
    <row r="12" spans="1:14" s="3" customFormat="1" ht="19.95" customHeight="1" thickBot="1" x14ac:dyDescent="0.35">
      <c r="A12" s="12" t="s">
        <v>32</v>
      </c>
      <c r="B12" s="17">
        <v>600550000</v>
      </c>
      <c r="C12" s="18">
        <v>408350000</v>
      </c>
      <c r="D12" s="18">
        <v>424430000</v>
      </c>
      <c r="E12" s="18">
        <v>537900000</v>
      </c>
      <c r="F12" s="18">
        <v>472210000.00000006</v>
      </c>
      <c r="G12" s="18">
        <v>494090000.00000006</v>
      </c>
      <c r="H12" s="18">
        <v>507080000</v>
      </c>
      <c r="I12" s="18">
        <v>487730000</v>
      </c>
      <c r="J12" s="18">
        <v>423509999.99999994</v>
      </c>
      <c r="K12" s="18">
        <v>468710000.00000006</v>
      </c>
      <c r="L12" s="18">
        <v>408180000</v>
      </c>
      <c r="M12" s="19">
        <v>453660000</v>
      </c>
      <c r="N12" s="16">
        <f t="shared" ref="N12:N34" si="1">SUM(B12:M12)</f>
        <v>5686400000</v>
      </c>
    </row>
    <row r="13" spans="1:14" s="3" customFormat="1" ht="19.95" customHeight="1" thickBot="1" x14ac:dyDescent="0.35">
      <c r="A13" s="12" t="s">
        <v>31</v>
      </c>
      <c r="B13" s="17">
        <v>430080000</v>
      </c>
      <c r="C13" s="18">
        <v>272340000</v>
      </c>
      <c r="D13" s="18">
        <v>201330000.00000003</v>
      </c>
      <c r="E13" s="18">
        <v>369210000.00000012</v>
      </c>
      <c r="F13" s="18">
        <v>277510000.00000006</v>
      </c>
      <c r="G13" s="18">
        <v>242280000</v>
      </c>
      <c r="H13" s="18">
        <v>282659999.99999994</v>
      </c>
      <c r="I13" s="18">
        <v>288260000</v>
      </c>
      <c r="J13" s="18">
        <v>257170000.00000003</v>
      </c>
      <c r="K13" s="18">
        <v>280669999.99999994</v>
      </c>
      <c r="L13" s="18">
        <v>273020000</v>
      </c>
      <c r="M13" s="19">
        <v>274729999.99999994</v>
      </c>
      <c r="N13" s="16">
        <f t="shared" si="1"/>
        <v>3449260000</v>
      </c>
    </row>
    <row r="14" spans="1:14" s="3" customFormat="1" ht="19.95" customHeight="1" thickBot="1" x14ac:dyDescent="0.35">
      <c r="A14" s="12" t="s">
        <v>30</v>
      </c>
      <c r="B14" s="17">
        <v>507310000</v>
      </c>
      <c r="C14" s="18">
        <v>309020000</v>
      </c>
      <c r="D14" s="18">
        <v>233660000.00000003</v>
      </c>
      <c r="E14" s="18">
        <v>397830000.00000006</v>
      </c>
      <c r="F14" s="18">
        <v>369800000</v>
      </c>
      <c r="G14" s="18">
        <v>148230000.00000003</v>
      </c>
      <c r="H14" s="18">
        <v>350040000</v>
      </c>
      <c r="I14" s="18">
        <v>401390000.00000006</v>
      </c>
      <c r="J14" s="18">
        <v>472180000.00000006</v>
      </c>
      <c r="K14" s="18">
        <v>272360000</v>
      </c>
      <c r="L14" s="18">
        <v>361130000.00000006</v>
      </c>
      <c r="M14" s="19">
        <v>349700000.00000006</v>
      </c>
      <c r="N14" s="16">
        <f t="shared" si="1"/>
        <v>4172650000</v>
      </c>
    </row>
    <row r="15" spans="1:14" s="3" customFormat="1" ht="19.95" customHeight="1" thickBot="1" x14ac:dyDescent="0.35">
      <c r="A15" s="12" t="s">
        <v>29</v>
      </c>
      <c r="B15" s="17">
        <v>454620000</v>
      </c>
      <c r="C15" s="18">
        <v>341049999.99999994</v>
      </c>
      <c r="D15" s="18">
        <v>268390000</v>
      </c>
      <c r="E15" s="18">
        <v>351300000</v>
      </c>
      <c r="F15" s="18">
        <v>289280000</v>
      </c>
      <c r="G15" s="18">
        <v>284130000</v>
      </c>
      <c r="H15" s="18">
        <v>315150000</v>
      </c>
      <c r="I15" s="18">
        <v>347579999.99999994</v>
      </c>
      <c r="J15" s="18">
        <v>210950000</v>
      </c>
      <c r="K15" s="18">
        <v>277590000</v>
      </c>
      <c r="L15" s="18">
        <v>862540000</v>
      </c>
      <c r="M15" s="19">
        <v>197679999.99999997</v>
      </c>
      <c r="N15" s="16">
        <f t="shared" si="1"/>
        <v>4200260000</v>
      </c>
    </row>
    <row r="16" spans="1:14" s="3" customFormat="1" ht="19.95" customHeight="1" thickBot="1" x14ac:dyDescent="0.35">
      <c r="A16" s="12" t="s">
        <v>28</v>
      </c>
      <c r="B16" s="17">
        <v>663681605.21000004</v>
      </c>
      <c r="C16" s="18">
        <v>507357121.04999995</v>
      </c>
      <c r="D16" s="18">
        <v>418144125.47999996</v>
      </c>
      <c r="E16" s="18">
        <v>569758557.23000002</v>
      </c>
      <c r="F16" s="18">
        <v>486462141.19999993</v>
      </c>
      <c r="G16" s="18">
        <v>458364224.18999982</v>
      </c>
      <c r="H16" s="18">
        <v>453182459.45000005</v>
      </c>
      <c r="I16" s="18">
        <v>632688203.07999992</v>
      </c>
      <c r="J16" s="18">
        <v>718978774.77999985</v>
      </c>
      <c r="K16" s="18">
        <v>523405660.07999992</v>
      </c>
      <c r="L16" s="18">
        <v>602186198.21999991</v>
      </c>
      <c r="M16" s="19">
        <v>344370891.80999994</v>
      </c>
      <c r="N16" s="16">
        <f t="shared" si="1"/>
        <v>6378579961.7799988</v>
      </c>
    </row>
    <row r="17" spans="1:14" s="3" customFormat="1" ht="19.95" customHeight="1" thickBot="1" x14ac:dyDescent="0.35">
      <c r="A17" s="12" t="s">
        <v>27</v>
      </c>
      <c r="B17" s="17">
        <v>721938607.44000006</v>
      </c>
      <c r="C17" s="18">
        <v>631685858.48999989</v>
      </c>
      <c r="D17" s="18">
        <v>704666598.11999989</v>
      </c>
      <c r="E17" s="18">
        <v>797653826.3900001</v>
      </c>
      <c r="F17" s="18">
        <v>932099697.72000003</v>
      </c>
      <c r="G17" s="18">
        <v>756815089.86000001</v>
      </c>
      <c r="H17" s="18">
        <v>715794685.88000011</v>
      </c>
      <c r="I17" s="18">
        <v>659006913.08999991</v>
      </c>
      <c r="J17" s="18">
        <v>694769237.00999987</v>
      </c>
      <c r="K17" s="18">
        <v>580710282.38</v>
      </c>
      <c r="L17" s="18">
        <v>818775060.12</v>
      </c>
      <c r="M17" s="19">
        <v>0</v>
      </c>
      <c r="N17" s="16">
        <f t="shared" si="1"/>
        <v>8013915856.5</v>
      </c>
    </row>
    <row r="18" spans="1:14" s="3" customFormat="1" ht="19.95" customHeight="1" thickBot="1" x14ac:dyDescent="0.35">
      <c r="A18" s="12" t="s">
        <v>26</v>
      </c>
      <c r="B18" s="17">
        <v>413453098.10999995</v>
      </c>
      <c r="C18" s="18">
        <v>262641834.55000004</v>
      </c>
      <c r="D18" s="18">
        <v>189180765.88999999</v>
      </c>
      <c r="E18" s="18">
        <v>357186834.70000005</v>
      </c>
      <c r="F18" s="18">
        <v>266343086.63999999</v>
      </c>
      <c r="G18" s="18">
        <v>230075167.58000001</v>
      </c>
      <c r="H18" s="18">
        <v>276417460.48000002</v>
      </c>
      <c r="I18" s="18">
        <v>282090486.88999993</v>
      </c>
      <c r="J18" s="18">
        <v>246602853.50000003</v>
      </c>
      <c r="K18" s="18">
        <v>263669653.37999997</v>
      </c>
      <c r="L18" s="18">
        <v>260673095.38</v>
      </c>
      <c r="M18" s="19">
        <v>261129997.10999998</v>
      </c>
      <c r="N18" s="16">
        <f t="shared" si="1"/>
        <v>3309464334.21</v>
      </c>
    </row>
    <row r="19" spans="1:14" s="3" customFormat="1" ht="19.95" customHeight="1" thickBot="1" x14ac:dyDescent="0.35">
      <c r="A19" s="12" t="s">
        <v>25</v>
      </c>
      <c r="B19" s="17">
        <v>863833100.74000001</v>
      </c>
      <c r="C19" s="18">
        <v>558353114.5</v>
      </c>
      <c r="D19" s="18">
        <v>849876551.7900002</v>
      </c>
      <c r="E19" s="18">
        <v>904884220.35000014</v>
      </c>
      <c r="F19" s="18">
        <v>963209278.48000002</v>
      </c>
      <c r="G19" s="18">
        <v>754361781.99000001</v>
      </c>
      <c r="H19" s="18">
        <v>920657422.12000012</v>
      </c>
      <c r="I19" s="18">
        <v>828229516.6400001</v>
      </c>
      <c r="J19" s="18">
        <v>960590821.40999997</v>
      </c>
      <c r="K19" s="18">
        <v>675761093.34000003</v>
      </c>
      <c r="L19" s="18">
        <v>848907724.98000002</v>
      </c>
      <c r="M19" s="19">
        <v>618995402.73100007</v>
      </c>
      <c r="N19" s="16">
        <f t="shared" si="1"/>
        <v>9747660029.0710011</v>
      </c>
    </row>
    <row r="20" spans="1:14" s="3" customFormat="1" ht="19.95" customHeight="1" thickBot="1" x14ac:dyDescent="0.35">
      <c r="A20" s="12" t="s">
        <v>24</v>
      </c>
      <c r="B20" s="17">
        <v>1361474862.6299996</v>
      </c>
      <c r="C20" s="18">
        <v>1066101214.75</v>
      </c>
      <c r="D20" s="18">
        <v>1099410791.8299999</v>
      </c>
      <c r="E20" s="18">
        <v>181387432.16</v>
      </c>
      <c r="F20" s="18">
        <v>283242239.09999996</v>
      </c>
      <c r="G20" s="18">
        <v>838084638.89999998</v>
      </c>
      <c r="H20" s="18">
        <v>750829601.22000003</v>
      </c>
      <c r="I20" s="18">
        <v>1341671641.9400001</v>
      </c>
      <c r="J20" s="18">
        <v>966373793.69999993</v>
      </c>
      <c r="K20" s="18">
        <v>895777178.70000005</v>
      </c>
      <c r="L20" s="18">
        <v>1213322781.2</v>
      </c>
      <c r="M20" s="19">
        <v>928440091.31999993</v>
      </c>
      <c r="N20" s="16">
        <f t="shared" si="1"/>
        <v>10926116267.449999</v>
      </c>
    </row>
    <row r="21" spans="1:14" s="3" customFormat="1" ht="19.95" customHeight="1" thickBot="1" x14ac:dyDescent="0.35">
      <c r="A21" s="12" t="s">
        <v>1</v>
      </c>
      <c r="B21" s="17">
        <v>1466849612.23</v>
      </c>
      <c r="C21" s="18">
        <v>1284213307.75</v>
      </c>
      <c r="D21" s="18">
        <v>1031669965.52</v>
      </c>
      <c r="E21" s="18">
        <v>1356230629.49</v>
      </c>
      <c r="F21" s="18">
        <v>1260086656.78</v>
      </c>
      <c r="G21" s="18">
        <v>1390491096.9099998</v>
      </c>
      <c r="H21" s="18">
        <v>1053232518.9299999</v>
      </c>
      <c r="I21" s="18">
        <v>1274066747.9400001</v>
      </c>
      <c r="J21" s="18">
        <v>1109562888.2600002</v>
      </c>
      <c r="K21" s="18">
        <v>964893279.76999986</v>
      </c>
      <c r="L21" s="18">
        <v>1266913736.23</v>
      </c>
      <c r="M21" s="19">
        <v>998399825.72000003</v>
      </c>
      <c r="N21" s="16">
        <f t="shared" si="1"/>
        <v>14456610265.529999</v>
      </c>
    </row>
    <row r="22" spans="1:14" s="3" customFormat="1" ht="19.95" customHeight="1" thickBot="1" x14ac:dyDescent="0.35">
      <c r="A22" s="12" t="s">
        <v>2</v>
      </c>
      <c r="B22" s="17">
        <v>1357388789.54</v>
      </c>
      <c r="C22" s="18">
        <v>995811461.06999993</v>
      </c>
      <c r="D22" s="18">
        <v>1087920641.9000001</v>
      </c>
      <c r="E22" s="18">
        <v>1865559583.9099998</v>
      </c>
      <c r="F22" s="18">
        <v>1399829145.78</v>
      </c>
      <c r="G22" s="18">
        <v>1320831524.3600001</v>
      </c>
      <c r="H22" s="18">
        <v>1484520359.3199999</v>
      </c>
      <c r="I22" s="18">
        <v>1267126347.78</v>
      </c>
      <c r="J22" s="18">
        <v>1145120448.0699999</v>
      </c>
      <c r="K22" s="18">
        <v>1042126686.45</v>
      </c>
      <c r="L22" s="18">
        <v>1275329774.1599998</v>
      </c>
      <c r="M22" s="19">
        <v>1132724031.1700001</v>
      </c>
      <c r="N22" s="16">
        <f t="shared" si="1"/>
        <v>15374288793.51</v>
      </c>
    </row>
    <row r="23" spans="1:14" s="3" customFormat="1" ht="19.95" customHeight="1" thickBot="1" x14ac:dyDescent="0.35">
      <c r="A23" s="12" t="s">
        <v>3</v>
      </c>
      <c r="B23" s="17">
        <v>1871032412.7479999</v>
      </c>
      <c r="C23" s="18">
        <v>1368858768.2940001</v>
      </c>
      <c r="D23" s="18">
        <v>1730731995.3280003</v>
      </c>
      <c r="E23" s="18">
        <v>1877629953.9880002</v>
      </c>
      <c r="F23" s="18">
        <v>1519083365.5639999</v>
      </c>
      <c r="G23" s="18">
        <v>1630398305.7739999</v>
      </c>
      <c r="H23" s="18">
        <v>1623724508.1779997</v>
      </c>
      <c r="I23" s="18">
        <v>1628718959.3340001</v>
      </c>
      <c r="J23" s="18">
        <v>1456165596.01</v>
      </c>
      <c r="K23" s="18">
        <v>1367182144.6140001</v>
      </c>
      <c r="L23" s="18">
        <v>1501882256.3679998</v>
      </c>
      <c r="M23" s="19">
        <v>1379185059.7389998</v>
      </c>
      <c r="N23" s="16">
        <f t="shared" si="1"/>
        <v>18954593325.938995</v>
      </c>
    </row>
    <row r="24" spans="1:14" s="3" customFormat="1" ht="19.95" customHeight="1" thickBot="1" x14ac:dyDescent="0.35">
      <c r="A24" s="12" t="s">
        <v>4</v>
      </c>
      <c r="B24" s="17">
        <v>2153863004.3520002</v>
      </c>
      <c r="C24" s="18">
        <v>1337344312.1719999</v>
      </c>
      <c r="D24" s="18">
        <v>2015808095.0540004</v>
      </c>
      <c r="E24" s="18">
        <v>2103565932.4639997</v>
      </c>
      <c r="F24" s="18">
        <v>2022527879.7760003</v>
      </c>
      <c r="G24" s="18">
        <v>1822637309.8820002</v>
      </c>
      <c r="H24" s="18">
        <v>1715776099.5960004</v>
      </c>
      <c r="I24" s="18">
        <v>1585188278.6340001</v>
      </c>
      <c r="J24" s="18">
        <v>2125321094.2700002</v>
      </c>
      <c r="K24" s="18">
        <v>1859898587.6840003</v>
      </c>
      <c r="L24" s="18">
        <v>1600524853.51</v>
      </c>
      <c r="M24" s="19">
        <v>1511780674.6900001</v>
      </c>
      <c r="N24" s="16">
        <f t="shared" si="1"/>
        <v>21854236122.084</v>
      </c>
    </row>
    <row r="25" spans="1:14" s="3" customFormat="1" ht="19.95" customHeight="1" thickBot="1" x14ac:dyDescent="0.35">
      <c r="A25" s="12" t="s">
        <v>5</v>
      </c>
      <c r="B25" s="17">
        <v>2559592337.7459998</v>
      </c>
      <c r="C25" s="18">
        <v>1867511212.0280001</v>
      </c>
      <c r="D25" s="18">
        <v>2583966384.2600002</v>
      </c>
      <c r="E25" s="18">
        <v>2134487922.7419996</v>
      </c>
      <c r="F25" s="18">
        <v>2294610138.9240003</v>
      </c>
      <c r="G25" s="18">
        <v>1958977460.6720002</v>
      </c>
      <c r="H25" s="18">
        <v>2161743498.204</v>
      </c>
      <c r="I25" s="18">
        <v>1641502827.5680001</v>
      </c>
      <c r="J25" s="18">
        <v>1823712030.168</v>
      </c>
      <c r="K25" s="18">
        <v>2260843718.1059999</v>
      </c>
      <c r="L25" s="18">
        <v>1620022115.7039998</v>
      </c>
      <c r="M25" s="19">
        <v>1812404068.1119998</v>
      </c>
      <c r="N25" s="16">
        <f t="shared" si="1"/>
        <v>24719373714.233997</v>
      </c>
    </row>
    <row r="26" spans="1:14" s="3" customFormat="1" ht="19.95" customHeight="1" thickBot="1" x14ac:dyDescent="0.35">
      <c r="A26" s="12" t="s">
        <v>6</v>
      </c>
      <c r="B26" s="17">
        <v>2543281301.9220004</v>
      </c>
      <c r="C26" s="18">
        <v>1911281736.3320005</v>
      </c>
      <c r="D26" s="18">
        <v>2760204971.3500004</v>
      </c>
      <c r="E26" s="18">
        <v>3249543294.5220008</v>
      </c>
      <c r="F26" s="18">
        <v>2650202693.5280008</v>
      </c>
      <c r="G26" s="18">
        <v>2540990374.1560001</v>
      </c>
      <c r="H26" s="18">
        <v>1709290145.5739996</v>
      </c>
      <c r="I26" s="18">
        <v>2353130402.4647317</v>
      </c>
      <c r="J26" s="18">
        <v>1962203142.2427313</v>
      </c>
      <c r="K26" s="18">
        <v>2293748816.2227316</v>
      </c>
      <c r="L26" s="18">
        <v>1893412564.2999997</v>
      </c>
      <c r="M26" s="19">
        <v>2306151637.086</v>
      </c>
      <c r="N26" s="16">
        <f t="shared" si="1"/>
        <v>28173441079.700199</v>
      </c>
    </row>
    <row r="27" spans="1:14" s="3" customFormat="1" ht="19.95" customHeight="1" thickBot="1" x14ac:dyDescent="0.35">
      <c r="A27" s="12" t="s">
        <v>7</v>
      </c>
      <c r="B27" s="17">
        <v>2913229296.3440003</v>
      </c>
      <c r="C27" s="18">
        <v>2070629479.2859995</v>
      </c>
      <c r="D27" s="18">
        <v>2832141224.3700004</v>
      </c>
      <c r="E27" s="18">
        <v>3160586044.3920007</v>
      </c>
      <c r="F27" s="18">
        <v>3228893197.3920002</v>
      </c>
      <c r="G27" s="18">
        <v>3455520758.2159996</v>
      </c>
      <c r="H27" s="18">
        <v>3078853492.0100002</v>
      </c>
      <c r="I27" s="18">
        <v>3004900854.5240006</v>
      </c>
      <c r="J27" s="18">
        <v>2619245653.4660006</v>
      </c>
      <c r="K27" s="18">
        <v>5200964960.2540007</v>
      </c>
      <c r="L27" s="18">
        <v>2105035039.7460001</v>
      </c>
      <c r="M27" s="19">
        <v>2370000000</v>
      </c>
      <c r="N27" s="16">
        <f t="shared" si="1"/>
        <v>36040000000</v>
      </c>
    </row>
    <row r="28" spans="1:14" s="3" customFormat="1" ht="19.95" customHeight="1" thickBot="1" x14ac:dyDescent="0.35">
      <c r="A28" s="12" t="s">
        <v>8</v>
      </c>
      <c r="B28" s="17">
        <v>3373501105.4780002</v>
      </c>
      <c r="C28" s="18">
        <v>2759300066.2220001</v>
      </c>
      <c r="D28" s="18">
        <v>4395671459.5420008</v>
      </c>
      <c r="E28" s="18">
        <v>3835526749.1900001</v>
      </c>
      <c r="F28" s="18">
        <v>3755856581.895999</v>
      </c>
      <c r="G28" s="18">
        <v>3260914025.6900005</v>
      </c>
      <c r="H28" s="18">
        <v>3604992374.4899998</v>
      </c>
      <c r="I28" s="18">
        <v>3279995771.9519997</v>
      </c>
      <c r="J28" s="18">
        <v>3045527284.6359997</v>
      </c>
      <c r="K28" s="18">
        <v>2613296979.4720001</v>
      </c>
      <c r="L28" s="18">
        <v>2189326655.0739999</v>
      </c>
      <c r="M28" s="19">
        <v>2715635274.4300003</v>
      </c>
      <c r="N28" s="16">
        <f t="shared" si="1"/>
        <v>38829544328.071991</v>
      </c>
    </row>
    <row r="29" spans="1:14" s="3" customFormat="1" ht="19.95" customHeight="1" thickBot="1" x14ac:dyDescent="0.35">
      <c r="A29" s="12" t="s">
        <v>9</v>
      </c>
      <c r="B29" s="17">
        <v>3770837429.7119999</v>
      </c>
      <c r="C29" s="18">
        <v>2279802093.4520001</v>
      </c>
      <c r="D29" s="18">
        <v>4063989507.3680005</v>
      </c>
      <c r="E29" s="18">
        <v>3741289961.9100003</v>
      </c>
      <c r="F29" s="18">
        <v>3324830487.0560007</v>
      </c>
      <c r="G29" s="18">
        <v>2731066988.8899999</v>
      </c>
      <c r="H29" s="18">
        <v>3523869358.9060001</v>
      </c>
      <c r="I29" s="18">
        <v>3264965529.7980003</v>
      </c>
      <c r="J29" s="18">
        <v>1704972082.8459997</v>
      </c>
      <c r="K29" s="18">
        <v>3526996715.27</v>
      </c>
      <c r="L29" s="18">
        <v>2880665496.4640002</v>
      </c>
      <c r="M29" s="19">
        <v>2616048149.7099996</v>
      </c>
      <c r="N29" s="16">
        <f t="shared" si="1"/>
        <v>37429333801.381996</v>
      </c>
    </row>
    <row r="30" spans="1:14" s="3" customFormat="1" ht="19.95" customHeight="1" thickBot="1" x14ac:dyDescent="0.35">
      <c r="A30" s="12" t="s">
        <v>10</v>
      </c>
      <c r="B30" s="17">
        <v>2825531185.9200006</v>
      </c>
      <c r="C30" s="18">
        <v>3211451949.7000012</v>
      </c>
      <c r="D30" s="18">
        <v>4192840559.960001</v>
      </c>
      <c r="E30" s="18">
        <v>4124641098.4200001</v>
      </c>
      <c r="F30" s="18">
        <v>4069517204.7200003</v>
      </c>
      <c r="G30" s="18">
        <v>3574661778.8199997</v>
      </c>
      <c r="H30" s="18">
        <v>2222333383.1999998</v>
      </c>
      <c r="I30" s="18">
        <v>2461543760.96</v>
      </c>
      <c r="J30" s="18">
        <v>3752456219.1199999</v>
      </c>
      <c r="K30" s="18">
        <v>3412797265.9400001</v>
      </c>
      <c r="L30" s="18">
        <v>3145252551.96</v>
      </c>
      <c r="M30" s="19">
        <v>3274375679.8200006</v>
      </c>
      <c r="N30" s="16">
        <f t="shared" si="1"/>
        <v>40267402638.540001</v>
      </c>
    </row>
    <row r="31" spans="1:14" s="3" customFormat="1" ht="19.95" customHeight="1" thickBot="1" x14ac:dyDescent="0.35">
      <c r="A31" s="12" t="s">
        <v>11</v>
      </c>
      <c r="B31" s="17">
        <v>5941646646.1322174</v>
      </c>
      <c r="C31" s="18">
        <v>3901136753.7578292</v>
      </c>
      <c r="D31" s="18">
        <v>5630696080.2409382</v>
      </c>
      <c r="E31" s="18">
        <v>4804344287.2964497</v>
      </c>
      <c r="F31" s="18">
        <v>5310935877.6428833</v>
      </c>
      <c r="G31" s="18">
        <v>4999391093.8881083</v>
      </c>
      <c r="H31" s="18">
        <v>3937735492.3884788</v>
      </c>
      <c r="I31" s="18">
        <v>4589272268.2200966</v>
      </c>
      <c r="J31" s="18">
        <v>4180032767.1205816</v>
      </c>
      <c r="K31" s="18">
        <v>4156674114.1152005</v>
      </c>
      <c r="L31" s="18">
        <v>5194350156.3582354</v>
      </c>
      <c r="M31" s="19">
        <v>4577323943.1290016</v>
      </c>
      <c r="N31" s="16">
        <f t="shared" si="1"/>
        <v>57223539480.290024</v>
      </c>
    </row>
    <row r="32" spans="1:14" s="3" customFormat="1" ht="19.95" customHeight="1" thickBot="1" x14ac:dyDescent="0.35">
      <c r="A32" s="12" t="s">
        <v>12</v>
      </c>
      <c r="B32" s="17">
        <v>4780054488.4718142</v>
      </c>
      <c r="C32" s="18">
        <v>4907947270.7891426</v>
      </c>
      <c r="D32" s="18">
        <v>5765415192.1347103</v>
      </c>
      <c r="E32" s="18">
        <v>5482027874.5463371</v>
      </c>
      <c r="F32" s="18">
        <v>7074219609.2706604</v>
      </c>
      <c r="G32" s="18">
        <v>5257403522.6399994</v>
      </c>
      <c r="H32" s="18">
        <v>4844166253.9499998</v>
      </c>
      <c r="I32" s="18">
        <v>7748712686.9278421</v>
      </c>
      <c r="J32" s="18">
        <v>3929962567.3645186</v>
      </c>
      <c r="K32" s="18">
        <v>4029349582.932806</v>
      </c>
      <c r="L32" s="18">
        <v>4016600409.1497288</v>
      </c>
      <c r="M32" s="19">
        <v>4664632228.8812809</v>
      </c>
      <c r="N32" s="16">
        <f t="shared" si="1"/>
        <v>62500491687.05883</v>
      </c>
    </row>
    <row r="33" spans="1:14" s="3" customFormat="1" ht="19.95" customHeight="1" thickBot="1" x14ac:dyDescent="0.35">
      <c r="A33" s="12" t="s">
        <v>35</v>
      </c>
      <c r="B33" s="17">
        <v>3934245058.2824974</v>
      </c>
      <c r="C33" s="18">
        <v>4243945991.0231318</v>
      </c>
      <c r="D33" s="18">
        <v>6153152962.6587744</v>
      </c>
      <c r="E33" s="18">
        <v>6050517799.1986895</v>
      </c>
      <c r="F33" s="18">
        <v>7243525078.5599384</v>
      </c>
      <c r="G33" s="18">
        <v>6623911863.7891798</v>
      </c>
      <c r="H33" s="18">
        <v>5324265881.092989</v>
      </c>
      <c r="I33" s="18">
        <v>5887935206.8268061</v>
      </c>
      <c r="J33" s="18">
        <v>4508015610.6234751</v>
      </c>
      <c r="K33" s="18">
        <v>3790026108.7242904</v>
      </c>
      <c r="L33" s="18">
        <v>3999308352.2573862</v>
      </c>
      <c r="M33" s="19">
        <v>4408226024.7946291</v>
      </c>
      <c r="N33" s="16">
        <f t="shared" si="1"/>
        <v>62167075937.831787</v>
      </c>
    </row>
    <row r="34" spans="1:14" s="3" customFormat="1" ht="19.95" customHeight="1" thickBot="1" x14ac:dyDescent="0.35">
      <c r="A34" s="12" t="s">
        <v>38</v>
      </c>
      <c r="B34" s="20">
        <v>6786331791.2859983</v>
      </c>
      <c r="C34" s="21">
        <v>5677677852.3559999</v>
      </c>
      <c r="D34" s="21">
        <v>7165826719.7539997</v>
      </c>
      <c r="E34" s="21">
        <v>6207362121.4140005</v>
      </c>
      <c r="F34" s="21">
        <v>5219929081.5619993</v>
      </c>
      <c r="G34" s="21">
        <v>2140499411.3000002</v>
      </c>
      <c r="H34" s="21">
        <v>4981444992.632</v>
      </c>
      <c r="I34" s="21">
        <v>4974492132.1939993</v>
      </c>
      <c r="J34" s="21">
        <v>6102811148.8660002</v>
      </c>
      <c r="K34" s="21">
        <v>4995281092.6116648</v>
      </c>
      <c r="L34" s="21">
        <v>4843744881.0719995</v>
      </c>
      <c r="M34" s="22">
        <v>3547971823.9300003</v>
      </c>
      <c r="N34" s="16">
        <f t="shared" si="1"/>
        <v>62643373048.977661</v>
      </c>
    </row>
    <row r="35" spans="1:14" s="3" customFormat="1" ht="19.95" customHeight="1" thickBot="1" x14ac:dyDescent="0.35">
      <c r="A35" s="39" t="s">
        <v>42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1"/>
    </row>
    <row r="36" spans="1:14" ht="15" thickTop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5">
    <mergeCell ref="A4:N4"/>
    <mergeCell ref="A5:N5"/>
    <mergeCell ref="A6:N6"/>
    <mergeCell ref="A1:N3"/>
    <mergeCell ref="A35:N35"/>
  </mergeCells>
  <printOptions horizontalCentered="1" verticalCentered="1"/>
  <pageMargins left="0.7" right="0.7" top="0.75" bottom="0.75" header="0.3" footer="0.3"/>
  <pageSetup scale="53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6</xdr:col>
                <xdr:colOff>929640</xdr:colOff>
                <xdr:row>0</xdr:row>
                <xdr:rowOff>0</xdr:rowOff>
              </from>
              <to>
                <xdr:col>7</xdr:col>
                <xdr:colOff>640080</xdr:colOff>
                <xdr:row>3</xdr:row>
                <xdr:rowOff>60960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8191-FE3B-43BF-8BF7-AA23BAB84E8C}">
  <dimension ref="A1:H338"/>
  <sheetViews>
    <sheetView tabSelected="1" topLeftCell="A16" workbookViewId="0">
      <selection activeCell="F33" sqref="F33"/>
    </sheetView>
  </sheetViews>
  <sheetFormatPr defaultRowHeight="14.4" x14ac:dyDescent="0.3"/>
  <cols>
    <col min="1" max="1" width="9" bestFit="1" customWidth="1"/>
    <col min="2" max="2" width="16.109375" bestFit="1" customWidth="1"/>
    <col min="3" max="3" width="18.33203125" customWidth="1"/>
    <col min="4" max="4" width="32.44140625" customWidth="1"/>
    <col min="5" max="5" width="32.5546875" customWidth="1"/>
    <col min="7" max="7" width="9.44140625" customWidth="1"/>
    <col min="8" max="8" width="17.77734375" customWidth="1"/>
  </cols>
  <sheetData>
    <row r="1" spans="1:8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G1" t="s">
        <v>50</v>
      </c>
      <c r="H1" t="s">
        <v>51</v>
      </c>
    </row>
    <row r="2" spans="1:8" x14ac:dyDescent="0.3">
      <c r="A2" s="25">
        <v>36069</v>
      </c>
      <c r="B2" s="2">
        <v>451189999.99999994</v>
      </c>
      <c r="G2" t="s">
        <v>52</v>
      </c>
      <c r="H2" s="26">
        <f>_xlfn.FORECAST.ETS.STAT($B$2:$B$313,$A$2:$A$313,1,12,1)</f>
        <v>2E-3</v>
      </c>
    </row>
    <row r="3" spans="1:8" x14ac:dyDescent="0.3">
      <c r="A3" s="25">
        <v>36100</v>
      </c>
      <c r="B3" s="2">
        <v>379380000</v>
      </c>
      <c r="G3" t="s">
        <v>53</v>
      </c>
      <c r="H3" s="26">
        <f>_xlfn.FORECAST.ETS.STAT($B$2:$B$313,$A$2:$A$313,2,12,1)</f>
        <v>1E-3</v>
      </c>
    </row>
    <row r="4" spans="1:8" x14ac:dyDescent="0.3">
      <c r="A4" s="25">
        <v>36130</v>
      </c>
      <c r="B4" s="2">
        <v>396699999.99999994</v>
      </c>
      <c r="G4" t="s">
        <v>54</v>
      </c>
      <c r="H4" s="26">
        <f>_xlfn.FORECAST.ETS.STAT($B$2:$B$313,$A$2:$A$313,3,12,1)</f>
        <v>0.25</v>
      </c>
    </row>
    <row r="5" spans="1:8" x14ac:dyDescent="0.3">
      <c r="A5" s="25">
        <v>36161</v>
      </c>
      <c r="B5" s="2">
        <v>437650000</v>
      </c>
      <c r="G5" t="s">
        <v>55</v>
      </c>
      <c r="H5" s="26">
        <f>_xlfn.FORECAST.ETS.STAT($B$2:$B$313,$A$2:$A$313,4,12,1)</f>
        <v>2.8124042089393231</v>
      </c>
    </row>
    <row r="6" spans="1:8" x14ac:dyDescent="0.3">
      <c r="A6" s="25">
        <v>36192</v>
      </c>
      <c r="B6" s="2">
        <v>414720000.00000006</v>
      </c>
      <c r="G6" t="s">
        <v>56</v>
      </c>
      <c r="H6" s="26">
        <f>_xlfn.FORECAST.ETS.STAT($B$2:$B$313,$A$2:$A$313,5,12,1)</f>
        <v>0.16751892162685925</v>
      </c>
    </row>
    <row r="7" spans="1:8" x14ac:dyDescent="0.3">
      <c r="A7" s="25">
        <v>36220</v>
      </c>
      <c r="B7" s="2">
        <v>462939999.99999994</v>
      </c>
      <c r="G7" t="s">
        <v>57</v>
      </c>
      <c r="H7" s="26">
        <f>_xlfn.FORECAST.ETS.STAT($B$2:$B$313,$A$2:$A$313,6,12,1)</f>
        <v>774632320.01802921</v>
      </c>
    </row>
    <row r="8" spans="1:8" x14ac:dyDescent="0.3">
      <c r="A8" s="25">
        <v>36251</v>
      </c>
      <c r="B8" s="2">
        <v>402789999.99999994</v>
      </c>
      <c r="G8" t="s">
        <v>58</v>
      </c>
      <c r="H8" s="26">
        <f>_xlfn.FORECAST.ETS.STAT($B$2:$B$313,$A$2:$A$313,7,12,1)</f>
        <v>1076271894.3102534</v>
      </c>
    </row>
    <row r="9" spans="1:8" x14ac:dyDescent="0.3">
      <c r="A9" s="25">
        <v>36281</v>
      </c>
      <c r="B9" s="2">
        <v>356280000</v>
      </c>
    </row>
    <row r="10" spans="1:8" x14ac:dyDescent="0.3">
      <c r="A10" s="25">
        <v>36312</v>
      </c>
      <c r="B10" s="2">
        <v>359880000</v>
      </c>
    </row>
    <row r="11" spans="1:8" x14ac:dyDescent="0.3">
      <c r="A11" s="25">
        <v>36342</v>
      </c>
      <c r="B11" s="2">
        <v>369250000</v>
      </c>
    </row>
    <row r="12" spans="1:8" x14ac:dyDescent="0.3">
      <c r="A12" s="25">
        <v>36373</v>
      </c>
      <c r="B12" s="2">
        <v>413720000</v>
      </c>
    </row>
    <row r="13" spans="1:8" x14ac:dyDescent="0.3">
      <c r="A13" s="25">
        <v>36404</v>
      </c>
      <c r="B13" s="2">
        <v>379880000.00000006</v>
      </c>
    </row>
    <row r="14" spans="1:8" x14ac:dyDescent="0.3">
      <c r="A14" s="25">
        <v>36434</v>
      </c>
      <c r="B14" s="2">
        <v>500720000</v>
      </c>
    </row>
    <row r="15" spans="1:8" x14ac:dyDescent="0.3">
      <c r="A15" s="25">
        <v>36465</v>
      </c>
      <c r="B15" s="2">
        <v>413420000</v>
      </c>
    </row>
    <row r="16" spans="1:8" x14ac:dyDescent="0.3">
      <c r="A16" s="25">
        <v>36495</v>
      </c>
      <c r="B16" s="2">
        <v>421560000</v>
      </c>
    </row>
    <row r="17" spans="1:2" x14ac:dyDescent="0.3">
      <c r="A17" s="25">
        <v>36526</v>
      </c>
      <c r="B17" s="2">
        <v>411100000</v>
      </c>
    </row>
    <row r="18" spans="1:2" x14ac:dyDescent="0.3">
      <c r="A18" s="25">
        <v>36557</v>
      </c>
      <c r="B18" s="2">
        <v>413230000</v>
      </c>
    </row>
    <row r="19" spans="1:2" x14ac:dyDescent="0.3">
      <c r="A19" s="25">
        <v>36586</v>
      </c>
      <c r="B19" s="2">
        <v>368650000.00000006</v>
      </c>
    </row>
    <row r="20" spans="1:2" x14ac:dyDescent="0.3">
      <c r="A20" s="25">
        <v>36617</v>
      </c>
      <c r="B20" s="2">
        <v>321870000</v>
      </c>
    </row>
    <row r="21" spans="1:2" x14ac:dyDescent="0.3">
      <c r="A21" s="25">
        <v>36647</v>
      </c>
      <c r="B21" s="2">
        <v>372840000.00000006</v>
      </c>
    </row>
    <row r="22" spans="1:2" x14ac:dyDescent="0.3">
      <c r="A22" s="25">
        <v>36678</v>
      </c>
      <c r="B22" s="2">
        <v>283500000</v>
      </c>
    </row>
    <row r="23" spans="1:2" x14ac:dyDescent="0.3">
      <c r="A23" s="25">
        <v>36708</v>
      </c>
      <c r="B23" s="2">
        <v>302340000</v>
      </c>
    </row>
    <row r="24" spans="1:2" x14ac:dyDescent="0.3">
      <c r="A24" s="25">
        <v>36739</v>
      </c>
      <c r="B24" s="2">
        <v>332440000.00000006</v>
      </c>
    </row>
    <row r="25" spans="1:2" x14ac:dyDescent="0.3">
      <c r="A25" s="25">
        <v>36770</v>
      </c>
      <c r="B25" s="2">
        <v>300090000</v>
      </c>
    </row>
    <row r="26" spans="1:2" x14ac:dyDescent="0.3">
      <c r="A26" s="25">
        <v>36800</v>
      </c>
      <c r="B26" s="2">
        <v>519859999.99999988</v>
      </c>
    </row>
    <row r="27" spans="1:2" x14ac:dyDescent="0.3">
      <c r="A27" s="25">
        <v>36831</v>
      </c>
      <c r="B27" s="2">
        <v>322859999.99999994</v>
      </c>
    </row>
    <row r="28" spans="1:2" x14ac:dyDescent="0.3">
      <c r="A28" s="25">
        <v>36861</v>
      </c>
      <c r="B28" s="2">
        <v>364599999.99999994</v>
      </c>
    </row>
    <row r="29" spans="1:2" x14ac:dyDescent="0.3">
      <c r="A29" s="25">
        <v>36892</v>
      </c>
      <c r="B29" s="2">
        <v>398879999.99999994</v>
      </c>
    </row>
    <row r="30" spans="1:2" x14ac:dyDescent="0.3">
      <c r="A30" s="25">
        <v>36923</v>
      </c>
      <c r="B30" s="2">
        <v>330069999.99999994</v>
      </c>
    </row>
    <row r="31" spans="1:2" x14ac:dyDescent="0.3">
      <c r="A31" s="25">
        <v>36951</v>
      </c>
      <c r="B31" s="2">
        <v>405409999.99999994</v>
      </c>
    </row>
    <row r="32" spans="1:2" x14ac:dyDescent="0.3">
      <c r="A32" s="25">
        <v>36982</v>
      </c>
      <c r="B32" s="2">
        <v>347010000</v>
      </c>
    </row>
    <row r="33" spans="1:2" x14ac:dyDescent="0.3">
      <c r="A33" s="25">
        <v>37012</v>
      </c>
      <c r="B33" s="2">
        <v>363490000</v>
      </c>
    </row>
    <row r="34" spans="1:2" x14ac:dyDescent="0.3">
      <c r="A34" s="25">
        <v>37043</v>
      </c>
      <c r="B34" s="2">
        <v>331440000.00000006</v>
      </c>
    </row>
    <row r="35" spans="1:2" x14ac:dyDescent="0.3">
      <c r="A35" s="25">
        <v>37073</v>
      </c>
      <c r="B35" s="2">
        <v>364420000</v>
      </c>
    </row>
    <row r="36" spans="1:2" x14ac:dyDescent="0.3">
      <c r="A36" s="25">
        <v>37104</v>
      </c>
      <c r="B36" s="2">
        <v>421010000</v>
      </c>
    </row>
    <row r="37" spans="1:2" x14ac:dyDescent="0.3">
      <c r="A37" s="25">
        <v>37135</v>
      </c>
      <c r="B37" s="2">
        <v>381919999.99999994</v>
      </c>
    </row>
    <row r="38" spans="1:2" x14ac:dyDescent="0.3">
      <c r="A38" s="25">
        <v>37165</v>
      </c>
      <c r="B38" s="2">
        <v>600550000</v>
      </c>
    </row>
    <row r="39" spans="1:2" x14ac:dyDescent="0.3">
      <c r="A39" s="25">
        <v>37196</v>
      </c>
      <c r="B39" s="2">
        <v>408350000</v>
      </c>
    </row>
    <row r="40" spans="1:2" x14ac:dyDescent="0.3">
      <c r="A40" s="25">
        <v>37226</v>
      </c>
      <c r="B40" s="2">
        <v>424430000</v>
      </c>
    </row>
    <row r="41" spans="1:2" x14ac:dyDescent="0.3">
      <c r="A41" s="25">
        <v>37257</v>
      </c>
      <c r="B41" s="2">
        <v>537900000</v>
      </c>
    </row>
    <row r="42" spans="1:2" x14ac:dyDescent="0.3">
      <c r="A42" s="25">
        <v>37288</v>
      </c>
      <c r="B42" s="2">
        <v>472210000.00000006</v>
      </c>
    </row>
    <row r="43" spans="1:2" x14ac:dyDescent="0.3">
      <c r="A43" s="25">
        <v>37316</v>
      </c>
      <c r="B43" s="2">
        <v>494090000.00000006</v>
      </c>
    </row>
    <row r="44" spans="1:2" x14ac:dyDescent="0.3">
      <c r="A44" s="25">
        <v>37347</v>
      </c>
      <c r="B44" s="2">
        <v>507080000</v>
      </c>
    </row>
    <row r="45" spans="1:2" x14ac:dyDescent="0.3">
      <c r="A45" s="25">
        <v>37377</v>
      </c>
      <c r="B45" s="2">
        <v>487730000</v>
      </c>
    </row>
    <row r="46" spans="1:2" x14ac:dyDescent="0.3">
      <c r="A46" s="25">
        <v>37408</v>
      </c>
      <c r="B46" s="2">
        <v>423509999.99999994</v>
      </c>
    </row>
    <row r="47" spans="1:2" x14ac:dyDescent="0.3">
      <c r="A47" s="25">
        <v>37438</v>
      </c>
      <c r="B47" s="2">
        <v>468710000.00000006</v>
      </c>
    </row>
    <row r="48" spans="1:2" x14ac:dyDescent="0.3">
      <c r="A48" s="25">
        <v>37469</v>
      </c>
      <c r="B48" s="2">
        <v>408180000</v>
      </c>
    </row>
    <row r="49" spans="1:2" x14ac:dyDescent="0.3">
      <c r="A49" s="25">
        <v>37500</v>
      </c>
      <c r="B49" s="2">
        <v>453660000</v>
      </c>
    </row>
    <row r="50" spans="1:2" x14ac:dyDescent="0.3">
      <c r="A50" s="25">
        <v>37530</v>
      </c>
      <c r="B50" s="2">
        <v>430080000</v>
      </c>
    </row>
    <row r="51" spans="1:2" x14ac:dyDescent="0.3">
      <c r="A51" s="25">
        <v>37561</v>
      </c>
      <c r="B51" s="2">
        <v>272340000</v>
      </c>
    </row>
    <row r="52" spans="1:2" x14ac:dyDescent="0.3">
      <c r="A52" s="25">
        <v>37591</v>
      </c>
      <c r="B52" s="2">
        <v>201330000.00000003</v>
      </c>
    </row>
    <row r="53" spans="1:2" x14ac:dyDescent="0.3">
      <c r="A53" s="25">
        <v>37622</v>
      </c>
      <c r="B53" s="2">
        <v>369210000.00000012</v>
      </c>
    </row>
    <row r="54" spans="1:2" x14ac:dyDescent="0.3">
      <c r="A54" s="25">
        <v>37653</v>
      </c>
      <c r="B54" s="2">
        <v>277510000.00000006</v>
      </c>
    </row>
    <row r="55" spans="1:2" x14ac:dyDescent="0.3">
      <c r="A55" s="25">
        <v>37681</v>
      </c>
      <c r="B55" s="2">
        <v>242280000</v>
      </c>
    </row>
    <row r="56" spans="1:2" x14ac:dyDescent="0.3">
      <c r="A56" s="25">
        <v>37712</v>
      </c>
      <c r="B56" s="2">
        <v>282659999.99999994</v>
      </c>
    </row>
    <row r="57" spans="1:2" x14ac:dyDescent="0.3">
      <c r="A57" s="25">
        <v>37742</v>
      </c>
      <c r="B57" s="2">
        <v>288260000</v>
      </c>
    </row>
    <row r="58" spans="1:2" x14ac:dyDescent="0.3">
      <c r="A58" s="25">
        <v>37773</v>
      </c>
      <c r="B58" s="2">
        <v>257170000.00000003</v>
      </c>
    </row>
    <row r="59" spans="1:2" x14ac:dyDescent="0.3">
      <c r="A59" s="25">
        <v>37803</v>
      </c>
      <c r="B59" s="2">
        <v>280669999.99999994</v>
      </c>
    </row>
    <row r="60" spans="1:2" x14ac:dyDescent="0.3">
      <c r="A60" s="25">
        <v>37834</v>
      </c>
      <c r="B60" s="2">
        <v>273020000</v>
      </c>
    </row>
    <row r="61" spans="1:2" x14ac:dyDescent="0.3">
      <c r="A61" s="25">
        <v>37865</v>
      </c>
      <c r="B61" s="2">
        <v>274729999.99999994</v>
      </c>
    </row>
    <row r="62" spans="1:2" x14ac:dyDescent="0.3">
      <c r="A62" s="25">
        <v>37895</v>
      </c>
      <c r="B62" s="2">
        <v>507310000</v>
      </c>
    </row>
    <row r="63" spans="1:2" x14ac:dyDescent="0.3">
      <c r="A63" s="25">
        <v>37926</v>
      </c>
      <c r="B63" s="2">
        <v>309020000</v>
      </c>
    </row>
    <row r="64" spans="1:2" x14ac:dyDescent="0.3">
      <c r="A64" s="25">
        <v>37956</v>
      </c>
      <c r="B64" s="2">
        <v>233660000.00000003</v>
      </c>
    </row>
    <row r="65" spans="1:2" x14ac:dyDescent="0.3">
      <c r="A65" s="25">
        <v>37987</v>
      </c>
      <c r="B65" s="2">
        <v>397830000.00000006</v>
      </c>
    </row>
    <row r="66" spans="1:2" x14ac:dyDescent="0.3">
      <c r="A66" s="25">
        <v>38018</v>
      </c>
      <c r="B66" s="2">
        <v>369800000</v>
      </c>
    </row>
    <row r="67" spans="1:2" x14ac:dyDescent="0.3">
      <c r="A67" s="25">
        <v>38047</v>
      </c>
      <c r="B67" s="2">
        <v>148230000.00000003</v>
      </c>
    </row>
    <row r="68" spans="1:2" x14ac:dyDescent="0.3">
      <c r="A68" s="25">
        <v>38078</v>
      </c>
      <c r="B68" s="2">
        <v>350040000</v>
      </c>
    </row>
    <row r="69" spans="1:2" x14ac:dyDescent="0.3">
      <c r="A69" s="25">
        <v>38108</v>
      </c>
      <c r="B69" s="2">
        <v>401390000.00000006</v>
      </c>
    </row>
    <row r="70" spans="1:2" x14ac:dyDescent="0.3">
      <c r="A70" s="25">
        <v>38139</v>
      </c>
      <c r="B70" s="2">
        <v>472180000.00000006</v>
      </c>
    </row>
    <row r="71" spans="1:2" x14ac:dyDescent="0.3">
      <c r="A71" s="25">
        <v>38169</v>
      </c>
      <c r="B71" s="2">
        <v>272360000</v>
      </c>
    </row>
    <row r="72" spans="1:2" x14ac:dyDescent="0.3">
      <c r="A72" s="25">
        <v>38200</v>
      </c>
      <c r="B72" s="2">
        <v>361130000.00000006</v>
      </c>
    </row>
    <row r="73" spans="1:2" x14ac:dyDescent="0.3">
      <c r="A73" s="25">
        <v>38231</v>
      </c>
      <c r="B73" s="2">
        <v>349700000.00000006</v>
      </c>
    </row>
    <row r="74" spans="1:2" x14ac:dyDescent="0.3">
      <c r="A74" s="25">
        <v>38261</v>
      </c>
      <c r="B74" s="2">
        <v>454620000</v>
      </c>
    </row>
    <row r="75" spans="1:2" x14ac:dyDescent="0.3">
      <c r="A75" s="25">
        <v>38292</v>
      </c>
      <c r="B75" s="2">
        <v>341049999.99999994</v>
      </c>
    </row>
    <row r="76" spans="1:2" x14ac:dyDescent="0.3">
      <c r="A76" s="25">
        <v>38322</v>
      </c>
      <c r="B76" s="2">
        <v>268390000</v>
      </c>
    </row>
    <row r="77" spans="1:2" x14ac:dyDescent="0.3">
      <c r="A77" s="25">
        <v>38353</v>
      </c>
      <c r="B77" s="2">
        <v>351300000</v>
      </c>
    </row>
    <row r="78" spans="1:2" x14ac:dyDescent="0.3">
      <c r="A78" s="25">
        <v>38384</v>
      </c>
      <c r="B78" s="2">
        <v>289280000</v>
      </c>
    </row>
    <row r="79" spans="1:2" x14ac:dyDescent="0.3">
      <c r="A79" s="25">
        <v>38412</v>
      </c>
      <c r="B79" s="2">
        <v>284130000</v>
      </c>
    </row>
    <row r="80" spans="1:2" x14ac:dyDescent="0.3">
      <c r="A80" s="25">
        <v>38443</v>
      </c>
      <c r="B80" s="2">
        <v>315150000</v>
      </c>
    </row>
    <row r="81" spans="1:2" x14ac:dyDescent="0.3">
      <c r="A81" s="25">
        <v>38473</v>
      </c>
      <c r="B81" s="2">
        <v>347579999.99999994</v>
      </c>
    </row>
    <row r="82" spans="1:2" x14ac:dyDescent="0.3">
      <c r="A82" s="25">
        <v>38504</v>
      </c>
      <c r="B82" s="2">
        <v>210950000</v>
      </c>
    </row>
    <row r="83" spans="1:2" x14ac:dyDescent="0.3">
      <c r="A83" s="25">
        <v>38534</v>
      </c>
      <c r="B83" s="2">
        <v>277590000</v>
      </c>
    </row>
    <row r="84" spans="1:2" x14ac:dyDescent="0.3">
      <c r="A84" s="25">
        <v>38565</v>
      </c>
      <c r="B84" s="2">
        <v>862540000</v>
      </c>
    </row>
    <row r="85" spans="1:2" x14ac:dyDescent="0.3">
      <c r="A85" s="25">
        <v>38596</v>
      </c>
      <c r="B85" s="2">
        <v>197679999.99999997</v>
      </c>
    </row>
    <row r="86" spans="1:2" x14ac:dyDescent="0.3">
      <c r="A86" s="25">
        <v>38626</v>
      </c>
      <c r="B86" s="2">
        <v>663681605.21000004</v>
      </c>
    </row>
    <row r="87" spans="1:2" x14ac:dyDescent="0.3">
      <c r="A87" s="25">
        <v>38657</v>
      </c>
      <c r="B87" s="2">
        <v>507357121.04999995</v>
      </c>
    </row>
    <row r="88" spans="1:2" x14ac:dyDescent="0.3">
      <c r="A88" s="25">
        <v>38687</v>
      </c>
      <c r="B88" s="2">
        <v>418144125.47999996</v>
      </c>
    </row>
    <row r="89" spans="1:2" x14ac:dyDescent="0.3">
      <c r="A89" s="25">
        <v>38718</v>
      </c>
      <c r="B89" s="2">
        <v>569758557.23000002</v>
      </c>
    </row>
    <row r="90" spans="1:2" x14ac:dyDescent="0.3">
      <c r="A90" s="25">
        <v>38749</v>
      </c>
      <c r="B90" s="2">
        <v>486462141.19999993</v>
      </c>
    </row>
    <row r="91" spans="1:2" x14ac:dyDescent="0.3">
      <c r="A91" s="25">
        <v>38777</v>
      </c>
      <c r="B91" s="2">
        <v>458364224.18999982</v>
      </c>
    </row>
    <row r="92" spans="1:2" x14ac:dyDescent="0.3">
      <c r="A92" s="25">
        <v>38808</v>
      </c>
      <c r="B92" s="2">
        <v>453182459.45000005</v>
      </c>
    </row>
    <row r="93" spans="1:2" x14ac:dyDescent="0.3">
      <c r="A93" s="25">
        <v>38838</v>
      </c>
      <c r="B93" s="2">
        <v>632688203.07999992</v>
      </c>
    </row>
    <row r="94" spans="1:2" x14ac:dyDescent="0.3">
      <c r="A94" s="25">
        <v>38869</v>
      </c>
      <c r="B94" s="2">
        <v>718978774.77999985</v>
      </c>
    </row>
    <row r="95" spans="1:2" x14ac:dyDescent="0.3">
      <c r="A95" s="25">
        <v>38899</v>
      </c>
      <c r="B95" s="2">
        <v>523405660.07999992</v>
      </c>
    </row>
    <row r="96" spans="1:2" x14ac:dyDescent="0.3">
      <c r="A96" s="25">
        <v>38930</v>
      </c>
      <c r="B96" s="2">
        <v>602186198.21999991</v>
      </c>
    </row>
    <row r="97" spans="1:2" x14ac:dyDescent="0.3">
      <c r="A97" s="25">
        <v>38961</v>
      </c>
      <c r="B97" s="2">
        <v>344370891.80999994</v>
      </c>
    </row>
    <row r="98" spans="1:2" x14ac:dyDescent="0.3">
      <c r="A98" s="25">
        <v>38991</v>
      </c>
      <c r="B98" s="2">
        <v>721938607.44000006</v>
      </c>
    </row>
    <row r="99" spans="1:2" x14ac:dyDescent="0.3">
      <c r="A99" s="25">
        <v>39022</v>
      </c>
      <c r="B99" s="2">
        <v>631685858.48999989</v>
      </c>
    </row>
    <row r="100" spans="1:2" x14ac:dyDescent="0.3">
      <c r="A100" s="25">
        <v>39052</v>
      </c>
      <c r="B100" s="2">
        <v>704666598.11999989</v>
      </c>
    </row>
    <row r="101" spans="1:2" x14ac:dyDescent="0.3">
      <c r="A101" s="25">
        <v>39083</v>
      </c>
      <c r="B101" s="2">
        <v>797653826.3900001</v>
      </c>
    </row>
    <row r="102" spans="1:2" x14ac:dyDescent="0.3">
      <c r="A102" s="25">
        <v>39114</v>
      </c>
      <c r="B102" s="2">
        <v>932099697.72000003</v>
      </c>
    </row>
    <row r="103" spans="1:2" x14ac:dyDescent="0.3">
      <c r="A103" s="25">
        <v>39142</v>
      </c>
      <c r="B103" s="2">
        <v>756815089.86000001</v>
      </c>
    </row>
    <row r="104" spans="1:2" x14ac:dyDescent="0.3">
      <c r="A104" s="25">
        <v>39173</v>
      </c>
      <c r="B104" s="2">
        <v>715794685.88000011</v>
      </c>
    </row>
    <row r="105" spans="1:2" x14ac:dyDescent="0.3">
      <c r="A105" s="25">
        <v>39203</v>
      </c>
      <c r="B105" s="2">
        <v>659006913.08999991</v>
      </c>
    </row>
    <row r="106" spans="1:2" x14ac:dyDescent="0.3">
      <c r="A106" s="25">
        <v>39234</v>
      </c>
      <c r="B106" s="2">
        <v>694769237.00999987</v>
      </c>
    </row>
    <row r="107" spans="1:2" x14ac:dyDescent="0.3">
      <c r="A107" s="25">
        <v>39264</v>
      </c>
      <c r="B107" s="2">
        <v>580710282.38</v>
      </c>
    </row>
    <row r="108" spans="1:2" x14ac:dyDescent="0.3">
      <c r="A108" s="25">
        <v>39295</v>
      </c>
      <c r="B108" s="2">
        <v>818775060.12</v>
      </c>
    </row>
    <row r="109" spans="1:2" x14ac:dyDescent="0.3">
      <c r="A109" s="25">
        <v>39326</v>
      </c>
      <c r="B109" s="2">
        <v>0</v>
      </c>
    </row>
    <row r="110" spans="1:2" x14ac:dyDescent="0.3">
      <c r="A110" s="25">
        <v>39356</v>
      </c>
      <c r="B110" s="2">
        <v>413453098.10999995</v>
      </c>
    </row>
    <row r="111" spans="1:2" x14ac:dyDescent="0.3">
      <c r="A111" s="25">
        <v>39387</v>
      </c>
      <c r="B111" s="2">
        <v>262641834.55000004</v>
      </c>
    </row>
    <row r="112" spans="1:2" x14ac:dyDescent="0.3">
      <c r="A112" s="25">
        <v>39417</v>
      </c>
      <c r="B112" s="2">
        <v>189180765.88999999</v>
      </c>
    </row>
    <row r="113" spans="1:2" x14ac:dyDescent="0.3">
      <c r="A113" s="25">
        <v>39448</v>
      </c>
      <c r="B113" s="2">
        <v>357186834.70000005</v>
      </c>
    </row>
    <row r="114" spans="1:2" x14ac:dyDescent="0.3">
      <c r="A114" s="25">
        <v>39479</v>
      </c>
      <c r="B114" s="2">
        <v>266343086.63999999</v>
      </c>
    </row>
    <row r="115" spans="1:2" x14ac:dyDescent="0.3">
      <c r="A115" s="25">
        <v>39508</v>
      </c>
      <c r="B115" s="2">
        <v>230075167.58000001</v>
      </c>
    </row>
    <row r="116" spans="1:2" x14ac:dyDescent="0.3">
      <c r="A116" s="25">
        <v>39539</v>
      </c>
      <c r="B116" s="2">
        <v>276417460.48000002</v>
      </c>
    </row>
    <row r="117" spans="1:2" x14ac:dyDescent="0.3">
      <c r="A117" s="25">
        <v>39569</v>
      </c>
      <c r="B117" s="2">
        <v>282090486.88999993</v>
      </c>
    </row>
    <row r="118" spans="1:2" x14ac:dyDescent="0.3">
      <c r="A118" s="25">
        <v>39600</v>
      </c>
      <c r="B118" s="2">
        <v>246602853.50000003</v>
      </c>
    </row>
    <row r="119" spans="1:2" x14ac:dyDescent="0.3">
      <c r="A119" s="25">
        <v>39630</v>
      </c>
      <c r="B119" s="2">
        <v>263669653.37999997</v>
      </c>
    </row>
    <row r="120" spans="1:2" x14ac:dyDescent="0.3">
      <c r="A120" s="25">
        <v>39661</v>
      </c>
      <c r="B120" s="2">
        <v>260673095.38</v>
      </c>
    </row>
    <row r="121" spans="1:2" x14ac:dyDescent="0.3">
      <c r="A121" s="25">
        <v>39692</v>
      </c>
      <c r="B121" s="2">
        <v>261129997.10999998</v>
      </c>
    </row>
    <row r="122" spans="1:2" x14ac:dyDescent="0.3">
      <c r="A122" s="25">
        <v>39722</v>
      </c>
      <c r="B122" s="2">
        <v>863833100.74000001</v>
      </c>
    </row>
    <row r="123" spans="1:2" x14ac:dyDescent="0.3">
      <c r="A123" s="25">
        <v>39753</v>
      </c>
      <c r="B123" s="2">
        <v>558353114.5</v>
      </c>
    </row>
    <row r="124" spans="1:2" x14ac:dyDescent="0.3">
      <c r="A124" s="25">
        <v>39783</v>
      </c>
      <c r="B124" s="2">
        <v>849876551.7900002</v>
      </c>
    </row>
    <row r="125" spans="1:2" x14ac:dyDescent="0.3">
      <c r="A125" s="25">
        <v>39814</v>
      </c>
      <c r="B125" s="2">
        <v>904884220.35000014</v>
      </c>
    </row>
    <row r="126" spans="1:2" x14ac:dyDescent="0.3">
      <c r="A126" s="25">
        <v>39845</v>
      </c>
      <c r="B126" s="2">
        <v>963209278.48000002</v>
      </c>
    </row>
    <row r="127" spans="1:2" x14ac:dyDescent="0.3">
      <c r="A127" s="25">
        <v>39873</v>
      </c>
      <c r="B127" s="2">
        <v>754361781.99000001</v>
      </c>
    </row>
    <row r="128" spans="1:2" x14ac:dyDescent="0.3">
      <c r="A128" s="25">
        <v>39904</v>
      </c>
      <c r="B128" s="2">
        <v>920657422.12000012</v>
      </c>
    </row>
    <row r="129" spans="1:2" x14ac:dyDescent="0.3">
      <c r="A129" s="25">
        <v>39934</v>
      </c>
      <c r="B129" s="2">
        <v>828229516.6400001</v>
      </c>
    </row>
    <row r="130" spans="1:2" x14ac:dyDescent="0.3">
      <c r="A130" s="25">
        <v>39965</v>
      </c>
      <c r="B130" s="2">
        <v>960590821.40999997</v>
      </c>
    </row>
    <row r="131" spans="1:2" x14ac:dyDescent="0.3">
      <c r="A131" s="25">
        <v>39995</v>
      </c>
      <c r="B131" s="2">
        <v>675761093.34000003</v>
      </c>
    </row>
    <row r="132" spans="1:2" x14ac:dyDescent="0.3">
      <c r="A132" s="25">
        <v>40026</v>
      </c>
      <c r="B132" s="2">
        <v>848907724.98000002</v>
      </c>
    </row>
    <row r="133" spans="1:2" x14ac:dyDescent="0.3">
      <c r="A133" s="25">
        <v>40057</v>
      </c>
      <c r="B133" s="2">
        <v>618995402.73100007</v>
      </c>
    </row>
    <row r="134" spans="1:2" x14ac:dyDescent="0.3">
      <c r="A134" s="25">
        <v>40087</v>
      </c>
      <c r="B134" s="2">
        <v>1361474862.6299996</v>
      </c>
    </row>
    <row r="135" spans="1:2" x14ac:dyDescent="0.3">
      <c r="A135" s="25">
        <v>40118</v>
      </c>
      <c r="B135" s="2">
        <v>1066101214.75</v>
      </c>
    </row>
    <row r="136" spans="1:2" x14ac:dyDescent="0.3">
      <c r="A136" s="25">
        <v>40148</v>
      </c>
      <c r="B136" s="2">
        <v>1099410791.8299999</v>
      </c>
    </row>
    <row r="137" spans="1:2" x14ac:dyDescent="0.3">
      <c r="A137" s="25">
        <v>40179</v>
      </c>
      <c r="B137" s="2">
        <v>181387432.16</v>
      </c>
    </row>
    <row r="138" spans="1:2" x14ac:dyDescent="0.3">
      <c r="A138" s="25">
        <v>40210</v>
      </c>
      <c r="B138" s="2">
        <v>283242239.09999996</v>
      </c>
    </row>
    <row r="139" spans="1:2" x14ac:dyDescent="0.3">
      <c r="A139" s="25">
        <v>40238</v>
      </c>
      <c r="B139" s="2">
        <v>838084638.89999998</v>
      </c>
    </row>
    <row r="140" spans="1:2" x14ac:dyDescent="0.3">
      <c r="A140" s="25">
        <v>40269</v>
      </c>
      <c r="B140" s="2">
        <v>750829601.22000003</v>
      </c>
    </row>
    <row r="141" spans="1:2" x14ac:dyDescent="0.3">
      <c r="A141" s="25">
        <v>40299</v>
      </c>
      <c r="B141" s="2">
        <v>1341671641.9400001</v>
      </c>
    </row>
    <row r="142" spans="1:2" x14ac:dyDescent="0.3">
      <c r="A142" s="25">
        <v>40330</v>
      </c>
      <c r="B142" s="2">
        <v>966373793.69999993</v>
      </c>
    </row>
    <row r="143" spans="1:2" x14ac:dyDescent="0.3">
      <c r="A143" s="25">
        <v>40360</v>
      </c>
      <c r="B143" s="2">
        <v>895777178.70000005</v>
      </c>
    </row>
    <row r="144" spans="1:2" x14ac:dyDescent="0.3">
      <c r="A144" s="25">
        <v>40391</v>
      </c>
      <c r="B144" s="2">
        <v>1213322781.2</v>
      </c>
    </row>
    <row r="145" spans="1:2" x14ac:dyDescent="0.3">
      <c r="A145" s="25">
        <v>40422</v>
      </c>
      <c r="B145" s="2">
        <v>928440091.31999993</v>
      </c>
    </row>
    <row r="146" spans="1:2" x14ac:dyDescent="0.3">
      <c r="A146" s="25">
        <v>40452</v>
      </c>
      <c r="B146" s="2">
        <v>1466849612.23</v>
      </c>
    </row>
    <row r="147" spans="1:2" x14ac:dyDescent="0.3">
      <c r="A147" s="25">
        <v>40483</v>
      </c>
      <c r="B147" s="2">
        <v>1284213307.75</v>
      </c>
    </row>
    <row r="148" spans="1:2" x14ac:dyDescent="0.3">
      <c r="A148" s="25">
        <v>40513</v>
      </c>
      <c r="B148" s="2">
        <v>1031669965.52</v>
      </c>
    </row>
    <row r="149" spans="1:2" x14ac:dyDescent="0.3">
      <c r="A149" s="25">
        <v>40544</v>
      </c>
      <c r="B149" s="2">
        <v>1356230629.49</v>
      </c>
    </row>
    <row r="150" spans="1:2" x14ac:dyDescent="0.3">
      <c r="A150" s="25">
        <v>40575</v>
      </c>
      <c r="B150" s="2">
        <v>1260086656.78</v>
      </c>
    </row>
    <row r="151" spans="1:2" x14ac:dyDescent="0.3">
      <c r="A151" s="25">
        <v>40603</v>
      </c>
      <c r="B151" s="2">
        <v>1390491096.9099998</v>
      </c>
    </row>
    <row r="152" spans="1:2" x14ac:dyDescent="0.3">
      <c r="A152" s="25">
        <v>40634</v>
      </c>
      <c r="B152" s="2">
        <v>1053232518.9299999</v>
      </c>
    </row>
    <row r="153" spans="1:2" x14ac:dyDescent="0.3">
      <c r="A153" s="25">
        <v>40664</v>
      </c>
      <c r="B153" s="2">
        <v>1274066747.9400001</v>
      </c>
    </row>
    <row r="154" spans="1:2" x14ac:dyDescent="0.3">
      <c r="A154" s="25">
        <v>40695</v>
      </c>
      <c r="B154" s="2">
        <v>1109562888.2600002</v>
      </c>
    </row>
    <row r="155" spans="1:2" x14ac:dyDescent="0.3">
      <c r="A155" s="25">
        <v>40725</v>
      </c>
      <c r="B155" s="2">
        <v>964893279.76999986</v>
      </c>
    </row>
    <row r="156" spans="1:2" x14ac:dyDescent="0.3">
      <c r="A156" s="25">
        <v>40756</v>
      </c>
      <c r="B156" s="2">
        <v>1266913736.23</v>
      </c>
    </row>
    <row r="157" spans="1:2" x14ac:dyDescent="0.3">
      <c r="A157" s="25">
        <v>40787</v>
      </c>
      <c r="B157" s="2">
        <v>998399825.72000003</v>
      </c>
    </row>
    <row r="158" spans="1:2" x14ac:dyDescent="0.3">
      <c r="A158" s="25">
        <v>40817</v>
      </c>
      <c r="B158" s="2">
        <v>1357388789.54</v>
      </c>
    </row>
    <row r="159" spans="1:2" x14ac:dyDescent="0.3">
      <c r="A159" s="25">
        <v>40848</v>
      </c>
      <c r="B159" s="2">
        <v>995811461.06999993</v>
      </c>
    </row>
    <row r="160" spans="1:2" x14ac:dyDescent="0.3">
      <c r="A160" s="25">
        <v>40878</v>
      </c>
      <c r="B160" s="2">
        <v>1087920641.9000001</v>
      </c>
    </row>
    <row r="161" spans="1:2" x14ac:dyDescent="0.3">
      <c r="A161" s="25">
        <v>40909</v>
      </c>
      <c r="B161" s="2">
        <v>1865559583.9099998</v>
      </c>
    </row>
    <row r="162" spans="1:2" x14ac:dyDescent="0.3">
      <c r="A162" s="25">
        <v>40940</v>
      </c>
      <c r="B162" s="2">
        <v>1399829145.78</v>
      </c>
    </row>
    <row r="163" spans="1:2" x14ac:dyDescent="0.3">
      <c r="A163" s="25">
        <v>40969</v>
      </c>
      <c r="B163" s="2">
        <v>1320831524.3600001</v>
      </c>
    </row>
    <row r="164" spans="1:2" x14ac:dyDescent="0.3">
      <c r="A164" s="25">
        <v>41000</v>
      </c>
      <c r="B164" s="2">
        <v>1484520359.3199999</v>
      </c>
    </row>
    <row r="165" spans="1:2" x14ac:dyDescent="0.3">
      <c r="A165" s="25">
        <v>41030</v>
      </c>
      <c r="B165" s="2">
        <v>1267126347.78</v>
      </c>
    </row>
    <row r="166" spans="1:2" x14ac:dyDescent="0.3">
      <c r="A166" s="25">
        <v>41061</v>
      </c>
      <c r="B166" s="2">
        <v>1145120448.0699999</v>
      </c>
    </row>
    <row r="167" spans="1:2" x14ac:dyDescent="0.3">
      <c r="A167" s="25">
        <v>41091</v>
      </c>
      <c r="B167" s="2">
        <v>1042126686.45</v>
      </c>
    </row>
    <row r="168" spans="1:2" x14ac:dyDescent="0.3">
      <c r="A168" s="25">
        <v>41122</v>
      </c>
      <c r="B168" s="2">
        <v>1275329774.1599998</v>
      </c>
    </row>
    <row r="169" spans="1:2" x14ac:dyDescent="0.3">
      <c r="A169" s="25">
        <v>41153</v>
      </c>
      <c r="B169" s="2">
        <v>1132724031.1700001</v>
      </c>
    </row>
    <row r="170" spans="1:2" x14ac:dyDescent="0.3">
      <c r="A170" s="25">
        <v>41183</v>
      </c>
      <c r="B170" s="2">
        <v>1871032412.7479999</v>
      </c>
    </row>
    <row r="171" spans="1:2" x14ac:dyDescent="0.3">
      <c r="A171" s="25">
        <v>41214</v>
      </c>
      <c r="B171" s="2">
        <v>1368858768.2940001</v>
      </c>
    </row>
    <row r="172" spans="1:2" x14ac:dyDescent="0.3">
      <c r="A172" s="25">
        <v>41244</v>
      </c>
      <c r="B172" s="2">
        <v>1730731995.3280003</v>
      </c>
    </row>
    <row r="173" spans="1:2" x14ac:dyDescent="0.3">
      <c r="A173" s="25">
        <v>41275</v>
      </c>
      <c r="B173" s="2">
        <v>1877629953.9880002</v>
      </c>
    </row>
    <row r="174" spans="1:2" x14ac:dyDescent="0.3">
      <c r="A174" s="25">
        <v>41306</v>
      </c>
      <c r="B174" s="2">
        <v>1519083365.5639999</v>
      </c>
    </row>
    <row r="175" spans="1:2" x14ac:dyDescent="0.3">
      <c r="A175" s="25">
        <v>41334</v>
      </c>
      <c r="B175" s="2">
        <v>1630398305.7739999</v>
      </c>
    </row>
    <row r="176" spans="1:2" x14ac:dyDescent="0.3">
      <c r="A176" s="25">
        <v>41365</v>
      </c>
      <c r="B176" s="2">
        <v>1623724508.1779997</v>
      </c>
    </row>
    <row r="177" spans="1:2" x14ac:dyDescent="0.3">
      <c r="A177" s="25">
        <v>41395</v>
      </c>
      <c r="B177" s="2">
        <v>1628718959.3340001</v>
      </c>
    </row>
    <row r="178" spans="1:2" x14ac:dyDescent="0.3">
      <c r="A178" s="25">
        <v>41426</v>
      </c>
      <c r="B178" s="2">
        <v>1456165596.01</v>
      </c>
    </row>
    <row r="179" spans="1:2" x14ac:dyDescent="0.3">
      <c r="A179" s="25">
        <v>41456</v>
      </c>
      <c r="B179" s="2">
        <v>1367182144.6140001</v>
      </c>
    </row>
    <row r="180" spans="1:2" x14ac:dyDescent="0.3">
      <c r="A180" s="25">
        <v>41487</v>
      </c>
      <c r="B180" s="2">
        <v>1501882256.3679998</v>
      </c>
    </row>
    <row r="181" spans="1:2" x14ac:dyDescent="0.3">
      <c r="A181" s="25">
        <v>41518</v>
      </c>
      <c r="B181" s="2">
        <v>1379185059.7389998</v>
      </c>
    </row>
    <row r="182" spans="1:2" x14ac:dyDescent="0.3">
      <c r="A182" s="25">
        <v>41548</v>
      </c>
      <c r="B182" s="2">
        <v>2153863004.3520002</v>
      </c>
    </row>
    <row r="183" spans="1:2" x14ac:dyDescent="0.3">
      <c r="A183" s="25">
        <v>41579</v>
      </c>
      <c r="B183" s="2">
        <v>1337344312.1719999</v>
      </c>
    </row>
    <row r="184" spans="1:2" x14ac:dyDescent="0.3">
      <c r="A184" s="25">
        <v>41609</v>
      </c>
      <c r="B184" s="2">
        <v>2015808095.0540004</v>
      </c>
    </row>
    <row r="185" spans="1:2" x14ac:dyDescent="0.3">
      <c r="A185" s="25">
        <v>41640</v>
      </c>
      <c r="B185" s="2">
        <v>2103565932.4639997</v>
      </c>
    </row>
    <row r="186" spans="1:2" x14ac:dyDescent="0.3">
      <c r="A186" s="25">
        <v>41671</v>
      </c>
      <c r="B186" s="2">
        <v>2022527879.7760003</v>
      </c>
    </row>
    <row r="187" spans="1:2" x14ac:dyDescent="0.3">
      <c r="A187" s="25">
        <v>41699</v>
      </c>
      <c r="B187" s="2">
        <v>1822637309.8820002</v>
      </c>
    </row>
    <row r="188" spans="1:2" x14ac:dyDescent="0.3">
      <c r="A188" s="25">
        <v>41730</v>
      </c>
      <c r="B188" s="2">
        <v>1715776099.5960004</v>
      </c>
    </row>
    <row r="189" spans="1:2" x14ac:dyDescent="0.3">
      <c r="A189" s="25">
        <v>41760</v>
      </c>
      <c r="B189" s="2">
        <v>1585188278.6340001</v>
      </c>
    </row>
    <row r="190" spans="1:2" x14ac:dyDescent="0.3">
      <c r="A190" s="25">
        <v>41791</v>
      </c>
      <c r="B190" s="2">
        <v>2125321094.2700002</v>
      </c>
    </row>
    <row r="191" spans="1:2" x14ac:dyDescent="0.3">
      <c r="A191" s="25">
        <v>41821</v>
      </c>
      <c r="B191" s="2">
        <v>1859898587.6840003</v>
      </c>
    </row>
    <row r="192" spans="1:2" x14ac:dyDescent="0.3">
      <c r="A192" s="25">
        <v>41852</v>
      </c>
      <c r="B192" s="2">
        <v>1600524853.51</v>
      </c>
    </row>
    <row r="193" spans="1:2" x14ac:dyDescent="0.3">
      <c r="A193" s="25">
        <v>41883</v>
      </c>
      <c r="B193" s="2">
        <v>1511780674.6900001</v>
      </c>
    </row>
    <row r="194" spans="1:2" x14ac:dyDescent="0.3">
      <c r="A194" s="25">
        <v>41913</v>
      </c>
      <c r="B194" s="2">
        <v>2559592337.7459998</v>
      </c>
    </row>
    <row r="195" spans="1:2" x14ac:dyDescent="0.3">
      <c r="A195" s="25">
        <v>41944</v>
      </c>
      <c r="B195" s="2">
        <v>1867511212.0280001</v>
      </c>
    </row>
    <row r="196" spans="1:2" x14ac:dyDescent="0.3">
      <c r="A196" s="25">
        <v>41974</v>
      </c>
      <c r="B196" s="2">
        <v>2583966384.2600002</v>
      </c>
    </row>
    <row r="197" spans="1:2" x14ac:dyDescent="0.3">
      <c r="A197" s="25">
        <v>42005</v>
      </c>
      <c r="B197" s="2">
        <v>2134487922.7419996</v>
      </c>
    </row>
    <row r="198" spans="1:2" x14ac:dyDescent="0.3">
      <c r="A198" s="25">
        <v>42036</v>
      </c>
      <c r="B198" s="2">
        <v>2294610138.9240003</v>
      </c>
    </row>
    <row r="199" spans="1:2" x14ac:dyDescent="0.3">
      <c r="A199" s="25">
        <v>42064</v>
      </c>
      <c r="B199" s="2">
        <v>1958977460.6720002</v>
      </c>
    </row>
    <row r="200" spans="1:2" x14ac:dyDescent="0.3">
      <c r="A200" s="25">
        <v>42095</v>
      </c>
      <c r="B200" s="2">
        <v>2161743498.204</v>
      </c>
    </row>
    <row r="201" spans="1:2" x14ac:dyDescent="0.3">
      <c r="A201" s="25">
        <v>42125</v>
      </c>
      <c r="B201" s="2">
        <v>1641502827.5680001</v>
      </c>
    </row>
    <row r="202" spans="1:2" x14ac:dyDescent="0.3">
      <c r="A202" s="25">
        <v>42156</v>
      </c>
      <c r="B202" s="2">
        <v>1823712030.168</v>
      </c>
    </row>
    <row r="203" spans="1:2" x14ac:dyDescent="0.3">
      <c r="A203" s="25">
        <v>42186</v>
      </c>
      <c r="B203" s="2">
        <v>2260843718.1059999</v>
      </c>
    </row>
    <row r="204" spans="1:2" x14ac:dyDescent="0.3">
      <c r="A204" s="25">
        <v>42217</v>
      </c>
      <c r="B204" s="2">
        <v>1620022115.7039998</v>
      </c>
    </row>
    <row r="205" spans="1:2" x14ac:dyDescent="0.3">
      <c r="A205" s="25">
        <v>42248</v>
      </c>
      <c r="B205" s="2">
        <v>1812404068.1119998</v>
      </c>
    </row>
    <row r="206" spans="1:2" x14ac:dyDescent="0.3">
      <c r="A206" s="25">
        <v>42278</v>
      </c>
      <c r="B206" s="2">
        <v>2543281301.9220004</v>
      </c>
    </row>
    <row r="207" spans="1:2" x14ac:dyDescent="0.3">
      <c r="A207" s="25">
        <v>42309</v>
      </c>
      <c r="B207" s="2">
        <v>1911281736.3320005</v>
      </c>
    </row>
    <row r="208" spans="1:2" x14ac:dyDescent="0.3">
      <c r="A208" s="25">
        <v>42339</v>
      </c>
      <c r="B208" s="2">
        <v>2760204971.3500004</v>
      </c>
    </row>
    <row r="209" spans="1:2" x14ac:dyDescent="0.3">
      <c r="A209" s="25">
        <v>42370</v>
      </c>
      <c r="B209" s="2">
        <v>3249543294.5220008</v>
      </c>
    </row>
    <row r="210" spans="1:2" x14ac:dyDescent="0.3">
      <c r="A210" s="25">
        <v>42401</v>
      </c>
      <c r="B210" s="2">
        <v>2650202693.5280008</v>
      </c>
    </row>
    <row r="211" spans="1:2" x14ac:dyDescent="0.3">
      <c r="A211" s="25">
        <v>42430</v>
      </c>
      <c r="B211" s="2">
        <v>2540990374.1560001</v>
      </c>
    </row>
    <row r="212" spans="1:2" x14ac:dyDescent="0.3">
      <c r="A212" s="25">
        <v>42461</v>
      </c>
      <c r="B212" s="2">
        <v>1709290145.5739996</v>
      </c>
    </row>
    <row r="213" spans="1:2" x14ac:dyDescent="0.3">
      <c r="A213" s="25">
        <v>42491</v>
      </c>
      <c r="B213" s="2">
        <v>2353130402.4647317</v>
      </c>
    </row>
    <row r="214" spans="1:2" x14ac:dyDescent="0.3">
      <c r="A214" s="25">
        <v>42522</v>
      </c>
      <c r="B214" s="2">
        <v>1962203142.2427313</v>
      </c>
    </row>
    <row r="215" spans="1:2" x14ac:dyDescent="0.3">
      <c r="A215" s="25">
        <v>42552</v>
      </c>
      <c r="B215" s="2">
        <v>2293748816.2227316</v>
      </c>
    </row>
    <row r="216" spans="1:2" x14ac:dyDescent="0.3">
      <c r="A216" s="25">
        <v>42583</v>
      </c>
      <c r="B216" s="2">
        <v>1893412564.2999997</v>
      </c>
    </row>
    <row r="217" spans="1:2" x14ac:dyDescent="0.3">
      <c r="A217" s="25">
        <v>42614</v>
      </c>
      <c r="B217" s="2">
        <v>2306151637.086</v>
      </c>
    </row>
    <row r="218" spans="1:2" x14ac:dyDescent="0.3">
      <c r="A218" s="25">
        <v>42644</v>
      </c>
      <c r="B218" s="2">
        <v>2913229296.3440003</v>
      </c>
    </row>
    <row r="219" spans="1:2" x14ac:dyDescent="0.3">
      <c r="A219" s="25">
        <v>42675</v>
      </c>
      <c r="B219" s="2">
        <v>2070629479.2859995</v>
      </c>
    </row>
    <row r="220" spans="1:2" x14ac:dyDescent="0.3">
      <c r="A220" s="25">
        <v>42705</v>
      </c>
      <c r="B220" s="2">
        <v>2832141224.3700004</v>
      </c>
    </row>
    <row r="221" spans="1:2" x14ac:dyDescent="0.3">
      <c r="A221" s="25">
        <v>42736</v>
      </c>
      <c r="B221" s="2">
        <v>3160586044.3920007</v>
      </c>
    </row>
    <row r="222" spans="1:2" x14ac:dyDescent="0.3">
      <c r="A222" s="25">
        <v>42767</v>
      </c>
      <c r="B222" s="2">
        <v>3228893197.3920002</v>
      </c>
    </row>
    <row r="223" spans="1:2" x14ac:dyDescent="0.3">
      <c r="A223" s="25">
        <v>42795</v>
      </c>
      <c r="B223" s="2">
        <v>3455520758.2159996</v>
      </c>
    </row>
    <row r="224" spans="1:2" x14ac:dyDescent="0.3">
      <c r="A224" s="25">
        <v>42826</v>
      </c>
      <c r="B224" s="2">
        <v>3078853492.0100002</v>
      </c>
    </row>
    <row r="225" spans="1:2" x14ac:dyDescent="0.3">
      <c r="A225" s="25">
        <v>42856</v>
      </c>
      <c r="B225" s="2">
        <v>3004900854.5240006</v>
      </c>
    </row>
    <row r="226" spans="1:2" x14ac:dyDescent="0.3">
      <c r="A226" s="25">
        <v>42887</v>
      </c>
      <c r="B226" s="2">
        <v>2619245653.4660006</v>
      </c>
    </row>
    <row r="227" spans="1:2" x14ac:dyDescent="0.3">
      <c r="A227" s="25">
        <v>42917</v>
      </c>
      <c r="B227" s="2">
        <v>5200964960.2540007</v>
      </c>
    </row>
    <row r="228" spans="1:2" x14ac:dyDescent="0.3">
      <c r="A228" s="25">
        <v>42948</v>
      </c>
      <c r="B228" s="2">
        <v>2105035039.7460001</v>
      </c>
    </row>
    <row r="229" spans="1:2" x14ac:dyDescent="0.3">
      <c r="A229" s="25">
        <v>42979</v>
      </c>
      <c r="B229" s="2">
        <v>2370000000</v>
      </c>
    </row>
    <row r="230" spans="1:2" x14ac:dyDescent="0.3">
      <c r="A230" s="25">
        <v>43009</v>
      </c>
      <c r="B230" s="2">
        <v>3373501105.4780002</v>
      </c>
    </row>
    <row r="231" spans="1:2" x14ac:dyDescent="0.3">
      <c r="A231" s="25">
        <v>43040</v>
      </c>
      <c r="B231" s="2">
        <v>2759300066.2220001</v>
      </c>
    </row>
    <row r="232" spans="1:2" x14ac:dyDescent="0.3">
      <c r="A232" s="25">
        <v>43070</v>
      </c>
      <c r="B232" s="2">
        <v>4395671459.5420008</v>
      </c>
    </row>
    <row r="233" spans="1:2" x14ac:dyDescent="0.3">
      <c r="A233" s="25">
        <v>43101</v>
      </c>
      <c r="B233" s="2">
        <v>3835526749.1900001</v>
      </c>
    </row>
    <row r="234" spans="1:2" x14ac:dyDescent="0.3">
      <c r="A234" s="25">
        <v>43132</v>
      </c>
      <c r="B234" s="2">
        <v>3755856581.895999</v>
      </c>
    </row>
    <row r="235" spans="1:2" x14ac:dyDescent="0.3">
      <c r="A235" s="25">
        <v>43160</v>
      </c>
      <c r="B235" s="2">
        <v>3260914025.6900005</v>
      </c>
    </row>
    <row r="236" spans="1:2" x14ac:dyDescent="0.3">
      <c r="A236" s="25">
        <v>43191</v>
      </c>
      <c r="B236" s="2">
        <v>3604992374.4899998</v>
      </c>
    </row>
    <row r="237" spans="1:2" x14ac:dyDescent="0.3">
      <c r="A237" s="25">
        <v>43221</v>
      </c>
      <c r="B237" s="2">
        <v>3279995771.9519997</v>
      </c>
    </row>
    <row r="238" spans="1:2" x14ac:dyDescent="0.3">
      <c r="A238" s="25">
        <v>43252</v>
      </c>
      <c r="B238" s="2">
        <v>3045527284.6359997</v>
      </c>
    </row>
    <row r="239" spans="1:2" x14ac:dyDescent="0.3">
      <c r="A239" s="25">
        <v>43282</v>
      </c>
      <c r="B239" s="2">
        <v>2613296979.4720001</v>
      </c>
    </row>
    <row r="240" spans="1:2" x14ac:dyDescent="0.3">
      <c r="A240" s="25">
        <v>43313</v>
      </c>
      <c r="B240" s="2">
        <v>2189326655.0739999</v>
      </c>
    </row>
    <row r="241" spans="1:2" x14ac:dyDescent="0.3">
      <c r="A241" s="25">
        <v>43344</v>
      </c>
      <c r="B241" s="2">
        <v>2715635274.4300003</v>
      </c>
    </row>
    <row r="242" spans="1:2" x14ac:dyDescent="0.3">
      <c r="A242" s="25">
        <v>43374</v>
      </c>
      <c r="B242" s="2">
        <v>3770837429.7119999</v>
      </c>
    </row>
    <row r="243" spans="1:2" x14ac:dyDescent="0.3">
      <c r="A243" s="25">
        <v>43405</v>
      </c>
      <c r="B243" s="2">
        <v>2279802093.4520001</v>
      </c>
    </row>
    <row r="244" spans="1:2" x14ac:dyDescent="0.3">
      <c r="A244" s="25">
        <v>43435</v>
      </c>
      <c r="B244" s="2">
        <v>4063989507.3680005</v>
      </c>
    </row>
    <row r="245" spans="1:2" x14ac:dyDescent="0.3">
      <c r="A245" s="25">
        <v>43466</v>
      </c>
      <c r="B245" s="2">
        <v>3741289961.9100003</v>
      </c>
    </row>
    <row r="246" spans="1:2" x14ac:dyDescent="0.3">
      <c r="A246" s="25">
        <v>43497</v>
      </c>
      <c r="B246" s="2">
        <v>3324830487.0560007</v>
      </c>
    </row>
    <row r="247" spans="1:2" x14ac:dyDescent="0.3">
      <c r="A247" s="25">
        <v>43525</v>
      </c>
      <c r="B247" s="2">
        <v>2731066988.8899999</v>
      </c>
    </row>
    <row r="248" spans="1:2" x14ac:dyDescent="0.3">
      <c r="A248" s="25">
        <v>43556</v>
      </c>
      <c r="B248" s="2">
        <v>3523869358.9060001</v>
      </c>
    </row>
    <row r="249" spans="1:2" x14ac:dyDescent="0.3">
      <c r="A249" s="25">
        <v>43586</v>
      </c>
      <c r="B249" s="2">
        <v>3264965529.7980003</v>
      </c>
    </row>
    <row r="250" spans="1:2" x14ac:dyDescent="0.3">
      <c r="A250" s="25">
        <v>43617</v>
      </c>
      <c r="B250" s="2">
        <v>1704972082.8459997</v>
      </c>
    </row>
    <row r="251" spans="1:2" x14ac:dyDescent="0.3">
      <c r="A251" s="25">
        <v>43647</v>
      </c>
      <c r="B251" s="2">
        <v>3526996715.27</v>
      </c>
    </row>
    <row r="252" spans="1:2" x14ac:dyDescent="0.3">
      <c r="A252" s="25">
        <v>43678</v>
      </c>
      <c r="B252" s="2">
        <v>2880665496.4640002</v>
      </c>
    </row>
    <row r="253" spans="1:2" x14ac:dyDescent="0.3">
      <c r="A253" s="25">
        <v>43709</v>
      </c>
      <c r="B253" s="2">
        <v>2616048149.7099996</v>
      </c>
    </row>
    <row r="254" spans="1:2" x14ac:dyDescent="0.3">
      <c r="A254" s="25">
        <v>43739</v>
      </c>
      <c r="B254" s="2">
        <v>2825531185.9200006</v>
      </c>
    </row>
    <row r="255" spans="1:2" x14ac:dyDescent="0.3">
      <c r="A255" s="25">
        <v>43770</v>
      </c>
      <c r="B255" s="2">
        <v>3211451949.7000012</v>
      </c>
    </row>
    <row r="256" spans="1:2" x14ac:dyDescent="0.3">
      <c r="A256" s="25">
        <v>43800</v>
      </c>
      <c r="B256" s="2">
        <v>4192840559.960001</v>
      </c>
    </row>
    <row r="257" spans="1:2" x14ac:dyDescent="0.3">
      <c r="A257" s="25">
        <v>43831</v>
      </c>
      <c r="B257" s="2">
        <v>4124641098.4200001</v>
      </c>
    </row>
    <row r="258" spans="1:2" x14ac:dyDescent="0.3">
      <c r="A258" s="25">
        <v>43862</v>
      </c>
      <c r="B258" s="2">
        <v>4069517204.7200003</v>
      </c>
    </row>
    <row r="259" spans="1:2" x14ac:dyDescent="0.3">
      <c r="A259" s="25">
        <v>43891</v>
      </c>
      <c r="B259" s="2">
        <v>3574661778.8199997</v>
      </c>
    </row>
    <row r="260" spans="1:2" x14ac:dyDescent="0.3">
      <c r="A260" s="25">
        <v>43922</v>
      </c>
      <c r="B260" s="2">
        <v>2222333383.1999998</v>
      </c>
    </row>
    <row r="261" spans="1:2" x14ac:dyDescent="0.3">
      <c r="A261" s="25">
        <v>43952</v>
      </c>
      <c r="B261" s="2">
        <v>2461543760.96</v>
      </c>
    </row>
    <row r="262" spans="1:2" x14ac:dyDescent="0.3">
      <c r="A262" s="25">
        <v>43983</v>
      </c>
      <c r="B262" s="2">
        <v>3752456219.1199999</v>
      </c>
    </row>
    <row r="263" spans="1:2" x14ac:dyDescent="0.3">
      <c r="A263" s="25">
        <v>44013</v>
      </c>
      <c r="B263" s="2">
        <v>3412797265.9400001</v>
      </c>
    </row>
    <row r="264" spans="1:2" x14ac:dyDescent="0.3">
      <c r="A264" s="25">
        <v>44044</v>
      </c>
      <c r="B264" s="2">
        <v>3145252551.96</v>
      </c>
    </row>
    <row r="265" spans="1:2" x14ac:dyDescent="0.3">
      <c r="A265" s="25">
        <v>44075</v>
      </c>
      <c r="B265" s="2">
        <v>3274375679.8200006</v>
      </c>
    </row>
    <row r="266" spans="1:2" x14ac:dyDescent="0.3">
      <c r="A266" s="25">
        <v>44105</v>
      </c>
      <c r="B266" s="2">
        <v>5941646646.1322174</v>
      </c>
    </row>
    <row r="267" spans="1:2" x14ac:dyDescent="0.3">
      <c r="A267" s="25">
        <v>44136</v>
      </c>
      <c r="B267" s="2">
        <v>3901136753.7578292</v>
      </c>
    </row>
    <row r="268" spans="1:2" x14ac:dyDescent="0.3">
      <c r="A268" s="25">
        <v>44166</v>
      </c>
      <c r="B268" s="2">
        <v>5630696080.2409382</v>
      </c>
    </row>
    <row r="269" spans="1:2" x14ac:dyDescent="0.3">
      <c r="A269" s="25">
        <v>44197</v>
      </c>
      <c r="B269" s="2">
        <v>4804344287.2964497</v>
      </c>
    </row>
    <row r="270" spans="1:2" x14ac:dyDescent="0.3">
      <c r="A270" s="25">
        <v>44228</v>
      </c>
      <c r="B270" s="2">
        <v>5310935877.6428833</v>
      </c>
    </row>
    <row r="271" spans="1:2" x14ac:dyDescent="0.3">
      <c r="A271" s="25">
        <v>44256</v>
      </c>
      <c r="B271" s="2">
        <v>4999391093.8881083</v>
      </c>
    </row>
    <row r="272" spans="1:2" x14ac:dyDescent="0.3">
      <c r="A272" s="25">
        <v>44287</v>
      </c>
      <c r="B272" s="2">
        <v>3937735492.3884788</v>
      </c>
    </row>
    <row r="273" spans="1:2" x14ac:dyDescent="0.3">
      <c r="A273" s="25">
        <v>44317</v>
      </c>
      <c r="B273" s="2">
        <v>4589272268.2200966</v>
      </c>
    </row>
    <row r="274" spans="1:2" x14ac:dyDescent="0.3">
      <c r="A274" s="25">
        <v>44348</v>
      </c>
      <c r="B274" s="2">
        <v>4180032767.1205816</v>
      </c>
    </row>
    <row r="275" spans="1:2" x14ac:dyDescent="0.3">
      <c r="A275" s="25">
        <v>44378</v>
      </c>
      <c r="B275" s="2">
        <v>4156674114.1152005</v>
      </c>
    </row>
    <row r="276" spans="1:2" x14ac:dyDescent="0.3">
      <c r="A276" s="25">
        <v>44409</v>
      </c>
      <c r="B276" s="2">
        <v>5194350156.3582354</v>
      </c>
    </row>
    <row r="277" spans="1:2" x14ac:dyDescent="0.3">
      <c r="A277" s="25">
        <v>44440</v>
      </c>
      <c r="B277" s="2">
        <v>4577323943.1290016</v>
      </c>
    </row>
    <row r="278" spans="1:2" x14ac:dyDescent="0.3">
      <c r="A278" s="25">
        <v>44470</v>
      </c>
      <c r="B278" s="2">
        <v>4780054488.4718142</v>
      </c>
    </row>
    <row r="279" spans="1:2" x14ac:dyDescent="0.3">
      <c r="A279" s="25">
        <v>44501</v>
      </c>
      <c r="B279" s="2">
        <v>4907947270.7891426</v>
      </c>
    </row>
    <row r="280" spans="1:2" x14ac:dyDescent="0.3">
      <c r="A280" s="25">
        <v>44531</v>
      </c>
      <c r="B280" s="2">
        <v>5765415192.1347103</v>
      </c>
    </row>
    <row r="281" spans="1:2" x14ac:dyDescent="0.3">
      <c r="A281" s="25">
        <v>44562</v>
      </c>
      <c r="B281" s="2">
        <v>5482027874.5463371</v>
      </c>
    </row>
    <row r="282" spans="1:2" x14ac:dyDescent="0.3">
      <c r="A282" s="25">
        <v>44593</v>
      </c>
      <c r="B282" s="2">
        <v>7074219609.2706604</v>
      </c>
    </row>
    <row r="283" spans="1:2" x14ac:dyDescent="0.3">
      <c r="A283" s="25">
        <v>44621</v>
      </c>
      <c r="B283" s="2">
        <v>5257403522.6399994</v>
      </c>
    </row>
    <row r="284" spans="1:2" x14ac:dyDescent="0.3">
      <c r="A284" s="25">
        <v>44652</v>
      </c>
      <c r="B284" s="2">
        <v>4844166253.9499998</v>
      </c>
    </row>
    <row r="285" spans="1:2" x14ac:dyDescent="0.3">
      <c r="A285" s="25">
        <v>44682</v>
      </c>
      <c r="B285" s="2">
        <v>7748712686.9278421</v>
      </c>
    </row>
    <row r="286" spans="1:2" x14ac:dyDescent="0.3">
      <c r="A286" s="25">
        <v>44713</v>
      </c>
      <c r="B286" s="2">
        <v>3929962567.3645186</v>
      </c>
    </row>
    <row r="287" spans="1:2" x14ac:dyDescent="0.3">
      <c r="A287" s="25">
        <v>44743</v>
      </c>
      <c r="B287" s="2">
        <v>4029349582.932806</v>
      </c>
    </row>
    <row r="288" spans="1:2" x14ac:dyDescent="0.3">
      <c r="A288" s="25">
        <v>44774</v>
      </c>
      <c r="B288" s="2">
        <v>4016600409.1497288</v>
      </c>
    </row>
    <row r="289" spans="1:2" x14ac:dyDescent="0.3">
      <c r="A289" s="25">
        <v>44805</v>
      </c>
      <c r="B289" s="2">
        <v>4664632228.8812809</v>
      </c>
    </row>
    <row r="290" spans="1:2" x14ac:dyDescent="0.3">
      <c r="A290" s="25">
        <v>44835</v>
      </c>
      <c r="B290" s="2">
        <v>3934245058.2824974</v>
      </c>
    </row>
    <row r="291" spans="1:2" x14ac:dyDescent="0.3">
      <c r="A291" s="25">
        <v>44866</v>
      </c>
      <c r="B291" s="2">
        <v>4243945991.0231318</v>
      </c>
    </row>
    <row r="292" spans="1:2" x14ac:dyDescent="0.3">
      <c r="A292" s="25">
        <v>44896</v>
      </c>
      <c r="B292" s="2">
        <v>6153152962.6587744</v>
      </c>
    </row>
    <row r="293" spans="1:2" x14ac:dyDescent="0.3">
      <c r="A293" s="25">
        <v>44927</v>
      </c>
      <c r="B293" s="2">
        <v>6050517799.1986895</v>
      </c>
    </row>
    <row r="294" spans="1:2" x14ac:dyDescent="0.3">
      <c r="A294" s="25">
        <v>44958</v>
      </c>
      <c r="B294" s="2">
        <v>7243525078.5599384</v>
      </c>
    </row>
    <row r="295" spans="1:2" x14ac:dyDescent="0.3">
      <c r="A295" s="25">
        <v>44986</v>
      </c>
      <c r="B295" s="2">
        <v>6623911863.7891798</v>
      </c>
    </row>
    <row r="296" spans="1:2" x14ac:dyDescent="0.3">
      <c r="A296" s="25">
        <v>45017</v>
      </c>
      <c r="B296" s="2">
        <v>5324265881.092989</v>
      </c>
    </row>
    <row r="297" spans="1:2" x14ac:dyDescent="0.3">
      <c r="A297" s="25">
        <v>45047</v>
      </c>
      <c r="B297" s="2">
        <v>5887935206.8268061</v>
      </c>
    </row>
    <row r="298" spans="1:2" x14ac:dyDescent="0.3">
      <c r="A298" s="25">
        <v>45078</v>
      </c>
      <c r="B298" s="2">
        <v>4508015610.6234751</v>
      </c>
    </row>
    <row r="299" spans="1:2" x14ac:dyDescent="0.3">
      <c r="A299" s="25">
        <v>45108</v>
      </c>
      <c r="B299" s="2">
        <v>3790026108.7242904</v>
      </c>
    </row>
    <row r="300" spans="1:2" x14ac:dyDescent="0.3">
      <c r="A300" s="25">
        <v>45139</v>
      </c>
      <c r="B300" s="2">
        <v>3999308352.2573862</v>
      </c>
    </row>
    <row r="301" spans="1:2" x14ac:dyDescent="0.3">
      <c r="A301" s="25">
        <v>45170</v>
      </c>
      <c r="B301" s="2">
        <v>4408226024.7946291</v>
      </c>
    </row>
    <row r="302" spans="1:2" x14ac:dyDescent="0.3">
      <c r="A302" s="25">
        <v>45200</v>
      </c>
      <c r="B302" s="2">
        <v>6786331791.2859983</v>
      </c>
    </row>
    <row r="303" spans="1:2" x14ac:dyDescent="0.3">
      <c r="A303" s="25">
        <v>45231</v>
      </c>
      <c r="B303" s="2">
        <v>5677677852.3559999</v>
      </c>
    </row>
    <row r="304" spans="1:2" x14ac:dyDescent="0.3">
      <c r="A304" s="25">
        <v>45261</v>
      </c>
      <c r="B304" s="2">
        <v>7165826719.7539997</v>
      </c>
    </row>
    <row r="305" spans="1:5" x14ac:dyDescent="0.3">
      <c r="A305" s="25">
        <v>45292</v>
      </c>
      <c r="B305" s="2">
        <v>6207362121.4140005</v>
      </c>
    </row>
    <row r="306" spans="1:5" x14ac:dyDescent="0.3">
      <c r="A306" s="25">
        <v>45323</v>
      </c>
      <c r="B306" s="2">
        <v>5219929081.5619993</v>
      </c>
    </row>
    <row r="307" spans="1:5" x14ac:dyDescent="0.3">
      <c r="A307" s="25">
        <v>45352</v>
      </c>
      <c r="B307" s="2">
        <v>2140499411.3000002</v>
      </c>
    </row>
    <row r="308" spans="1:5" x14ac:dyDescent="0.3">
      <c r="A308" s="25">
        <v>45383</v>
      </c>
      <c r="B308" s="2">
        <v>4981444992.632</v>
      </c>
    </row>
    <row r="309" spans="1:5" x14ac:dyDescent="0.3">
      <c r="A309" s="25">
        <v>45413</v>
      </c>
      <c r="B309" s="2">
        <v>4974492132.1939993</v>
      </c>
    </row>
    <row r="310" spans="1:5" x14ac:dyDescent="0.3">
      <c r="A310" s="25">
        <v>45444</v>
      </c>
      <c r="B310" s="2">
        <v>6102811148.8660002</v>
      </c>
    </row>
    <row r="311" spans="1:5" x14ac:dyDescent="0.3">
      <c r="A311" s="25">
        <v>45474</v>
      </c>
      <c r="B311" s="2">
        <v>4995281092.6116648</v>
      </c>
    </row>
    <row r="312" spans="1:5" x14ac:dyDescent="0.3">
      <c r="A312" s="25">
        <v>45505</v>
      </c>
      <c r="B312" s="2">
        <v>4843744881.0719995</v>
      </c>
    </row>
    <row r="313" spans="1:5" x14ac:dyDescent="0.3">
      <c r="A313" s="25">
        <v>45536</v>
      </c>
      <c r="B313" s="2">
        <v>3547971823.9300003</v>
      </c>
      <c r="C313" s="2">
        <v>3547971823.9300003</v>
      </c>
      <c r="D313" s="2">
        <v>3547971823.9300003</v>
      </c>
      <c r="E313" s="2">
        <v>3547971823.9300003</v>
      </c>
    </row>
    <row r="314" spans="1:5" x14ac:dyDescent="0.3">
      <c r="A314" s="25">
        <v>45566</v>
      </c>
      <c r="C314" s="2">
        <f>_xlfn.FORECAST.ETS(A314,$B$2:$B$313,$A$2:$A$313,12,1)</f>
        <v>6252850516.4515457</v>
      </c>
      <c r="D314" s="2">
        <f>C314-_xlfn.FORECAST.ETS.CONFINT(A314,$B$2:$B$313,$A$2:$A$313,0.95,12,1)</f>
        <v>5060340423.2678747</v>
      </c>
      <c r="E314" s="2">
        <f>C314+_xlfn.FORECAST.ETS.CONFINT(A314,$B$2:$B$313,$A$2:$A$313,0.95,12,1)</f>
        <v>7445360609.6352167</v>
      </c>
    </row>
    <row r="315" spans="1:5" x14ac:dyDescent="0.3">
      <c r="A315" s="25">
        <v>45597</v>
      </c>
      <c r="C315" s="2">
        <f>_xlfn.FORECAST.ETS(A315,$B$2:$B$313,$A$2:$A$313,12,1)</f>
        <v>5671093084.648551</v>
      </c>
      <c r="D315" s="2">
        <f>C315-_xlfn.FORECAST.ETS.CONFINT(A315,$B$2:$B$313,$A$2:$A$313,0.95,12,1)</f>
        <v>4478577625.1815348</v>
      </c>
      <c r="E315" s="2">
        <f>C315+_xlfn.FORECAST.ETS.CONFINT(A315,$B$2:$B$313,$A$2:$A$313,0.95,12,1)</f>
        <v>6863608544.1155672</v>
      </c>
    </row>
    <row r="316" spans="1:5" x14ac:dyDescent="0.3">
      <c r="A316" s="25">
        <v>45627</v>
      </c>
      <c r="C316" s="2">
        <f>_xlfn.FORECAST.ETS(A316,$B$2:$B$313,$A$2:$A$313,12,1)</f>
        <v>7034953409.8414698</v>
      </c>
      <c r="D316" s="2">
        <f>C316-_xlfn.FORECAST.ETS.CONFINT(A316,$B$2:$B$313,$A$2:$A$313,0.95,12,1)</f>
        <v>5842428410.3747978</v>
      </c>
      <c r="E316" s="2">
        <f>C316+_xlfn.FORECAST.ETS.CONFINT(A316,$B$2:$B$313,$A$2:$A$313,0.95,12,1)</f>
        <v>8227478409.3081417</v>
      </c>
    </row>
    <row r="317" spans="1:5" x14ac:dyDescent="0.3">
      <c r="A317" s="25">
        <v>45658</v>
      </c>
      <c r="C317" s="2">
        <f>_xlfn.FORECAST.ETS(A317,$B$2:$B$313,$A$2:$A$313,12,1)</f>
        <v>6622379268.8777142</v>
      </c>
      <c r="D317" s="2">
        <f>C317-_xlfn.FORECAST.ETS.CONFINT(A317,$B$2:$B$313,$A$2:$A$313,0.95,12,1)</f>
        <v>5429839363.3143635</v>
      </c>
      <c r="E317" s="2">
        <f>C317+_xlfn.FORECAST.ETS.CONFINT(A317,$B$2:$B$313,$A$2:$A$313,0.95,12,1)</f>
        <v>7814919174.4410648</v>
      </c>
    </row>
    <row r="318" spans="1:5" x14ac:dyDescent="0.3">
      <c r="A318" s="25">
        <v>45689</v>
      </c>
      <c r="C318" s="2">
        <f>_xlfn.FORECAST.ETS(A318,$B$2:$B$313,$A$2:$A$313,12,1)</f>
        <v>6825433363.7874413</v>
      </c>
      <c r="D318" s="2">
        <f>C318-_xlfn.FORECAST.ETS.CONFINT(A318,$B$2:$B$313,$A$2:$A$313,0.95,12,1)</f>
        <v>5632871993.772192</v>
      </c>
      <c r="E318" s="2">
        <f>C318+_xlfn.FORECAST.ETS.CONFINT(A318,$B$2:$B$313,$A$2:$A$313,0.95,12,1)</f>
        <v>8017994733.8026905</v>
      </c>
    </row>
    <row r="319" spans="1:5" x14ac:dyDescent="0.3">
      <c r="A319" s="25">
        <v>45717</v>
      </c>
      <c r="C319" s="2">
        <f>_xlfn.FORECAST.ETS(A319,$B$2:$B$313,$A$2:$A$313,12,1)</f>
        <v>5552545620.171833</v>
      </c>
      <c r="D319" s="2">
        <f>C319-_xlfn.FORECAST.ETS.CONFINT(A319,$B$2:$B$313,$A$2:$A$313,0.95,12,1)</f>
        <v>4359955035.2733765</v>
      </c>
      <c r="E319" s="2">
        <f>C319+_xlfn.FORECAST.ETS.CONFINT(A319,$B$2:$B$313,$A$2:$A$313,0.95,12,1)</f>
        <v>6745136205.0702896</v>
      </c>
    </row>
    <row r="320" spans="1:5" x14ac:dyDescent="0.3">
      <c r="A320" s="25">
        <v>45748</v>
      </c>
      <c r="C320" s="2">
        <f>_xlfn.FORECAST.ETS(A320,$B$2:$B$313,$A$2:$A$313,12,1)</f>
        <v>5774890059.0605898</v>
      </c>
      <c r="D320" s="2">
        <f>C320-_xlfn.FORECAST.ETS.CONFINT(A320,$B$2:$B$313,$A$2:$A$313,0.95,12,1)</f>
        <v>4582261317.0251341</v>
      </c>
      <c r="E320" s="2">
        <f>C320+_xlfn.FORECAST.ETS.CONFINT(A320,$B$2:$B$313,$A$2:$A$313,0.95,12,1)</f>
        <v>6967518801.0960455</v>
      </c>
    </row>
    <row r="321" spans="1:5" x14ac:dyDescent="0.3">
      <c r="A321" s="25">
        <v>45778</v>
      </c>
      <c r="C321" s="2">
        <f>_xlfn.FORECAST.ETS(A321,$B$2:$B$313,$A$2:$A$313,12,1)</f>
        <v>6350265124.79422</v>
      </c>
      <c r="D321" s="2">
        <f>C321-_xlfn.FORECAST.ETS.CONFINT(A321,$B$2:$B$313,$A$2:$A$313,0.95,12,1)</f>
        <v>5157588091.8824663</v>
      </c>
      <c r="E321" s="2">
        <f>C321+_xlfn.FORECAST.ETS.CONFINT(A321,$B$2:$B$313,$A$2:$A$313,0.95,12,1)</f>
        <v>7542942157.7059736</v>
      </c>
    </row>
    <row r="322" spans="1:5" x14ac:dyDescent="0.3">
      <c r="A322" s="25">
        <v>45809</v>
      </c>
      <c r="C322" s="2">
        <f>_xlfn.FORECAST.ETS(A322,$B$2:$B$313,$A$2:$A$313,12,1)</f>
        <v>5776143496.3417397</v>
      </c>
      <c r="D322" s="2">
        <f>C322-_xlfn.FORECAST.ETS.CONFINT(A322,$B$2:$B$313,$A$2:$A$313,0.95,12,1)</f>
        <v>4583406847.7610826</v>
      </c>
      <c r="E322" s="2">
        <f>C322+_xlfn.FORECAST.ETS.CONFINT(A322,$B$2:$B$313,$A$2:$A$313,0.95,12,1)</f>
        <v>6968880144.9223967</v>
      </c>
    </row>
    <row r="323" spans="1:5" x14ac:dyDescent="0.3">
      <c r="A323" s="25">
        <v>45839</v>
      </c>
      <c r="C323" s="2">
        <f>_xlfn.FORECAST.ETS(A323,$B$2:$B$313,$A$2:$A$313,12,1)</f>
        <v>5532841804.3585863</v>
      </c>
      <c r="D323" s="2">
        <f>C323-_xlfn.FORECAST.ETS.CONFINT(A323,$B$2:$B$313,$A$2:$A$313,0.95,12,1)</f>
        <v>4340033024.8023567</v>
      </c>
      <c r="E323" s="2">
        <f>C323+_xlfn.FORECAST.ETS.CONFINT(A323,$B$2:$B$313,$A$2:$A$313,0.95,12,1)</f>
        <v>6725650583.9148159</v>
      </c>
    </row>
    <row r="324" spans="1:5" x14ac:dyDescent="0.3">
      <c r="A324" s="25">
        <v>45870</v>
      </c>
      <c r="C324" s="2">
        <f>_xlfn.FORECAST.ETS(A324,$B$2:$B$313,$A$2:$A$313,12,1)</f>
        <v>5444333936.8149834</v>
      </c>
      <c r="D324" s="2">
        <f>C324-_xlfn.FORECAST.ETS.CONFINT(A324,$B$2:$B$313,$A$2:$A$313,0.95,12,1)</f>
        <v>4251439321.1205206</v>
      </c>
      <c r="E324" s="2">
        <f>C324+_xlfn.FORECAST.ETS.CONFINT(A324,$B$2:$B$313,$A$2:$A$313,0.95,12,1)</f>
        <v>6637228552.5094461</v>
      </c>
    </row>
    <row r="325" spans="1:5" x14ac:dyDescent="0.3">
      <c r="A325" s="25">
        <v>45901</v>
      </c>
      <c r="C325" s="2">
        <f>_xlfn.FORECAST.ETS(A325,$B$2:$B$313,$A$2:$A$313,12,1)</f>
        <v>5255215849.871294</v>
      </c>
      <c r="D325" s="2">
        <f>C325-_xlfn.FORECAST.ETS.CONFINT(A325,$B$2:$B$313,$A$2:$A$313,0.95,12,1)</f>
        <v>4062220503.8085709</v>
      </c>
      <c r="E325" s="2">
        <f>C325+_xlfn.FORECAST.ETS.CONFINT(A325,$B$2:$B$313,$A$2:$A$313,0.95,12,1)</f>
        <v>6448211195.9340172</v>
      </c>
    </row>
    <row r="326" spans="1:5" x14ac:dyDescent="0.3">
      <c r="A326" s="25">
        <v>45931</v>
      </c>
      <c r="C326" s="2">
        <f>_xlfn.FORECAST.ETS(A326,$B$2:$B$313,$A$2:$A$313,12,1)</f>
        <v>6670621248.4979553</v>
      </c>
      <c r="D326" s="2">
        <f>C326-_xlfn.FORECAST.ETS.CONFINT(A326,$B$2:$B$313,$A$2:$A$313,0.95,12,1)</f>
        <v>5436785276.4686632</v>
      </c>
      <c r="E326" s="2">
        <f>C326+_xlfn.FORECAST.ETS.CONFINT(A326,$B$2:$B$313,$A$2:$A$313,0.95,12,1)</f>
        <v>7904457220.5272474</v>
      </c>
    </row>
    <row r="327" spans="1:5" x14ac:dyDescent="0.3">
      <c r="A327" s="25">
        <v>45962</v>
      </c>
      <c r="C327" s="2">
        <f>_xlfn.FORECAST.ETS(A327,$B$2:$B$313,$A$2:$A$313,12,1)</f>
        <v>6088863816.6949606</v>
      </c>
      <c r="D327" s="2">
        <f>C327-_xlfn.FORECAST.ETS.CONFINT(A327,$B$2:$B$313,$A$2:$A$313,0.95,12,1)</f>
        <v>4854898187.5358677</v>
      </c>
      <c r="E327" s="2">
        <f>C327+_xlfn.FORECAST.ETS.CONFINT(A327,$B$2:$B$313,$A$2:$A$313,0.95,12,1)</f>
        <v>7322829445.8540535</v>
      </c>
    </row>
    <row r="328" spans="1:5" x14ac:dyDescent="0.3">
      <c r="A328" s="25">
        <v>45992</v>
      </c>
      <c r="C328" s="2">
        <f>_xlfn.FORECAST.ETS(A328,$B$2:$B$313,$A$2:$A$313,12,1)</f>
        <v>7452724141.8878794</v>
      </c>
      <c r="D328" s="2">
        <f>C328-_xlfn.FORECAST.ETS.CONFINT(A328,$B$2:$B$313,$A$2:$A$313,0.95,12,1)</f>
        <v>6218611008.294157</v>
      </c>
      <c r="E328" s="2">
        <f>C328+_xlfn.FORECAST.ETS.CONFINT(A328,$B$2:$B$313,$A$2:$A$313,0.95,12,1)</f>
        <v>8686837275.4816017</v>
      </c>
    </row>
    <row r="329" spans="1:5" x14ac:dyDescent="0.3">
      <c r="A329" s="25">
        <v>46023</v>
      </c>
      <c r="C329" s="2">
        <f>_xlfn.FORECAST.ETS(A329,$B$2:$B$313,$A$2:$A$313,12,1)</f>
        <v>7040150000.9241238</v>
      </c>
      <c r="D329" s="2">
        <f>C329-_xlfn.FORECAST.ETS.CONFINT(A329,$B$2:$B$313,$A$2:$A$313,0.95,12,1)</f>
        <v>5805870369.8349314</v>
      </c>
      <c r="E329" s="2">
        <f>C329+_xlfn.FORECAST.ETS.CONFINT(A329,$B$2:$B$313,$A$2:$A$313,0.95,12,1)</f>
        <v>8274429632.0133162</v>
      </c>
    </row>
    <row r="330" spans="1:5" x14ac:dyDescent="0.3">
      <c r="A330" s="25">
        <v>46054</v>
      </c>
      <c r="C330" s="2">
        <f>_xlfn.FORECAST.ETS(A330,$B$2:$B$313,$A$2:$A$313,12,1)</f>
        <v>7243204095.8338509</v>
      </c>
      <c r="D330" s="2">
        <f>C330-_xlfn.FORECAST.ETS.CONFINT(A330,$B$2:$B$313,$A$2:$A$313,0.95,12,1)</f>
        <v>6008737829.8929329</v>
      </c>
      <c r="E330" s="2">
        <f>C330+_xlfn.FORECAST.ETS.CONFINT(A330,$B$2:$B$313,$A$2:$A$313,0.95,12,1)</f>
        <v>8477670361.7747688</v>
      </c>
    </row>
    <row r="331" spans="1:5" x14ac:dyDescent="0.3">
      <c r="A331" s="25">
        <v>46082</v>
      </c>
      <c r="C331" s="2">
        <f>_xlfn.FORECAST.ETS(A331,$B$2:$B$313,$A$2:$A$313,12,1)</f>
        <v>5970316352.2182426</v>
      </c>
      <c r="D331" s="2">
        <f>C331-_xlfn.FORECAST.ETS.CONFINT(A331,$B$2:$B$313,$A$2:$A$313,0.95,12,1)</f>
        <v>4735642171.4148693</v>
      </c>
      <c r="E331" s="2">
        <f>C331+_xlfn.FORECAST.ETS.CONFINT(A331,$B$2:$B$313,$A$2:$A$313,0.95,12,1)</f>
        <v>7204990533.021616</v>
      </c>
    </row>
    <row r="332" spans="1:5" x14ac:dyDescent="0.3">
      <c r="A332" s="25">
        <v>46113</v>
      </c>
      <c r="C332" s="2">
        <f>_xlfn.FORECAST.ETS(A332,$B$2:$B$313,$A$2:$A$313,12,1)</f>
        <v>6192660791.1069994</v>
      </c>
      <c r="D332" s="2">
        <f>C332-_xlfn.FORECAST.ETS.CONFINT(A332,$B$2:$B$313,$A$2:$A$313,0.95,12,1)</f>
        <v>4957756274.607275</v>
      </c>
      <c r="E332" s="2">
        <f>C332+_xlfn.FORECAST.ETS.CONFINT(A332,$B$2:$B$313,$A$2:$A$313,0.95,12,1)</f>
        <v>7427565307.6067238</v>
      </c>
    </row>
    <row r="333" spans="1:5" x14ac:dyDescent="0.3">
      <c r="A333" s="25">
        <v>46143</v>
      </c>
      <c r="C333" s="2">
        <f>_xlfn.FORECAST.ETS(A333,$B$2:$B$313,$A$2:$A$313,12,1)</f>
        <v>6768035856.8406296</v>
      </c>
      <c r="D333" s="2">
        <f>C333-_xlfn.FORECAST.ETS.CONFINT(A333,$B$2:$B$313,$A$2:$A$313,0.95,12,1)</f>
        <v>5532877445.0190639</v>
      </c>
      <c r="E333" s="2">
        <f>C333+_xlfn.FORECAST.ETS.CONFINT(A333,$B$2:$B$313,$A$2:$A$313,0.95,12,1)</f>
        <v>8003194268.6621952</v>
      </c>
    </row>
    <row r="334" spans="1:5" x14ac:dyDescent="0.3">
      <c r="A334" s="25">
        <v>46174</v>
      </c>
      <c r="C334" s="2">
        <f>_xlfn.FORECAST.ETS(A334,$B$2:$B$313,$A$2:$A$313,12,1)</f>
        <v>6193914228.3881493</v>
      </c>
      <c r="D334" s="2">
        <f>C334-_xlfn.FORECAST.ETS.CONFINT(A334,$B$2:$B$313,$A$2:$A$313,0.95,12,1)</f>
        <v>4958477225.0692482</v>
      </c>
      <c r="E334" s="2">
        <f>C334+_xlfn.FORECAST.ETS.CONFINT(A334,$B$2:$B$313,$A$2:$A$313,0.95,12,1)</f>
        <v>7429351231.7070503</v>
      </c>
    </row>
    <row r="335" spans="1:5" x14ac:dyDescent="0.3">
      <c r="A335" s="25">
        <v>46204</v>
      </c>
      <c r="C335" s="2">
        <f>_xlfn.FORECAST.ETS(A335,$B$2:$B$313,$A$2:$A$313,12,1)</f>
        <v>5950612536.4049959</v>
      </c>
      <c r="D335" s="2">
        <f>C335-_xlfn.FORECAST.ETS.CONFINT(A335,$B$2:$B$313,$A$2:$A$313,0.95,12,1)</f>
        <v>4714871111.3244467</v>
      </c>
      <c r="E335" s="2">
        <f>C335+_xlfn.FORECAST.ETS.CONFINT(A335,$B$2:$B$313,$A$2:$A$313,0.95,12,1)</f>
        <v>7186353961.4855452</v>
      </c>
    </row>
    <row r="336" spans="1:5" x14ac:dyDescent="0.3">
      <c r="A336" s="25">
        <v>46235</v>
      </c>
      <c r="C336" s="2">
        <f>_xlfn.FORECAST.ETS(A336,$B$2:$B$313,$A$2:$A$313,12,1)</f>
        <v>5862104668.861393</v>
      </c>
      <c r="D336" s="2">
        <f>C336-_xlfn.FORECAST.ETS.CONFINT(A336,$B$2:$B$313,$A$2:$A$313,0.95,12,1)</f>
        <v>4626031860.3562555</v>
      </c>
      <c r="E336" s="2">
        <f>C336+_xlfn.FORECAST.ETS.CONFINT(A336,$B$2:$B$313,$A$2:$A$313,0.95,12,1)</f>
        <v>7098177477.3665304</v>
      </c>
    </row>
    <row r="337" spans="1:5" x14ac:dyDescent="0.3">
      <c r="A337" s="25">
        <v>46266</v>
      </c>
      <c r="C337" s="2">
        <f>_xlfn.FORECAST.ETS(A337,$B$2:$B$313,$A$2:$A$313,12,1)</f>
        <v>5672986581.9177036</v>
      </c>
      <c r="D337" s="2">
        <f>C337-_xlfn.FORECAST.ETS.CONFINT(A337,$B$2:$B$313,$A$2:$A$313,0.95,12,1)</f>
        <v>4436554299.8548145</v>
      </c>
      <c r="E337" s="2">
        <f>C337+_xlfn.FORECAST.ETS.CONFINT(A337,$B$2:$B$313,$A$2:$A$313,0.95,12,1)</f>
        <v>6909418863.9805927</v>
      </c>
    </row>
    <row r="338" spans="1:5" x14ac:dyDescent="0.3">
      <c r="A338" s="25">
        <v>46296</v>
      </c>
      <c r="C338" s="2">
        <f>_xlfn.FORECAST.ETS(A338,$B$2:$B$313,$A$2:$A$313,12,1)</f>
        <v>7088391980.5443668</v>
      </c>
      <c r="D338" s="2">
        <f>C338-_xlfn.FORECAST.ETS.CONFINT(A338,$B$2:$B$313,$A$2:$A$313,0.95,12,1)</f>
        <v>5808902559.4227266</v>
      </c>
      <c r="E338" s="2">
        <f>C338+_xlfn.FORECAST.ETS.CONFINT(A338,$B$2:$B$313,$A$2:$A$313,0.95,12,1)</f>
        <v>8367881401.666007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7"/>
  <sheetViews>
    <sheetView workbookViewId="0">
      <selection activeCell="C313" sqref="C1:D313"/>
    </sheetView>
  </sheetViews>
  <sheetFormatPr defaultRowHeight="14.4" x14ac:dyDescent="0.3"/>
  <cols>
    <col min="3" max="3" width="9.109375" style="23" bestFit="1" customWidth="1"/>
    <col min="4" max="4" width="19.33203125" customWidth="1"/>
  </cols>
  <sheetData>
    <row r="1" spans="1:4" ht="15" thickBot="1" x14ac:dyDescent="0.35">
      <c r="C1" s="23" t="s">
        <v>45</v>
      </c>
      <c r="D1" t="s">
        <v>46</v>
      </c>
    </row>
    <row r="2" spans="1:4" ht="15" thickBot="1" x14ac:dyDescent="0.35">
      <c r="A2" s="12" t="s">
        <v>37</v>
      </c>
      <c r="B2" s="8" t="s">
        <v>0</v>
      </c>
      <c r="C2" s="24">
        <v>36069</v>
      </c>
      <c r="D2" s="13">
        <v>451189999.99999994</v>
      </c>
    </row>
    <row r="3" spans="1:4" ht="15" thickBot="1" x14ac:dyDescent="0.35">
      <c r="A3" s="12" t="s">
        <v>37</v>
      </c>
      <c r="B3" s="9" t="s">
        <v>13</v>
      </c>
      <c r="C3" s="24">
        <v>36100</v>
      </c>
      <c r="D3" s="14">
        <v>379380000</v>
      </c>
    </row>
    <row r="4" spans="1:4" ht="15" thickBot="1" x14ac:dyDescent="0.35">
      <c r="A4" s="12" t="s">
        <v>37</v>
      </c>
      <c r="B4" s="9" t="s">
        <v>14</v>
      </c>
      <c r="C4" s="24">
        <v>36130</v>
      </c>
      <c r="D4" s="14">
        <v>396699999.99999994</v>
      </c>
    </row>
    <row r="5" spans="1:4" ht="15" thickBot="1" x14ac:dyDescent="0.35">
      <c r="A5" s="12" t="s">
        <v>37</v>
      </c>
      <c r="B5" s="9" t="s">
        <v>15</v>
      </c>
      <c r="C5" s="24">
        <v>36161</v>
      </c>
      <c r="D5" s="14">
        <v>437650000</v>
      </c>
    </row>
    <row r="6" spans="1:4" ht="15" thickBot="1" x14ac:dyDescent="0.35">
      <c r="A6" s="12" t="s">
        <v>37</v>
      </c>
      <c r="B6" s="9" t="s">
        <v>16</v>
      </c>
      <c r="C6" s="24">
        <v>36192</v>
      </c>
      <c r="D6" s="14">
        <v>414720000.00000006</v>
      </c>
    </row>
    <row r="7" spans="1:4" ht="15" thickBot="1" x14ac:dyDescent="0.35">
      <c r="A7" s="12" t="s">
        <v>37</v>
      </c>
      <c r="B7" s="9" t="s">
        <v>17</v>
      </c>
      <c r="C7" s="24">
        <v>36220</v>
      </c>
      <c r="D7" s="14">
        <v>462939999.99999994</v>
      </c>
    </row>
    <row r="8" spans="1:4" ht="15" thickBot="1" x14ac:dyDescent="0.35">
      <c r="A8" s="12" t="s">
        <v>37</v>
      </c>
      <c r="B8" s="9" t="s">
        <v>18</v>
      </c>
      <c r="C8" s="24">
        <v>36251</v>
      </c>
      <c r="D8" s="14">
        <v>402789999.99999994</v>
      </c>
    </row>
    <row r="9" spans="1:4" ht="15" thickBot="1" x14ac:dyDescent="0.35">
      <c r="A9" s="12" t="s">
        <v>37</v>
      </c>
      <c r="B9" s="9" t="s">
        <v>19</v>
      </c>
      <c r="C9" s="24">
        <v>36281</v>
      </c>
      <c r="D9" s="14">
        <v>356280000</v>
      </c>
    </row>
    <row r="10" spans="1:4" ht="15" thickBot="1" x14ac:dyDescent="0.35">
      <c r="A10" s="12" t="s">
        <v>37</v>
      </c>
      <c r="B10" s="9" t="s">
        <v>20</v>
      </c>
      <c r="C10" s="24">
        <v>36312</v>
      </c>
      <c r="D10" s="14">
        <v>359880000</v>
      </c>
    </row>
    <row r="11" spans="1:4" ht="15" thickBot="1" x14ac:dyDescent="0.35">
      <c r="A11" s="12" t="s">
        <v>37</v>
      </c>
      <c r="B11" s="9" t="s">
        <v>21</v>
      </c>
      <c r="C11" s="24">
        <v>36342</v>
      </c>
      <c r="D11" s="14">
        <v>369250000</v>
      </c>
    </row>
    <row r="12" spans="1:4" ht="15" thickBot="1" x14ac:dyDescent="0.35">
      <c r="A12" s="12" t="s">
        <v>37</v>
      </c>
      <c r="B12" s="9" t="s">
        <v>22</v>
      </c>
      <c r="C12" s="24">
        <v>36373</v>
      </c>
      <c r="D12" s="14">
        <v>413720000</v>
      </c>
    </row>
    <row r="13" spans="1:4" ht="15" thickBot="1" x14ac:dyDescent="0.35">
      <c r="A13" s="12" t="s">
        <v>37</v>
      </c>
      <c r="B13" s="10" t="s">
        <v>23</v>
      </c>
      <c r="C13" s="24">
        <v>36404</v>
      </c>
      <c r="D13" s="15">
        <v>379880000.00000006</v>
      </c>
    </row>
    <row r="14" spans="1:4" ht="15" thickBot="1" x14ac:dyDescent="0.35">
      <c r="A14" s="12" t="s">
        <v>36</v>
      </c>
      <c r="B14" s="8" t="s">
        <v>0</v>
      </c>
      <c r="C14" s="24">
        <v>36434</v>
      </c>
      <c r="D14" s="13">
        <v>500720000</v>
      </c>
    </row>
    <row r="15" spans="1:4" ht="15" thickBot="1" x14ac:dyDescent="0.35">
      <c r="A15" s="12" t="s">
        <v>36</v>
      </c>
      <c r="B15" s="9" t="s">
        <v>13</v>
      </c>
      <c r="C15" s="24">
        <v>36465</v>
      </c>
      <c r="D15" s="14">
        <v>413420000</v>
      </c>
    </row>
    <row r="16" spans="1:4" ht="15" thickBot="1" x14ac:dyDescent="0.35">
      <c r="A16" s="12" t="s">
        <v>36</v>
      </c>
      <c r="B16" s="9" t="s">
        <v>14</v>
      </c>
      <c r="C16" s="24">
        <v>36495</v>
      </c>
      <c r="D16" s="14">
        <v>421560000</v>
      </c>
    </row>
    <row r="17" spans="1:4" ht="15" thickBot="1" x14ac:dyDescent="0.35">
      <c r="A17" s="12" t="s">
        <v>36</v>
      </c>
      <c r="B17" s="9" t="s">
        <v>15</v>
      </c>
      <c r="C17" s="24">
        <v>36526</v>
      </c>
      <c r="D17" s="14">
        <v>411100000</v>
      </c>
    </row>
    <row r="18" spans="1:4" ht="15" thickBot="1" x14ac:dyDescent="0.35">
      <c r="A18" s="12" t="s">
        <v>36</v>
      </c>
      <c r="B18" s="9" t="s">
        <v>16</v>
      </c>
      <c r="C18" s="24">
        <v>36557</v>
      </c>
      <c r="D18" s="14">
        <v>413230000</v>
      </c>
    </row>
    <row r="19" spans="1:4" ht="15" thickBot="1" x14ac:dyDescent="0.35">
      <c r="A19" s="12" t="s">
        <v>36</v>
      </c>
      <c r="B19" s="9" t="s">
        <v>17</v>
      </c>
      <c r="C19" s="24">
        <v>36586</v>
      </c>
      <c r="D19" s="14">
        <v>368650000.00000006</v>
      </c>
    </row>
    <row r="20" spans="1:4" ht="15" thickBot="1" x14ac:dyDescent="0.35">
      <c r="A20" s="12" t="s">
        <v>36</v>
      </c>
      <c r="B20" s="9" t="s">
        <v>18</v>
      </c>
      <c r="C20" s="24">
        <v>36617</v>
      </c>
      <c r="D20" s="14">
        <v>321870000</v>
      </c>
    </row>
    <row r="21" spans="1:4" ht="15" thickBot="1" x14ac:dyDescent="0.35">
      <c r="A21" s="12" t="s">
        <v>36</v>
      </c>
      <c r="B21" s="9" t="s">
        <v>19</v>
      </c>
      <c r="C21" s="24">
        <v>36647</v>
      </c>
      <c r="D21" s="14">
        <v>372840000.00000006</v>
      </c>
    </row>
    <row r="22" spans="1:4" ht="15" thickBot="1" x14ac:dyDescent="0.35">
      <c r="A22" s="12" t="s">
        <v>36</v>
      </c>
      <c r="B22" s="9" t="s">
        <v>20</v>
      </c>
      <c r="C22" s="24">
        <v>36678</v>
      </c>
      <c r="D22" s="14">
        <v>283500000</v>
      </c>
    </row>
    <row r="23" spans="1:4" ht="15" thickBot="1" x14ac:dyDescent="0.35">
      <c r="A23" s="12" t="s">
        <v>36</v>
      </c>
      <c r="B23" s="9" t="s">
        <v>21</v>
      </c>
      <c r="C23" s="24">
        <v>36708</v>
      </c>
      <c r="D23" s="14">
        <v>302340000</v>
      </c>
    </row>
    <row r="24" spans="1:4" ht="15" thickBot="1" x14ac:dyDescent="0.35">
      <c r="A24" s="12" t="s">
        <v>36</v>
      </c>
      <c r="B24" s="9" t="s">
        <v>22</v>
      </c>
      <c r="C24" s="24">
        <v>36739</v>
      </c>
      <c r="D24" s="14">
        <v>332440000.00000006</v>
      </c>
    </row>
    <row r="25" spans="1:4" ht="15" thickBot="1" x14ac:dyDescent="0.35">
      <c r="A25" s="12" t="s">
        <v>36</v>
      </c>
      <c r="B25" s="10" t="s">
        <v>23</v>
      </c>
      <c r="C25" s="24">
        <v>36770</v>
      </c>
      <c r="D25" s="15">
        <v>300090000</v>
      </c>
    </row>
    <row r="26" spans="1:4" ht="15" thickBot="1" x14ac:dyDescent="0.35">
      <c r="A26" s="12" t="s">
        <v>33</v>
      </c>
      <c r="B26" s="8" t="s">
        <v>0</v>
      </c>
      <c r="C26" s="24">
        <v>36800</v>
      </c>
      <c r="D26" s="17">
        <v>519859999.99999988</v>
      </c>
    </row>
    <row r="27" spans="1:4" ht="15" thickBot="1" x14ac:dyDescent="0.35">
      <c r="A27" s="12" t="s">
        <v>33</v>
      </c>
      <c r="B27" s="9" t="s">
        <v>13</v>
      </c>
      <c r="C27" s="24">
        <v>36831</v>
      </c>
      <c r="D27" s="18">
        <v>322859999.99999994</v>
      </c>
    </row>
    <row r="28" spans="1:4" ht="15" thickBot="1" x14ac:dyDescent="0.35">
      <c r="A28" s="12" t="s">
        <v>33</v>
      </c>
      <c r="B28" s="9" t="s">
        <v>14</v>
      </c>
      <c r="C28" s="24">
        <v>36861</v>
      </c>
      <c r="D28" s="18">
        <v>364599999.99999994</v>
      </c>
    </row>
    <row r="29" spans="1:4" ht="15" thickBot="1" x14ac:dyDescent="0.35">
      <c r="A29" s="12" t="s">
        <v>33</v>
      </c>
      <c r="B29" s="9" t="s">
        <v>15</v>
      </c>
      <c r="C29" s="24">
        <v>36892</v>
      </c>
      <c r="D29" s="18">
        <v>398879999.99999994</v>
      </c>
    </row>
    <row r="30" spans="1:4" ht="15" thickBot="1" x14ac:dyDescent="0.35">
      <c r="A30" s="12" t="s">
        <v>33</v>
      </c>
      <c r="B30" s="9" t="s">
        <v>16</v>
      </c>
      <c r="C30" s="24">
        <v>36923</v>
      </c>
      <c r="D30" s="18">
        <v>330069999.99999994</v>
      </c>
    </row>
    <row r="31" spans="1:4" ht="15" thickBot="1" x14ac:dyDescent="0.35">
      <c r="A31" s="12" t="s">
        <v>33</v>
      </c>
      <c r="B31" s="9" t="s">
        <v>17</v>
      </c>
      <c r="C31" s="24">
        <v>36951</v>
      </c>
      <c r="D31" s="18">
        <v>405409999.99999994</v>
      </c>
    </row>
    <row r="32" spans="1:4" ht="15" thickBot="1" x14ac:dyDescent="0.35">
      <c r="A32" s="12" t="s">
        <v>33</v>
      </c>
      <c r="B32" s="9" t="s">
        <v>18</v>
      </c>
      <c r="C32" s="24">
        <v>36982</v>
      </c>
      <c r="D32" s="18">
        <v>347010000</v>
      </c>
    </row>
    <row r="33" spans="1:4" ht="15" thickBot="1" x14ac:dyDescent="0.35">
      <c r="A33" s="12" t="s">
        <v>33</v>
      </c>
      <c r="B33" s="9" t="s">
        <v>19</v>
      </c>
      <c r="C33" s="24">
        <v>37012</v>
      </c>
      <c r="D33" s="18">
        <v>363490000</v>
      </c>
    </row>
    <row r="34" spans="1:4" ht="15" thickBot="1" x14ac:dyDescent="0.35">
      <c r="A34" s="12" t="s">
        <v>33</v>
      </c>
      <c r="B34" s="9" t="s">
        <v>20</v>
      </c>
      <c r="C34" s="24">
        <v>37043</v>
      </c>
      <c r="D34" s="18">
        <v>331440000.00000006</v>
      </c>
    </row>
    <row r="35" spans="1:4" ht="15" thickBot="1" x14ac:dyDescent="0.35">
      <c r="A35" s="12" t="s">
        <v>33</v>
      </c>
      <c r="B35" s="9" t="s">
        <v>21</v>
      </c>
      <c r="C35" s="24">
        <v>37073</v>
      </c>
      <c r="D35" s="18">
        <v>364420000</v>
      </c>
    </row>
    <row r="36" spans="1:4" ht="15" thickBot="1" x14ac:dyDescent="0.35">
      <c r="A36" s="12" t="s">
        <v>33</v>
      </c>
      <c r="B36" s="9" t="s">
        <v>22</v>
      </c>
      <c r="C36" s="24">
        <v>37104</v>
      </c>
      <c r="D36" s="18">
        <v>421010000</v>
      </c>
    </row>
    <row r="37" spans="1:4" ht="15" thickBot="1" x14ac:dyDescent="0.35">
      <c r="A37" s="12" t="s">
        <v>33</v>
      </c>
      <c r="B37" s="10" t="s">
        <v>23</v>
      </c>
      <c r="C37" s="24">
        <v>37135</v>
      </c>
      <c r="D37" s="19">
        <v>381919999.99999994</v>
      </c>
    </row>
    <row r="38" spans="1:4" ht="15" thickBot="1" x14ac:dyDescent="0.35">
      <c r="A38" s="12" t="s">
        <v>32</v>
      </c>
      <c r="B38" s="8" t="s">
        <v>0</v>
      </c>
      <c r="C38" s="24">
        <v>37165</v>
      </c>
      <c r="D38" s="17">
        <v>600550000</v>
      </c>
    </row>
    <row r="39" spans="1:4" ht="15" thickBot="1" x14ac:dyDescent="0.35">
      <c r="A39" s="12" t="s">
        <v>32</v>
      </c>
      <c r="B39" s="9" t="s">
        <v>13</v>
      </c>
      <c r="C39" s="24">
        <v>37196</v>
      </c>
      <c r="D39" s="18">
        <v>408350000</v>
      </c>
    </row>
    <row r="40" spans="1:4" ht="15" thickBot="1" x14ac:dyDescent="0.35">
      <c r="A40" s="12" t="s">
        <v>32</v>
      </c>
      <c r="B40" s="9" t="s">
        <v>14</v>
      </c>
      <c r="C40" s="24">
        <v>37226</v>
      </c>
      <c r="D40" s="18">
        <v>424430000</v>
      </c>
    </row>
    <row r="41" spans="1:4" ht="15" thickBot="1" x14ac:dyDescent="0.35">
      <c r="A41" s="12" t="s">
        <v>32</v>
      </c>
      <c r="B41" s="9" t="s">
        <v>15</v>
      </c>
      <c r="C41" s="24">
        <v>37257</v>
      </c>
      <c r="D41" s="18">
        <v>537900000</v>
      </c>
    </row>
    <row r="42" spans="1:4" ht="15" thickBot="1" x14ac:dyDescent="0.35">
      <c r="A42" s="12" t="s">
        <v>32</v>
      </c>
      <c r="B42" s="9" t="s">
        <v>16</v>
      </c>
      <c r="C42" s="24">
        <v>37288</v>
      </c>
      <c r="D42" s="18">
        <v>472210000.00000006</v>
      </c>
    </row>
    <row r="43" spans="1:4" ht="15" thickBot="1" x14ac:dyDescent="0.35">
      <c r="A43" s="12" t="s">
        <v>32</v>
      </c>
      <c r="B43" s="9" t="s">
        <v>17</v>
      </c>
      <c r="C43" s="24">
        <v>37316</v>
      </c>
      <c r="D43" s="18">
        <v>494090000.00000006</v>
      </c>
    </row>
    <row r="44" spans="1:4" ht="15" thickBot="1" x14ac:dyDescent="0.35">
      <c r="A44" s="12" t="s">
        <v>32</v>
      </c>
      <c r="B44" s="9" t="s">
        <v>18</v>
      </c>
      <c r="C44" s="24">
        <v>37347</v>
      </c>
      <c r="D44" s="18">
        <v>507080000</v>
      </c>
    </row>
    <row r="45" spans="1:4" ht="15" thickBot="1" x14ac:dyDescent="0.35">
      <c r="A45" s="12" t="s">
        <v>32</v>
      </c>
      <c r="B45" s="9" t="s">
        <v>19</v>
      </c>
      <c r="C45" s="24">
        <v>37377</v>
      </c>
      <c r="D45" s="18">
        <v>487730000</v>
      </c>
    </row>
    <row r="46" spans="1:4" ht="15" thickBot="1" x14ac:dyDescent="0.35">
      <c r="A46" s="12" t="s">
        <v>32</v>
      </c>
      <c r="B46" s="9" t="s">
        <v>20</v>
      </c>
      <c r="C46" s="24">
        <v>37408</v>
      </c>
      <c r="D46" s="18">
        <v>423509999.99999994</v>
      </c>
    </row>
    <row r="47" spans="1:4" ht="15" thickBot="1" x14ac:dyDescent="0.35">
      <c r="A47" s="12" t="s">
        <v>32</v>
      </c>
      <c r="B47" s="9" t="s">
        <v>21</v>
      </c>
      <c r="C47" s="24">
        <v>37438</v>
      </c>
      <c r="D47" s="18">
        <v>468710000.00000006</v>
      </c>
    </row>
    <row r="48" spans="1:4" ht="15" thickBot="1" x14ac:dyDescent="0.35">
      <c r="A48" s="12" t="s">
        <v>32</v>
      </c>
      <c r="B48" s="9" t="s">
        <v>22</v>
      </c>
      <c r="C48" s="24">
        <v>37469</v>
      </c>
      <c r="D48" s="18">
        <v>408180000</v>
      </c>
    </row>
    <row r="49" spans="1:4" ht="15" thickBot="1" x14ac:dyDescent="0.35">
      <c r="A49" s="12" t="s">
        <v>32</v>
      </c>
      <c r="B49" s="10" t="s">
        <v>23</v>
      </c>
      <c r="C49" s="24">
        <v>37500</v>
      </c>
      <c r="D49" s="19">
        <v>453660000</v>
      </c>
    </row>
    <row r="50" spans="1:4" ht="15" thickBot="1" x14ac:dyDescent="0.35">
      <c r="A50" s="12" t="s">
        <v>31</v>
      </c>
      <c r="B50" s="8" t="s">
        <v>0</v>
      </c>
      <c r="C50" s="24">
        <v>37530</v>
      </c>
      <c r="D50" s="17">
        <v>430080000</v>
      </c>
    </row>
    <row r="51" spans="1:4" ht="15" thickBot="1" x14ac:dyDescent="0.35">
      <c r="A51" s="12" t="s">
        <v>31</v>
      </c>
      <c r="B51" s="9" t="s">
        <v>13</v>
      </c>
      <c r="C51" s="24">
        <v>37561</v>
      </c>
      <c r="D51" s="18">
        <v>272340000</v>
      </c>
    </row>
    <row r="52" spans="1:4" ht="15" thickBot="1" x14ac:dyDescent="0.35">
      <c r="A52" s="12" t="s">
        <v>31</v>
      </c>
      <c r="B52" s="9" t="s">
        <v>14</v>
      </c>
      <c r="C52" s="24">
        <v>37591</v>
      </c>
      <c r="D52" s="18">
        <v>201330000.00000003</v>
      </c>
    </row>
    <row r="53" spans="1:4" ht="15" thickBot="1" x14ac:dyDescent="0.35">
      <c r="A53" s="12" t="s">
        <v>31</v>
      </c>
      <c r="B53" s="9" t="s">
        <v>15</v>
      </c>
      <c r="C53" s="24">
        <v>37622</v>
      </c>
      <c r="D53" s="18">
        <v>369210000.00000012</v>
      </c>
    </row>
    <row r="54" spans="1:4" ht="15" thickBot="1" x14ac:dyDescent="0.35">
      <c r="A54" s="12" t="s">
        <v>31</v>
      </c>
      <c r="B54" s="9" t="s">
        <v>16</v>
      </c>
      <c r="C54" s="24">
        <v>37653</v>
      </c>
      <c r="D54" s="18">
        <v>277510000.00000006</v>
      </c>
    </row>
    <row r="55" spans="1:4" ht="15" thickBot="1" x14ac:dyDescent="0.35">
      <c r="A55" s="12" t="s">
        <v>31</v>
      </c>
      <c r="B55" s="9" t="s">
        <v>17</v>
      </c>
      <c r="C55" s="24">
        <v>37681</v>
      </c>
      <c r="D55" s="18">
        <v>242280000</v>
      </c>
    </row>
    <row r="56" spans="1:4" ht="15" thickBot="1" x14ac:dyDescent="0.35">
      <c r="A56" s="12" t="s">
        <v>31</v>
      </c>
      <c r="B56" s="9" t="s">
        <v>18</v>
      </c>
      <c r="C56" s="24">
        <v>37712</v>
      </c>
      <c r="D56" s="18">
        <v>282659999.99999994</v>
      </c>
    </row>
    <row r="57" spans="1:4" ht="15" thickBot="1" x14ac:dyDescent="0.35">
      <c r="A57" s="12" t="s">
        <v>31</v>
      </c>
      <c r="B57" s="9" t="s">
        <v>19</v>
      </c>
      <c r="C57" s="24">
        <v>37742</v>
      </c>
      <c r="D57" s="18">
        <v>288260000</v>
      </c>
    </row>
    <row r="58" spans="1:4" ht="15" thickBot="1" x14ac:dyDescent="0.35">
      <c r="A58" s="12" t="s">
        <v>31</v>
      </c>
      <c r="B58" s="9" t="s">
        <v>20</v>
      </c>
      <c r="C58" s="24">
        <v>37773</v>
      </c>
      <c r="D58" s="18">
        <v>257170000.00000003</v>
      </c>
    </row>
    <row r="59" spans="1:4" ht="15" thickBot="1" x14ac:dyDescent="0.35">
      <c r="A59" s="12" t="s">
        <v>31</v>
      </c>
      <c r="B59" s="9" t="s">
        <v>21</v>
      </c>
      <c r="C59" s="24">
        <v>37803</v>
      </c>
      <c r="D59" s="18">
        <v>280669999.99999994</v>
      </c>
    </row>
    <row r="60" spans="1:4" ht="15" thickBot="1" x14ac:dyDescent="0.35">
      <c r="A60" s="12" t="s">
        <v>31</v>
      </c>
      <c r="B60" s="9" t="s">
        <v>22</v>
      </c>
      <c r="C60" s="24">
        <v>37834</v>
      </c>
      <c r="D60" s="18">
        <v>273020000</v>
      </c>
    </row>
    <row r="61" spans="1:4" ht="15" thickBot="1" x14ac:dyDescent="0.35">
      <c r="A61" s="12" t="s">
        <v>31</v>
      </c>
      <c r="B61" s="10" t="s">
        <v>23</v>
      </c>
      <c r="C61" s="24">
        <v>37865</v>
      </c>
      <c r="D61" s="19">
        <v>274729999.99999994</v>
      </c>
    </row>
    <row r="62" spans="1:4" ht="15" thickBot="1" x14ac:dyDescent="0.35">
      <c r="A62" s="12" t="s">
        <v>30</v>
      </c>
      <c r="B62" s="8" t="s">
        <v>0</v>
      </c>
      <c r="C62" s="24">
        <v>37895</v>
      </c>
      <c r="D62" s="17">
        <v>507310000</v>
      </c>
    </row>
    <row r="63" spans="1:4" ht="15" thickBot="1" x14ac:dyDescent="0.35">
      <c r="A63" s="12" t="s">
        <v>30</v>
      </c>
      <c r="B63" s="9" t="s">
        <v>13</v>
      </c>
      <c r="C63" s="24">
        <v>37926</v>
      </c>
      <c r="D63" s="18">
        <v>309020000</v>
      </c>
    </row>
    <row r="64" spans="1:4" ht="15" thickBot="1" x14ac:dyDescent="0.35">
      <c r="A64" s="12" t="s">
        <v>30</v>
      </c>
      <c r="B64" s="9" t="s">
        <v>14</v>
      </c>
      <c r="C64" s="24">
        <v>37956</v>
      </c>
      <c r="D64" s="18">
        <v>233660000.00000003</v>
      </c>
    </row>
    <row r="65" spans="1:4" ht="15" thickBot="1" x14ac:dyDescent="0.35">
      <c r="A65" s="12" t="s">
        <v>30</v>
      </c>
      <c r="B65" s="9" t="s">
        <v>15</v>
      </c>
      <c r="C65" s="24">
        <v>37987</v>
      </c>
      <c r="D65" s="18">
        <v>397830000.00000006</v>
      </c>
    </row>
    <row r="66" spans="1:4" ht="15" thickBot="1" x14ac:dyDescent="0.35">
      <c r="A66" s="12" t="s">
        <v>30</v>
      </c>
      <c r="B66" s="9" t="s">
        <v>16</v>
      </c>
      <c r="C66" s="24">
        <v>38018</v>
      </c>
      <c r="D66" s="18">
        <v>369800000</v>
      </c>
    </row>
    <row r="67" spans="1:4" ht="15" thickBot="1" x14ac:dyDescent="0.35">
      <c r="A67" s="12" t="s">
        <v>30</v>
      </c>
      <c r="B67" s="9" t="s">
        <v>17</v>
      </c>
      <c r="C67" s="24">
        <v>38047</v>
      </c>
      <c r="D67" s="18">
        <v>148230000.00000003</v>
      </c>
    </row>
    <row r="68" spans="1:4" ht="15" thickBot="1" x14ac:dyDescent="0.35">
      <c r="A68" s="12" t="s">
        <v>30</v>
      </c>
      <c r="B68" s="9" t="s">
        <v>18</v>
      </c>
      <c r="C68" s="24">
        <v>38078</v>
      </c>
      <c r="D68" s="18">
        <v>350040000</v>
      </c>
    </row>
    <row r="69" spans="1:4" ht="15" thickBot="1" x14ac:dyDescent="0.35">
      <c r="A69" s="12" t="s">
        <v>30</v>
      </c>
      <c r="B69" s="9" t="s">
        <v>19</v>
      </c>
      <c r="C69" s="24">
        <v>38108</v>
      </c>
      <c r="D69" s="18">
        <v>401390000.00000006</v>
      </c>
    </row>
    <row r="70" spans="1:4" ht="15" thickBot="1" x14ac:dyDescent="0.35">
      <c r="A70" s="12" t="s">
        <v>30</v>
      </c>
      <c r="B70" s="9" t="s">
        <v>20</v>
      </c>
      <c r="C70" s="24">
        <v>38139</v>
      </c>
      <c r="D70" s="18">
        <v>472180000.00000006</v>
      </c>
    </row>
    <row r="71" spans="1:4" ht="15" thickBot="1" x14ac:dyDescent="0.35">
      <c r="A71" s="12" t="s">
        <v>30</v>
      </c>
      <c r="B71" s="9" t="s">
        <v>21</v>
      </c>
      <c r="C71" s="24">
        <v>38169</v>
      </c>
      <c r="D71" s="18">
        <v>272360000</v>
      </c>
    </row>
    <row r="72" spans="1:4" ht="15" thickBot="1" x14ac:dyDescent="0.35">
      <c r="A72" s="12" t="s">
        <v>30</v>
      </c>
      <c r="B72" s="9" t="s">
        <v>22</v>
      </c>
      <c r="C72" s="24">
        <v>38200</v>
      </c>
      <c r="D72" s="18">
        <v>361130000.00000006</v>
      </c>
    </row>
    <row r="73" spans="1:4" ht="15" thickBot="1" x14ac:dyDescent="0.35">
      <c r="A73" s="12" t="s">
        <v>30</v>
      </c>
      <c r="B73" s="10" t="s">
        <v>23</v>
      </c>
      <c r="C73" s="24">
        <v>38231</v>
      </c>
      <c r="D73" s="19">
        <v>349700000.00000006</v>
      </c>
    </row>
    <row r="74" spans="1:4" ht="15" thickBot="1" x14ac:dyDescent="0.35">
      <c r="A74" s="12" t="s">
        <v>29</v>
      </c>
      <c r="B74" s="8" t="s">
        <v>0</v>
      </c>
      <c r="C74" s="24">
        <v>38261</v>
      </c>
      <c r="D74" s="17">
        <v>454620000</v>
      </c>
    </row>
    <row r="75" spans="1:4" ht="15" thickBot="1" x14ac:dyDescent="0.35">
      <c r="A75" s="12" t="s">
        <v>29</v>
      </c>
      <c r="B75" s="9" t="s">
        <v>13</v>
      </c>
      <c r="C75" s="24">
        <v>38292</v>
      </c>
      <c r="D75" s="18">
        <v>341049999.99999994</v>
      </c>
    </row>
    <row r="76" spans="1:4" ht="15" thickBot="1" x14ac:dyDescent="0.35">
      <c r="A76" s="12" t="s">
        <v>29</v>
      </c>
      <c r="B76" s="9" t="s">
        <v>14</v>
      </c>
      <c r="C76" s="24">
        <v>38322</v>
      </c>
      <c r="D76" s="18">
        <v>268390000</v>
      </c>
    </row>
    <row r="77" spans="1:4" ht="15" thickBot="1" x14ac:dyDescent="0.35">
      <c r="A77" s="12" t="s">
        <v>29</v>
      </c>
      <c r="B77" s="9" t="s">
        <v>15</v>
      </c>
      <c r="C77" s="24">
        <v>38353</v>
      </c>
      <c r="D77" s="18">
        <v>351300000</v>
      </c>
    </row>
    <row r="78" spans="1:4" ht="15" thickBot="1" x14ac:dyDescent="0.35">
      <c r="A78" s="12" t="s">
        <v>29</v>
      </c>
      <c r="B78" s="9" t="s">
        <v>16</v>
      </c>
      <c r="C78" s="24">
        <v>38384</v>
      </c>
      <c r="D78" s="18">
        <v>289280000</v>
      </c>
    </row>
    <row r="79" spans="1:4" ht="15" thickBot="1" x14ac:dyDescent="0.35">
      <c r="A79" s="12" t="s">
        <v>29</v>
      </c>
      <c r="B79" s="9" t="s">
        <v>17</v>
      </c>
      <c r="C79" s="24">
        <v>38412</v>
      </c>
      <c r="D79" s="18">
        <v>284130000</v>
      </c>
    </row>
    <row r="80" spans="1:4" ht="15" thickBot="1" x14ac:dyDescent="0.35">
      <c r="A80" s="12" t="s">
        <v>29</v>
      </c>
      <c r="B80" s="9" t="s">
        <v>18</v>
      </c>
      <c r="C80" s="24">
        <v>38443</v>
      </c>
      <c r="D80" s="18">
        <v>315150000</v>
      </c>
    </row>
    <row r="81" spans="1:4" ht="15" thickBot="1" x14ac:dyDescent="0.35">
      <c r="A81" s="12" t="s">
        <v>29</v>
      </c>
      <c r="B81" s="9" t="s">
        <v>19</v>
      </c>
      <c r="C81" s="24">
        <v>38473</v>
      </c>
      <c r="D81" s="18">
        <v>347579999.99999994</v>
      </c>
    </row>
    <row r="82" spans="1:4" ht="15" thickBot="1" x14ac:dyDescent="0.35">
      <c r="A82" s="12" t="s">
        <v>29</v>
      </c>
      <c r="B82" s="9" t="s">
        <v>20</v>
      </c>
      <c r="C82" s="24">
        <v>38504</v>
      </c>
      <c r="D82" s="18">
        <v>210950000</v>
      </c>
    </row>
    <row r="83" spans="1:4" ht="15" thickBot="1" x14ac:dyDescent="0.35">
      <c r="A83" s="12" t="s">
        <v>29</v>
      </c>
      <c r="B83" s="9" t="s">
        <v>21</v>
      </c>
      <c r="C83" s="24">
        <v>38534</v>
      </c>
      <c r="D83" s="18">
        <v>277590000</v>
      </c>
    </row>
    <row r="84" spans="1:4" ht="15" thickBot="1" x14ac:dyDescent="0.35">
      <c r="A84" s="12" t="s">
        <v>29</v>
      </c>
      <c r="B84" s="9" t="s">
        <v>22</v>
      </c>
      <c r="C84" s="24">
        <v>38565</v>
      </c>
      <c r="D84" s="18">
        <v>862540000</v>
      </c>
    </row>
    <row r="85" spans="1:4" ht="15" thickBot="1" x14ac:dyDescent="0.35">
      <c r="A85" s="12" t="s">
        <v>29</v>
      </c>
      <c r="B85" s="10" t="s">
        <v>23</v>
      </c>
      <c r="C85" s="24">
        <v>38596</v>
      </c>
      <c r="D85" s="19">
        <v>197679999.99999997</v>
      </c>
    </row>
    <row r="86" spans="1:4" ht="15" thickBot="1" x14ac:dyDescent="0.35">
      <c r="A86" s="12" t="s">
        <v>28</v>
      </c>
      <c r="B86" s="8" t="s">
        <v>0</v>
      </c>
      <c r="C86" s="24">
        <v>38626</v>
      </c>
      <c r="D86" s="17">
        <v>663681605.21000004</v>
      </c>
    </row>
    <row r="87" spans="1:4" ht="15" thickBot="1" x14ac:dyDescent="0.35">
      <c r="A87" s="12" t="s">
        <v>28</v>
      </c>
      <c r="B87" s="9" t="s">
        <v>13</v>
      </c>
      <c r="C87" s="24">
        <v>38657</v>
      </c>
      <c r="D87" s="18">
        <v>507357121.04999995</v>
      </c>
    </row>
    <row r="88" spans="1:4" ht="15" thickBot="1" x14ac:dyDescent="0.35">
      <c r="A88" s="12" t="s">
        <v>28</v>
      </c>
      <c r="B88" s="9" t="s">
        <v>14</v>
      </c>
      <c r="C88" s="24">
        <v>38687</v>
      </c>
      <c r="D88" s="18">
        <v>418144125.47999996</v>
      </c>
    </row>
    <row r="89" spans="1:4" ht="15" thickBot="1" x14ac:dyDescent="0.35">
      <c r="A89" s="12" t="s">
        <v>28</v>
      </c>
      <c r="B89" s="9" t="s">
        <v>15</v>
      </c>
      <c r="C89" s="24">
        <v>38718</v>
      </c>
      <c r="D89" s="18">
        <v>569758557.23000002</v>
      </c>
    </row>
    <row r="90" spans="1:4" ht="15" thickBot="1" x14ac:dyDescent="0.35">
      <c r="A90" s="12" t="s">
        <v>28</v>
      </c>
      <c r="B90" s="9" t="s">
        <v>16</v>
      </c>
      <c r="C90" s="24">
        <v>38749</v>
      </c>
      <c r="D90" s="18">
        <v>486462141.19999993</v>
      </c>
    </row>
    <row r="91" spans="1:4" ht="15" thickBot="1" x14ac:dyDescent="0.35">
      <c r="A91" s="12" t="s">
        <v>28</v>
      </c>
      <c r="B91" s="9" t="s">
        <v>17</v>
      </c>
      <c r="C91" s="24">
        <v>38777</v>
      </c>
      <c r="D91" s="18">
        <v>458364224.18999982</v>
      </c>
    </row>
    <row r="92" spans="1:4" ht="15" thickBot="1" x14ac:dyDescent="0.35">
      <c r="A92" s="12" t="s">
        <v>28</v>
      </c>
      <c r="B92" s="9" t="s">
        <v>18</v>
      </c>
      <c r="C92" s="24">
        <v>38808</v>
      </c>
      <c r="D92" s="18">
        <v>453182459.45000005</v>
      </c>
    </row>
    <row r="93" spans="1:4" ht="15" thickBot="1" x14ac:dyDescent="0.35">
      <c r="A93" s="12" t="s">
        <v>28</v>
      </c>
      <c r="B93" s="9" t="s">
        <v>19</v>
      </c>
      <c r="C93" s="24">
        <v>38838</v>
      </c>
      <c r="D93" s="18">
        <v>632688203.07999992</v>
      </c>
    </row>
    <row r="94" spans="1:4" ht="15" thickBot="1" x14ac:dyDescent="0.35">
      <c r="A94" s="12" t="s">
        <v>28</v>
      </c>
      <c r="B94" s="9" t="s">
        <v>20</v>
      </c>
      <c r="C94" s="24">
        <v>38869</v>
      </c>
      <c r="D94" s="18">
        <v>718978774.77999985</v>
      </c>
    </row>
    <row r="95" spans="1:4" ht="15" thickBot="1" x14ac:dyDescent="0.35">
      <c r="A95" s="12" t="s">
        <v>28</v>
      </c>
      <c r="B95" s="9" t="s">
        <v>21</v>
      </c>
      <c r="C95" s="24">
        <v>38899</v>
      </c>
      <c r="D95" s="18">
        <v>523405660.07999992</v>
      </c>
    </row>
    <row r="96" spans="1:4" ht="15" thickBot="1" x14ac:dyDescent="0.35">
      <c r="A96" s="12" t="s">
        <v>28</v>
      </c>
      <c r="B96" s="9" t="s">
        <v>22</v>
      </c>
      <c r="C96" s="24">
        <v>38930</v>
      </c>
      <c r="D96" s="18">
        <v>602186198.21999991</v>
      </c>
    </row>
    <row r="97" spans="1:4" ht="15" thickBot="1" x14ac:dyDescent="0.35">
      <c r="A97" s="12" t="s">
        <v>28</v>
      </c>
      <c r="B97" s="10" t="s">
        <v>23</v>
      </c>
      <c r="C97" s="24">
        <v>38961</v>
      </c>
      <c r="D97" s="19">
        <v>344370891.80999994</v>
      </c>
    </row>
    <row r="98" spans="1:4" ht="15" thickBot="1" x14ac:dyDescent="0.35">
      <c r="A98" s="12" t="s">
        <v>27</v>
      </c>
      <c r="B98" s="8" t="s">
        <v>0</v>
      </c>
      <c r="C98" s="24">
        <v>38991</v>
      </c>
      <c r="D98" s="17">
        <v>721938607.44000006</v>
      </c>
    </row>
    <row r="99" spans="1:4" ht="15" thickBot="1" x14ac:dyDescent="0.35">
      <c r="A99" s="12" t="s">
        <v>27</v>
      </c>
      <c r="B99" s="9" t="s">
        <v>13</v>
      </c>
      <c r="C99" s="24">
        <v>39022</v>
      </c>
      <c r="D99" s="18">
        <v>631685858.48999989</v>
      </c>
    </row>
    <row r="100" spans="1:4" ht="15" thickBot="1" x14ac:dyDescent="0.35">
      <c r="A100" s="12" t="s">
        <v>27</v>
      </c>
      <c r="B100" s="9" t="s">
        <v>14</v>
      </c>
      <c r="C100" s="24">
        <v>39052</v>
      </c>
      <c r="D100" s="18">
        <v>704666598.11999989</v>
      </c>
    </row>
    <row r="101" spans="1:4" ht="15" thickBot="1" x14ac:dyDescent="0.35">
      <c r="A101" s="12" t="s">
        <v>27</v>
      </c>
      <c r="B101" s="9" t="s">
        <v>15</v>
      </c>
      <c r="C101" s="24">
        <v>39083</v>
      </c>
      <c r="D101" s="18">
        <v>797653826.3900001</v>
      </c>
    </row>
    <row r="102" spans="1:4" ht="15" thickBot="1" x14ac:dyDescent="0.35">
      <c r="A102" s="12" t="s">
        <v>27</v>
      </c>
      <c r="B102" s="9" t="s">
        <v>16</v>
      </c>
      <c r="C102" s="24">
        <v>39114</v>
      </c>
      <c r="D102" s="18">
        <v>932099697.72000003</v>
      </c>
    </row>
    <row r="103" spans="1:4" ht="15" thickBot="1" x14ac:dyDescent="0.35">
      <c r="A103" s="12" t="s">
        <v>27</v>
      </c>
      <c r="B103" s="9" t="s">
        <v>17</v>
      </c>
      <c r="C103" s="24">
        <v>39142</v>
      </c>
      <c r="D103" s="18">
        <v>756815089.86000001</v>
      </c>
    </row>
    <row r="104" spans="1:4" ht="15" thickBot="1" x14ac:dyDescent="0.35">
      <c r="A104" s="12" t="s">
        <v>27</v>
      </c>
      <c r="B104" s="9" t="s">
        <v>18</v>
      </c>
      <c r="C104" s="24">
        <v>39173</v>
      </c>
      <c r="D104" s="18">
        <v>715794685.88000011</v>
      </c>
    </row>
    <row r="105" spans="1:4" ht="15" thickBot="1" x14ac:dyDescent="0.35">
      <c r="A105" s="12" t="s">
        <v>27</v>
      </c>
      <c r="B105" s="9" t="s">
        <v>19</v>
      </c>
      <c r="C105" s="24">
        <v>39203</v>
      </c>
      <c r="D105" s="18">
        <v>659006913.08999991</v>
      </c>
    </row>
    <row r="106" spans="1:4" ht="15" thickBot="1" x14ac:dyDescent="0.35">
      <c r="A106" s="12" t="s">
        <v>27</v>
      </c>
      <c r="B106" s="9" t="s">
        <v>20</v>
      </c>
      <c r="C106" s="24">
        <v>39234</v>
      </c>
      <c r="D106" s="18">
        <v>694769237.00999987</v>
      </c>
    </row>
    <row r="107" spans="1:4" ht="15" thickBot="1" x14ac:dyDescent="0.35">
      <c r="A107" s="12" t="s">
        <v>27</v>
      </c>
      <c r="B107" s="9" t="s">
        <v>21</v>
      </c>
      <c r="C107" s="24">
        <v>39264</v>
      </c>
      <c r="D107" s="18">
        <v>580710282.38</v>
      </c>
    </row>
    <row r="108" spans="1:4" ht="15" thickBot="1" x14ac:dyDescent="0.35">
      <c r="A108" s="12" t="s">
        <v>27</v>
      </c>
      <c r="B108" s="9" t="s">
        <v>22</v>
      </c>
      <c r="C108" s="24">
        <v>39295</v>
      </c>
      <c r="D108" s="18">
        <v>818775060.12</v>
      </c>
    </row>
    <row r="109" spans="1:4" ht="15" thickBot="1" x14ac:dyDescent="0.35">
      <c r="A109" s="12" t="s">
        <v>27</v>
      </c>
      <c r="B109" s="10" t="s">
        <v>23</v>
      </c>
      <c r="C109" s="24">
        <v>39326</v>
      </c>
      <c r="D109" s="19">
        <v>0</v>
      </c>
    </row>
    <row r="110" spans="1:4" ht="15" thickBot="1" x14ac:dyDescent="0.35">
      <c r="A110" s="12" t="s">
        <v>26</v>
      </c>
      <c r="B110" s="8" t="s">
        <v>0</v>
      </c>
      <c r="C110" s="24">
        <v>39356</v>
      </c>
      <c r="D110" s="17">
        <v>413453098.10999995</v>
      </c>
    </row>
    <row r="111" spans="1:4" ht="15" thickBot="1" x14ac:dyDescent="0.35">
      <c r="A111" s="12" t="s">
        <v>26</v>
      </c>
      <c r="B111" s="9" t="s">
        <v>13</v>
      </c>
      <c r="C111" s="24">
        <v>39387</v>
      </c>
      <c r="D111" s="18">
        <v>262641834.55000004</v>
      </c>
    </row>
    <row r="112" spans="1:4" ht="15" thickBot="1" x14ac:dyDescent="0.35">
      <c r="A112" s="12" t="s">
        <v>26</v>
      </c>
      <c r="B112" s="9" t="s">
        <v>14</v>
      </c>
      <c r="C112" s="24">
        <v>39417</v>
      </c>
      <c r="D112" s="18">
        <v>189180765.88999999</v>
      </c>
    </row>
    <row r="113" spans="1:4" ht="15" thickBot="1" x14ac:dyDescent="0.35">
      <c r="A113" s="12" t="s">
        <v>26</v>
      </c>
      <c r="B113" s="9" t="s">
        <v>15</v>
      </c>
      <c r="C113" s="24">
        <v>39448</v>
      </c>
      <c r="D113" s="18">
        <v>357186834.70000005</v>
      </c>
    </row>
    <row r="114" spans="1:4" ht="15" thickBot="1" x14ac:dyDescent="0.35">
      <c r="A114" s="12" t="s">
        <v>26</v>
      </c>
      <c r="B114" s="9" t="s">
        <v>16</v>
      </c>
      <c r="C114" s="24">
        <v>39479</v>
      </c>
      <c r="D114" s="18">
        <v>266343086.63999999</v>
      </c>
    </row>
    <row r="115" spans="1:4" ht="15" thickBot="1" x14ac:dyDescent="0.35">
      <c r="A115" s="12" t="s">
        <v>26</v>
      </c>
      <c r="B115" s="9" t="s">
        <v>17</v>
      </c>
      <c r="C115" s="24">
        <v>39508</v>
      </c>
      <c r="D115" s="18">
        <v>230075167.58000001</v>
      </c>
    </row>
    <row r="116" spans="1:4" ht="15" thickBot="1" x14ac:dyDescent="0.35">
      <c r="A116" s="12" t="s">
        <v>26</v>
      </c>
      <c r="B116" s="9" t="s">
        <v>18</v>
      </c>
      <c r="C116" s="24">
        <v>39539</v>
      </c>
      <c r="D116" s="18">
        <v>276417460.48000002</v>
      </c>
    </row>
    <row r="117" spans="1:4" ht="15" thickBot="1" x14ac:dyDescent="0.35">
      <c r="A117" s="12" t="s">
        <v>26</v>
      </c>
      <c r="B117" s="9" t="s">
        <v>19</v>
      </c>
      <c r="C117" s="24">
        <v>39569</v>
      </c>
      <c r="D117" s="18">
        <v>282090486.88999993</v>
      </c>
    </row>
    <row r="118" spans="1:4" ht="15" thickBot="1" x14ac:dyDescent="0.35">
      <c r="A118" s="12" t="s">
        <v>26</v>
      </c>
      <c r="B118" s="9" t="s">
        <v>20</v>
      </c>
      <c r="C118" s="24">
        <v>39600</v>
      </c>
      <c r="D118" s="18">
        <v>246602853.50000003</v>
      </c>
    </row>
    <row r="119" spans="1:4" ht="15" thickBot="1" x14ac:dyDescent="0.35">
      <c r="A119" s="12" t="s">
        <v>26</v>
      </c>
      <c r="B119" s="9" t="s">
        <v>21</v>
      </c>
      <c r="C119" s="24">
        <v>39630</v>
      </c>
      <c r="D119" s="18">
        <v>263669653.37999997</v>
      </c>
    </row>
    <row r="120" spans="1:4" ht="15" thickBot="1" x14ac:dyDescent="0.35">
      <c r="A120" s="12" t="s">
        <v>26</v>
      </c>
      <c r="B120" s="9" t="s">
        <v>22</v>
      </c>
      <c r="C120" s="24">
        <v>39661</v>
      </c>
      <c r="D120" s="18">
        <v>260673095.38</v>
      </c>
    </row>
    <row r="121" spans="1:4" ht="15" thickBot="1" x14ac:dyDescent="0.35">
      <c r="A121" s="12" t="s">
        <v>26</v>
      </c>
      <c r="B121" s="10" t="s">
        <v>23</v>
      </c>
      <c r="C121" s="24">
        <v>39692</v>
      </c>
      <c r="D121" s="19">
        <v>261129997.10999998</v>
      </c>
    </row>
    <row r="122" spans="1:4" ht="15" thickBot="1" x14ac:dyDescent="0.35">
      <c r="A122" s="12" t="s">
        <v>25</v>
      </c>
      <c r="B122" s="8" t="s">
        <v>0</v>
      </c>
      <c r="C122" s="24">
        <v>39722</v>
      </c>
      <c r="D122" s="17">
        <v>863833100.74000001</v>
      </c>
    </row>
    <row r="123" spans="1:4" ht="15" thickBot="1" x14ac:dyDescent="0.35">
      <c r="A123" s="12" t="s">
        <v>25</v>
      </c>
      <c r="B123" s="9" t="s">
        <v>13</v>
      </c>
      <c r="C123" s="24">
        <v>39753</v>
      </c>
      <c r="D123" s="18">
        <v>558353114.5</v>
      </c>
    </row>
    <row r="124" spans="1:4" ht="15" thickBot="1" x14ac:dyDescent="0.35">
      <c r="A124" s="12" t="s">
        <v>25</v>
      </c>
      <c r="B124" s="9" t="s">
        <v>14</v>
      </c>
      <c r="C124" s="24">
        <v>39783</v>
      </c>
      <c r="D124" s="18">
        <v>849876551.7900002</v>
      </c>
    </row>
    <row r="125" spans="1:4" ht="15" thickBot="1" x14ac:dyDescent="0.35">
      <c r="A125" s="12" t="s">
        <v>25</v>
      </c>
      <c r="B125" s="9" t="s">
        <v>15</v>
      </c>
      <c r="C125" s="24">
        <v>39814</v>
      </c>
      <c r="D125" s="18">
        <v>904884220.35000014</v>
      </c>
    </row>
    <row r="126" spans="1:4" ht="15" thickBot="1" x14ac:dyDescent="0.35">
      <c r="A126" s="12" t="s">
        <v>25</v>
      </c>
      <c r="B126" s="9" t="s">
        <v>16</v>
      </c>
      <c r="C126" s="24">
        <v>39845</v>
      </c>
      <c r="D126" s="18">
        <v>963209278.48000002</v>
      </c>
    </row>
    <row r="127" spans="1:4" ht="15" thickBot="1" x14ac:dyDescent="0.35">
      <c r="A127" s="12" t="s">
        <v>25</v>
      </c>
      <c r="B127" s="9" t="s">
        <v>17</v>
      </c>
      <c r="C127" s="24">
        <v>39873</v>
      </c>
      <c r="D127" s="18">
        <v>754361781.99000001</v>
      </c>
    </row>
    <row r="128" spans="1:4" ht="15" thickBot="1" x14ac:dyDescent="0.35">
      <c r="A128" s="12" t="s">
        <v>25</v>
      </c>
      <c r="B128" s="9" t="s">
        <v>18</v>
      </c>
      <c r="C128" s="24">
        <v>39904</v>
      </c>
      <c r="D128" s="18">
        <v>920657422.12000012</v>
      </c>
    </row>
    <row r="129" spans="1:4" ht="15" thickBot="1" x14ac:dyDescent="0.35">
      <c r="A129" s="12" t="s">
        <v>25</v>
      </c>
      <c r="B129" s="9" t="s">
        <v>19</v>
      </c>
      <c r="C129" s="24">
        <v>39934</v>
      </c>
      <c r="D129" s="18">
        <v>828229516.6400001</v>
      </c>
    </row>
    <row r="130" spans="1:4" ht="15" thickBot="1" x14ac:dyDescent="0.35">
      <c r="A130" s="12" t="s">
        <v>25</v>
      </c>
      <c r="B130" s="9" t="s">
        <v>20</v>
      </c>
      <c r="C130" s="24">
        <v>39965</v>
      </c>
      <c r="D130" s="18">
        <v>960590821.40999997</v>
      </c>
    </row>
    <row r="131" spans="1:4" ht="15" thickBot="1" x14ac:dyDescent="0.35">
      <c r="A131" s="12" t="s">
        <v>25</v>
      </c>
      <c r="B131" s="9" t="s">
        <v>21</v>
      </c>
      <c r="C131" s="24">
        <v>39995</v>
      </c>
      <c r="D131" s="18">
        <v>675761093.34000003</v>
      </c>
    </row>
    <row r="132" spans="1:4" ht="15" thickBot="1" x14ac:dyDescent="0.35">
      <c r="A132" s="12" t="s">
        <v>25</v>
      </c>
      <c r="B132" s="9" t="s">
        <v>22</v>
      </c>
      <c r="C132" s="24">
        <v>40026</v>
      </c>
      <c r="D132" s="18">
        <v>848907724.98000002</v>
      </c>
    </row>
    <row r="133" spans="1:4" ht="15" thickBot="1" x14ac:dyDescent="0.35">
      <c r="A133" s="12" t="s">
        <v>25</v>
      </c>
      <c r="B133" s="10" t="s">
        <v>23</v>
      </c>
      <c r="C133" s="24">
        <v>40057</v>
      </c>
      <c r="D133" s="19">
        <v>618995402.73100007</v>
      </c>
    </row>
    <row r="134" spans="1:4" ht="15" thickBot="1" x14ac:dyDescent="0.35">
      <c r="A134" s="12" t="s">
        <v>24</v>
      </c>
      <c r="B134" s="8" t="s">
        <v>0</v>
      </c>
      <c r="C134" s="24">
        <v>40087</v>
      </c>
      <c r="D134" s="17">
        <v>1361474862.6299996</v>
      </c>
    </row>
    <row r="135" spans="1:4" ht="15" thickBot="1" x14ac:dyDescent="0.35">
      <c r="A135" s="12" t="s">
        <v>24</v>
      </c>
      <c r="B135" s="9" t="s">
        <v>13</v>
      </c>
      <c r="C135" s="24">
        <v>40118</v>
      </c>
      <c r="D135" s="18">
        <v>1066101214.75</v>
      </c>
    </row>
    <row r="136" spans="1:4" ht="15" thickBot="1" x14ac:dyDescent="0.35">
      <c r="A136" s="12" t="s">
        <v>24</v>
      </c>
      <c r="B136" s="9" t="s">
        <v>14</v>
      </c>
      <c r="C136" s="24">
        <v>40148</v>
      </c>
      <c r="D136" s="18">
        <v>1099410791.8299999</v>
      </c>
    </row>
    <row r="137" spans="1:4" ht="15" thickBot="1" x14ac:dyDescent="0.35">
      <c r="A137" s="12" t="s">
        <v>24</v>
      </c>
      <c r="B137" s="9" t="s">
        <v>15</v>
      </c>
      <c r="C137" s="24">
        <v>40179</v>
      </c>
      <c r="D137" s="18">
        <v>181387432.16</v>
      </c>
    </row>
    <row r="138" spans="1:4" ht="15" thickBot="1" x14ac:dyDescent="0.35">
      <c r="A138" s="12" t="s">
        <v>24</v>
      </c>
      <c r="B138" s="9" t="s">
        <v>16</v>
      </c>
      <c r="C138" s="24">
        <v>40210</v>
      </c>
      <c r="D138" s="18">
        <v>283242239.09999996</v>
      </c>
    </row>
    <row r="139" spans="1:4" ht="15" thickBot="1" x14ac:dyDescent="0.35">
      <c r="A139" s="12" t="s">
        <v>24</v>
      </c>
      <c r="B139" s="9" t="s">
        <v>17</v>
      </c>
      <c r="C139" s="24">
        <v>40238</v>
      </c>
      <c r="D139" s="18">
        <v>838084638.89999998</v>
      </c>
    </row>
    <row r="140" spans="1:4" ht="15" thickBot="1" x14ac:dyDescent="0.35">
      <c r="A140" s="12" t="s">
        <v>24</v>
      </c>
      <c r="B140" s="9" t="s">
        <v>18</v>
      </c>
      <c r="C140" s="24">
        <v>40269</v>
      </c>
      <c r="D140" s="18">
        <v>750829601.22000003</v>
      </c>
    </row>
    <row r="141" spans="1:4" ht="15" thickBot="1" x14ac:dyDescent="0.35">
      <c r="A141" s="12" t="s">
        <v>24</v>
      </c>
      <c r="B141" s="9" t="s">
        <v>19</v>
      </c>
      <c r="C141" s="24">
        <v>40299</v>
      </c>
      <c r="D141" s="18">
        <v>1341671641.9400001</v>
      </c>
    </row>
    <row r="142" spans="1:4" ht="15" thickBot="1" x14ac:dyDescent="0.35">
      <c r="A142" s="12" t="s">
        <v>24</v>
      </c>
      <c r="B142" s="9" t="s">
        <v>20</v>
      </c>
      <c r="C142" s="24">
        <v>40330</v>
      </c>
      <c r="D142" s="18">
        <v>966373793.69999993</v>
      </c>
    </row>
    <row r="143" spans="1:4" ht="15" thickBot="1" x14ac:dyDescent="0.35">
      <c r="A143" s="12" t="s">
        <v>24</v>
      </c>
      <c r="B143" s="9" t="s">
        <v>21</v>
      </c>
      <c r="C143" s="24">
        <v>40360</v>
      </c>
      <c r="D143" s="18">
        <v>895777178.70000005</v>
      </c>
    </row>
    <row r="144" spans="1:4" ht="15" thickBot="1" x14ac:dyDescent="0.35">
      <c r="A144" s="12" t="s">
        <v>24</v>
      </c>
      <c r="B144" s="9" t="s">
        <v>22</v>
      </c>
      <c r="C144" s="24">
        <v>40391</v>
      </c>
      <c r="D144" s="18">
        <v>1213322781.2</v>
      </c>
    </row>
    <row r="145" spans="1:4" ht="15" thickBot="1" x14ac:dyDescent="0.35">
      <c r="A145" s="12" t="s">
        <v>24</v>
      </c>
      <c r="B145" s="10" t="s">
        <v>23</v>
      </c>
      <c r="C145" s="24">
        <v>40422</v>
      </c>
      <c r="D145" s="19">
        <v>928440091.31999993</v>
      </c>
    </row>
    <row r="146" spans="1:4" ht="15" thickBot="1" x14ac:dyDescent="0.35">
      <c r="A146" s="12" t="s">
        <v>1</v>
      </c>
      <c r="B146" s="8" t="s">
        <v>0</v>
      </c>
      <c r="C146" s="24">
        <v>40452</v>
      </c>
      <c r="D146" s="17">
        <v>1466849612.23</v>
      </c>
    </row>
    <row r="147" spans="1:4" ht="15" thickBot="1" x14ac:dyDescent="0.35">
      <c r="A147" s="12" t="s">
        <v>1</v>
      </c>
      <c r="B147" s="9" t="s">
        <v>13</v>
      </c>
      <c r="C147" s="24">
        <v>40483</v>
      </c>
      <c r="D147" s="18">
        <v>1284213307.75</v>
      </c>
    </row>
    <row r="148" spans="1:4" ht="15" thickBot="1" x14ac:dyDescent="0.35">
      <c r="A148" s="12" t="s">
        <v>1</v>
      </c>
      <c r="B148" s="9" t="s">
        <v>14</v>
      </c>
      <c r="C148" s="24">
        <v>40513</v>
      </c>
      <c r="D148" s="18">
        <v>1031669965.52</v>
      </c>
    </row>
    <row r="149" spans="1:4" ht="15" thickBot="1" x14ac:dyDescent="0.35">
      <c r="A149" s="12" t="s">
        <v>1</v>
      </c>
      <c r="B149" s="9" t="s">
        <v>15</v>
      </c>
      <c r="C149" s="24">
        <v>40544</v>
      </c>
      <c r="D149" s="18">
        <v>1356230629.49</v>
      </c>
    </row>
    <row r="150" spans="1:4" ht="15" thickBot="1" x14ac:dyDescent="0.35">
      <c r="A150" s="12" t="s">
        <v>1</v>
      </c>
      <c r="B150" s="9" t="s">
        <v>16</v>
      </c>
      <c r="C150" s="24">
        <v>40575</v>
      </c>
      <c r="D150" s="18">
        <v>1260086656.78</v>
      </c>
    </row>
    <row r="151" spans="1:4" ht="15" thickBot="1" x14ac:dyDescent="0.35">
      <c r="A151" s="12" t="s">
        <v>1</v>
      </c>
      <c r="B151" s="9" t="s">
        <v>17</v>
      </c>
      <c r="C151" s="24">
        <v>40603</v>
      </c>
      <c r="D151" s="18">
        <v>1390491096.9099998</v>
      </c>
    </row>
    <row r="152" spans="1:4" ht="15" thickBot="1" x14ac:dyDescent="0.35">
      <c r="A152" s="12" t="s">
        <v>1</v>
      </c>
      <c r="B152" s="9" t="s">
        <v>18</v>
      </c>
      <c r="C152" s="24">
        <v>40634</v>
      </c>
      <c r="D152" s="18">
        <v>1053232518.9299999</v>
      </c>
    </row>
    <row r="153" spans="1:4" ht="15" thickBot="1" x14ac:dyDescent="0.35">
      <c r="A153" s="12" t="s">
        <v>1</v>
      </c>
      <c r="B153" s="9" t="s">
        <v>19</v>
      </c>
      <c r="C153" s="24">
        <v>40664</v>
      </c>
      <c r="D153" s="18">
        <v>1274066747.9400001</v>
      </c>
    </row>
    <row r="154" spans="1:4" ht="15" thickBot="1" x14ac:dyDescent="0.35">
      <c r="A154" s="12" t="s">
        <v>1</v>
      </c>
      <c r="B154" s="9" t="s">
        <v>20</v>
      </c>
      <c r="C154" s="24">
        <v>40695</v>
      </c>
      <c r="D154" s="18">
        <v>1109562888.2600002</v>
      </c>
    </row>
    <row r="155" spans="1:4" ht="15" thickBot="1" x14ac:dyDescent="0.35">
      <c r="A155" s="12" t="s">
        <v>1</v>
      </c>
      <c r="B155" s="9" t="s">
        <v>21</v>
      </c>
      <c r="C155" s="24">
        <v>40725</v>
      </c>
      <c r="D155" s="18">
        <v>964893279.76999986</v>
      </c>
    </row>
    <row r="156" spans="1:4" ht="15" thickBot="1" x14ac:dyDescent="0.35">
      <c r="A156" s="12" t="s">
        <v>1</v>
      </c>
      <c r="B156" s="9" t="s">
        <v>22</v>
      </c>
      <c r="C156" s="24">
        <v>40756</v>
      </c>
      <c r="D156" s="18">
        <v>1266913736.23</v>
      </c>
    </row>
    <row r="157" spans="1:4" ht="15" thickBot="1" x14ac:dyDescent="0.35">
      <c r="A157" s="12" t="s">
        <v>1</v>
      </c>
      <c r="B157" s="10" t="s">
        <v>23</v>
      </c>
      <c r="C157" s="24">
        <v>40787</v>
      </c>
      <c r="D157" s="19">
        <v>998399825.72000003</v>
      </c>
    </row>
    <row r="158" spans="1:4" ht="15" thickBot="1" x14ac:dyDescent="0.35">
      <c r="A158" s="12" t="s">
        <v>2</v>
      </c>
      <c r="B158" s="8" t="s">
        <v>0</v>
      </c>
      <c r="C158" s="24">
        <v>40817</v>
      </c>
      <c r="D158" s="17">
        <v>1357388789.54</v>
      </c>
    </row>
    <row r="159" spans="1:4" ht="15" thickBot="1" x14ac:dyDescent="0.35">
      <c r="A159" s="12" t="s">
        <v>2</v>
      </c>
      <c r="B159" s="9" t="s">
        <v>13</v>
      </c>
      <c r="C159" s="24">
        <v>40848</v>
      </c>
      <c r="D159" s="18">
        <v>995811461.06999993</v>
      </c>
    </row>
    <row r="160" spans="1:4" ht="15" thickBot="1" x14ac:dyDescent="0.35">
      <c r="A160" s="12" t="s">
        <v>2</v>
      </c>
      <c r="B160" s="9" t="s">
        <v>14</v>
      </c>
      <c r="C160" s="24">
        <v>40878</v>
      </c>
      <c r="D160" s="18">
        <v>1087920641.9000001</v>
      </c>
    </row>
    <row r="161" spans="1:4" ht="15" thickBot="1" x14ac:dyDescent="0.35">
      <c r="A161" s="12" t="s">
        <v>2</v>
      </c>
      <c r="B161" s="9" t="s">
        <v>15</v>
      </c>
      <c r="C161" s="24">
        <v>40909</v>
      </c>
      <c r="D161" s="18">
        <v>1865559583.9099998</v>
      </c>
    </row>
    <row r="162" spans="1:4" ht="15" thickBot="1" x14ac:dyDescent="0.35">
      <c r="A162" s="12" t="s">
        <v>2</v>
      </c>
      <c r="B162" s="9" t="s">
        <v>16</v>
      </c>
      <c r="C162" s="24">
        <v>40940</v>
      </c>
      <c r="D162" s="18">
        <v>1399829145.78</v>
      </c>
    </row>
    <row r="163" spans="1:4" ht="15" thickBot="1" x14ac:dyDescent="0.35">
      <c r="A163" s="12" t="s">
        <v>2</v>
      </c>
      <c r="B163" s="9" t="s">
        <v>17</v>
      </c>
      <c r="C163" s="24">
        <v>40969</v>
      </c>
      <c r="D163" s="18">
        <v>1320831524.3600001</v>
      </c>
    </row>
    <row r="164" spans="1:4" ht="15" thickBot="1" x14ac:dyDescent="0.35">
      <c r="A164" s="12" t="s">
        <v>2</v>
      </c>
      <c r="B164" s="9" t="s">
        <v>18</v>
      </c>
      <c r="C164" s="24">
        <v>41000</v>
      </c>
      <c r="D164" s="18">
        <v>1484520359.3199999</v>
      </c>
    </row>
    <row r="165" spans="1:4" ht="15" thickBot="1" x14ac:dyDescent="0.35">
      <c r="A165" s="12" t="s">
        <v>2</v>
      </c>
      <c r="B165" s="9" t="s">
        <v>19</v>
      </c>
      <c r="C165" s="24">
        <v>41030</v>
      </c>
      <c r="D165" s="18">
        <v>1267126347.78</v>
      </c>
    </row>
    <row r="166" spans="1:4" ht="15" thickBot="1" x14ac:dyDescent="0.35">
      <c r="A166" s="12" t="s">
        <v>2</v>
      </c>
      <c r="B166" s="9" t="s">
        <v>20</v>
      </c>
      <c r="C166" s="24">
        <v>41061</v>
      </c>
      <c r="D166" s="18">
        <v>1145120448.0699999</v>
      </c>
    </row>
    <row r="167" spans="1:4" ht="15" thickBot="1" x14ac:dyDescent="0.35">
      <c r="A167" s="12" t="s">
        <v>2</v>
      </c>
      <c r="B167" s="9" t="s">
        <v>21</v>
      </c>
      <c r="C167" s="24">
        <v>41091</v>
      </c>
      <c r="D167" s="18">
        <v>1042126686.45</v>
      </c>
    </row>
    <row r="168" spans="1:4" ht="15" thickBot="1" x14ac:dyDescent="0.35">
      <c r="A168" s="12" t="s">
        <v>2</v>
      </c>
      <c r="B168" s="9" t="s">
        <v>22</v>
      </c>
      <c r="C168" s="24">
        <v>41122</v>
      </c>
      <c r="D168" s="18">
        <v>1275329774.1599998</v>
      </c>
    </row>
    <row r="169" spans="1:4" ht="15" thickBot="1" x14ac:dyDescent="0.35">
      <c r="A169" s="12" t="s">
        <v>2</v>
      </c>
      <c r="B169" s="10" t="s">
        <v>23</v>
      </c>
      <c r="C169" s="24">
        <v>41153</v>
      </c>
      <c r="D169" s="19">
        <v>1132724031.1700001</v>
      </c>
    </row>
    <row r="170" spans="1:4" ht="15" thickBot="1" x14ac:dyDescent="0.35">
      <c r="A170" s="12" t="s">
        <v>3</v>
      </c>
      <c r="B170" s="8" t="s">
        <v>0</v>
      </c>
      <c r="C170" s="24">
        <v>41183</v>
      </c>
      <c r="D170" s="17">
        <v>1871032412.7479999</v>
      </c>
    </row>
    <row r="171" spans="1:4" ht="15" thickBot="1" x14ac:dyDescent="0.35">
      <c r="A171" s="12" t="s">
        <v>3</v>
      </c>
      <c r="B171" s="9" t="s">
        <v>13</v>
      </c>
      <c r="C171" s="24">
        <v>41214</v>
      </c>
      <c r="D171" s="18">
        <v>1368858768.2940001</v>
      </c>
    </row>
    <row r="172" spans="1:4" ht="15" thickBot="1" x14ac:dyDescent="0.35">
      <c r="A172" s="12" t="s">
        <v>3</v>
      </c>
      <c r="B172" s="9" t="s">
        <v>14</v>
      </c>
      <c r="C172" s="24">
        <v>41244</v>
      </c>
      <c r="D172" s="18">
        <v>1730731995.3280003</v>
      </c>
    </row>
    <row r="173" spans="1:4" ht="15" thickBot="1" x14ac:dyDescent="0.35">
      <c r="A173" s="12" t="s">
        <v>3</v>
      </c>
      <c r="B173" s="9" t="s">
        <v>15</v>
      </c>
      <c r="C173" s="24">
        <v>41275</v>
      </c>
      <c r="D173" s="18">
        <v>1877629953.9880002</v>
      </c>
    </row>
    <row r="174" spans="1:4" ht="15" thickBot="1" x14ac:dyDescent="0.35">
      <c r="A174" s="12" t="s">
        <v>3</v>
      </c>
      <c r="B174" s="9" t="s">
        <v>16</v>
      </c>
      <c r="C174" s="24">
        <v>41306</v>
      </c>
      <c r="D174" s="18">
        <v>1519083365.5639999</v>
      </c>
    </row>
    <row r="175" spans="1:4" ht="15" thickBot="1" x14ac:dyDescent="0.35">
      <c r="A175" s="12" t="s">
        <v>3</v>
      </c>
      <c r="B175" s="9" t="s">
        <v>17</v>
      </c>
      <c r="C175" s="24">
        <v>41334</v>
      </c>
      <c r="D175" s="18">
        <v>1630398305.7739999</v>
      </c>
    </row>
    <row r="176" spans="1:4" ht="15" thickBot="1" x14ac:dyDescent="0.35">
      <c r="A176" s="12" t="s">
        <v>3</v>
      </c>
      <c r="B176" s="9" t="s">
        <v>18</v>
      </c>
      <c r="C176" s="24">
        <v>41365</v>
      </c>
      <c r="D176" s="18">
        <v>1623724508.1779997</v>
      </c>
    </row>
    <row r="177" spans="1:4" ht="15" thickBot="1" x14ac:dyDescent="0.35">
      <c r="A177" s="12" t="s">
        <v>3</v>
      </c>
      <c r="B177" s="9" t="s">
        <v>19</v>
      </c>
      <c r="C177" s="24">
        <v>41395</v>
      </c>
      <c r="D177" s="18">
        <v>1628718959.3340001</v>
      </c>
    </row>
    <row r="178" spans="1:4" ht="15" thickBot="1" x14ac:dyDescent="0.35">
      <c r="A178" s="12" t="s">
        <v>3</v>
      </c>
      <c r="B178" s="9" t="s">
        <v>20</v>
      </c>
      <c r="C178" s="24">
        <v>41426</v>
      </c>
      <c r="D178" s="18">
        <v>1456165596.01</v>
      </c>
    </row>
    <row r="179" spans="1:4" ht="15" thickBot="1" x14ac:dyDescent="0.35">
      <c r="A179" s="12" t="s">
        <v>3</v>
      </c>
      <c r="B179" s="9" t="s">
        <v>21</v>
      </c>
      <c r="C179" s="24">
        <v>41456</v>
      </c>
      <c r="D179" s="18">
        <v>1367182144.6140001</v>
      </c>
    </row>
    <row r="180" spans="1:4" ht="15" thickBot="1" x14ac:dyDescent="0.35">
      <c r="A180" s="12" t="s">
        <v>3</v>
      </c>
      <c r="B180" s="9" t="s">
        <v>22</v>
      </c>
      <c r="C180" s="24">
        <v>41487</v>
      </c>
      <c r="D180" s="18">
        <v>1501882256.3679998</v>
      </c>
    </row>
    <row r="181" spans="1:4" ht="15" thickBot="1" x14ac:dyDescent="0.35">
      <c r="A181" s="12" t="s">
        <v>3</v>
      </c>
      <c r="B181" s="10" t="s">
        <v>23</v>
      </c>
      <c r="C181" s="24">
        <v>41518</v>
      </c>
      <c r="D181" s="19">
        <v>1379185059.7389998</v>
      </c>
    </row>
    <row r="182" spans="1:4" ht="15" thickBot="1" x14ac:dyDescent="0.35">
      <c r="A182" s="12" t="s">
        <v>4</v>
      </c>
      <c r="B182" s="8" t="s">
        <v>0</v>
      </c>
      <c r="C182" s="24">
        <v>41548</v>
      </c>
      <c r="D182" s="17">
        <v>2153863004.3520002</v>
      </c>
    </row>
    <row r="183" spans="1:4" ht="15" thickBot="1" x14ac:dyDescent="0.35">
      <c r="A183" s="12" t="s">
        <v>4</v>
      </c>
      <c r="B183" s="9" t="s">
        <v>13</v>
      </c>
      <c r="C183" s="24">
        <v>41579</v>
      </c>
      <c r="D183" s="18">
        <v>1337344312.1719999</v>
      </c>
    </row>
    <row r="184" spans="1:4" ht="15" thickBot="1" x14ac:dyDescent="0.35">
      <c r="A184" s="12" t="s">
        <v>4</v>
      </c>
      <c r="B184" s="9" t="s">
        <v>14</v>
      </c>
      <c r="C184" s="24">
        <v>41609</v>
      </c>
      <c r="D184" s="18">
        <v>2015808095.0540004</v>
      </c>
    </row>
    <row r="185" spans="1:4" ht="15" thickBot="1" x14ac:dyDescent="0.35">
      <c r="A185" s="12" t="s">
        <v>4</v>
      </c>
      <c r="B185" s="9" t="s">
        <v>15</v>
      </c>
      <c r="C185" s="24">
        <v>41640</v>
      </c>
      <c r="D185" s="18">
        <v>2103565932.4639997</v>
      </c>
    </row>
    <row r="186" spans="1:4" ht="15" thickBot="1" x14ac:dyDescent="0.35">
      <c r="A186" s="12" t="s">
        <v>4</v>
      </c>
      <c r="B186" s="9" t="s">
        <v>16</v>
      </c>
      <c r="C186" s="24">
        <v>41671</v>
      </c>
      <c r="D186" s="18">
        <v>2022527879.7760003</v>
      </c>
    </row>
    <row r="187" spans="1:4" ht="15" thickBot="1" x14ac:dyDescent="0.35">
      <c r="A187" s="12" t="s">
        <v>4</v>
      </c>
      <c r="B187" s="9" t="s">
        <v>17</v>
      </c>
      <c r="C187" s="24">
        <v>41699</v>
      </c>
      <c r="D187" s="18">
        <v>1822637309.8820002</v>
      </c>
    </row>
    <row r="188" spans="1:4" ht="15" thickBot="1" x14ac:dyDescent="0.35">
      <c r="A188" s="12" t="s">
        <v>4</v>
      </c>
      <c r="B188" s="9" t="s">
        <v>18</v>
      </c>
      <c r="C188" s="24">
        <v>41730</v>
      </c>
      <c r="D188" s="18">
        <v>1715776099.5960004</v>
      </c>
    </row>
    <row r="189" spans="1:4" ht="15" thickBot="1" x14ac:dyDescent="0.35">
      <c r="A189" s="12" t="s">
        <v>4</v>
      </c>
      <c r="B189" s="9" t="s">
        <v>19</v>
      </c>
      <c r="C189" s="24">
        <v>41760</v>
      </c>
      <c r="D189" s="18">
        <v>1585188278.6340001</v>
      </c>
    </row>
    <row r="190" spans="1:4" ht="15" thickBot="1" x14ac:dyDescent="0.35">
      <c r="A190" s="12" t="s">
        <v>4</v>
      </c>
      <c r="B190" s="9" t="s">
        <v>20</v>
      </c>
      <c r="C190" s="24">
        <v>41791</v>
      </c>
      <c r="D190" s="18">
        <v>2125321094.2700002</v>
      </c>
    </row>
    <row r="191" spans="1:4" ht="15" thickBot="1" x14ac:dyDescent="0.35">
      <c r="A191" s="12" t="s">
        <v>4</v>
      </c>
      <c r="B191" s="9" t="s">
        <v>21</v>
      </c>
      <c r="C191" s="24">
        <v>41821</v>
      </c>
      <c r="D191" s="18">
        <v>1859898587.6840003</v>
      </c>
    </row>
    <row r="192" spans="1:4" ht="15" thickBot="1" x14ac:dyDescent="0.35">
      <c r="A192" s="12" t="s">
        <v>4</v>
      </c>
      <c r="B192" s="9" t="s">
        <v>22</v>
      </c>
      <c r="C192" s="24">
        <v>41852</v>
      </c>
      <c r="D192" s="18">
        <v>1600524853.51</v>
      </c>
    </row>
    <row r="193" spans="1:4" ht="15" thickBot="1" x14ac:dyDescent="0.35">
      <c r="A193" s="12" t="s">
        <v>4</v>
      </c>
      <c r="B193" s="10" t="s">
        <v>23</v>
      </c>
      <c r="C193" s="24">
        <v>41883</v>
      </c>
      <c r="D193" s="19">
        <v>1511780674.6900001</v>
      </c>
    </row>
    <row r="194" spans="1:4" ht="15" thickBot="1" x14ac:dyDescent="0.35">
      <c r="A194" s="12" t="s">
        <v>5</v>
      </c>
      <c r="B194" s="8" t="s">
        <v>0</v>
      </c>
      <c r="C194" s="24">
        <v>41913</v>
      </c>
      <c r="D194" s="17">
        <v>2559592337.7459998</v>
      </c>
    </row>
    <row r="195" spans="1:4" ht="15" thickBot="1" x14ac:dyDescent="0.35">
      <c r="A195" s="12" t="s">
        <v>5</v>
      </c>
      <c r="B195" s="9" t="s">
        <v>13</v>
      </c>
      <c r="C195" s="24">
        <v>41944</v>
      </c>
      <c r="D195" s="18">
        <v>1867511212.0280001</v>
      </c>
    </row>
    <row r="196" spans="1:4" ht="15" thickBot="1" x14ac:dyDescent="0.35">
      <c r="A196" s="12" t="s">
        <v>5</v>
      </c>
      <c r="B196" s="9" t="s">
        <v>14</v>
      </c>
      <c r="C196" s="24">
        <v>41974</v>
      </c>
      <c r="D196" s="18">
        <v>2583966384.2600002</v>
      </c>
    </row>
    <row r="197" spans="1:4" ht="15" thickBot="1" x14ac:dyDescent="0.35">
      <c r="A197" s="12" t="s">
        <v>5</v>
      </c>
      <c r="B197" s="9" t="s">
        <v>15</v>
      </c>
      <c r="C197" s="24">
        <v>42005</v>
      </c>
      <c r="D197" s="18">
        <v>2134487922.7419996</v>
      </c>
    </row>
    <row r="198" spans="1:4" ht="15" thickBot="1" x14ac:dyDescent="0.35">
      <c r="A198" s="12" t="s">
        <v>5</v>
      </c>
      <c r="B198" s="9" t="s">
        <v>16</v>
      </c>
      <c r="C198" s="24">
        <v>42036</v>
      </c>
      <c r="D198" s="18">
        <v>2294610138.9240003</v>
      </c>
    </row>
    <row r="199" spans="1:4" ht="15" thickBot="1" x14ac:dyDescent="0.35">
      <c r="A199" s="12" t="s">
        <v>5</v>
      </c>
      <c r="B199" s="9" t="s">
        <v>17</v>
      </c>
      <c r="C199" s="24">
        <v>42064</v>
      </c>
      <c r="D199" s="18">
        <v>1958977460.6720002</v>
      </c>
    </row>
    <row r="200" spans="1:4" ht="15" thickBot="1" x14ac:dyDescent="0.35">
      <c r="A200" s="12" t="s">
        <v>5</v>
      </c>
      <c r="B200" s="9" t="s">
        <v>18</v>
      </c>
      <c r="C200" s="24">
        <v>42095</v>
      </c>
      <c r="D200" s="18">
        <v>2161743498.204</v>
      </c>
    </row>
    <row r="201" spans="1:4" ht="15" thickBot="1" x14ac:dyDescent="0.35">
      <c r="A201" s="12" t="s">
        <v>5</v>
      </c>
      <c r="B201" s="9" t="s">
        <v>19</v>
      </c>
      <c r="C201" s="24">
        <v>42125</v>
      </c>
      <c r="D201" s="18">
        <v>1641502827.5680001</v>
      </c>
    </row>
    <row r="202" spans="1:4" ht="15" thickBot="1" x14ac:dyDescent="0.35">
      <c r="A202" s="12" t="s">
        <v>5</v>
      </c>
      <c r="B202" s="9" t="s">
        <v>20</v>
      </c>
      <c r="C202" s="24">
        <v>42156</v>
      </c>
      <c r="D202" s="18">
        <v>1823712030.168</v>
      </c>
    </row>
    <row r="203" spans="1:4" ht="15" thickBot="1" x14ac:dyDescent="0.35">
      <c r="A203" s="12" t="s">
        <v>5</v>
      </c>
      <c r="B203" s="9" t="s">
        <v>21</v>
      </c>
      <c r="C203" s="24">
        <v>42186</v>
      </c>
      <c r="D203" s="18">
        <v>2260843718.1059999</v>
      </c>
    </row>
    <row r="204" spans="1:4" ht="15" thickBot="1" x14ac:dyDescent="0.35">
      <c r="A204" s="12" t="s">
        <v>5</v>
      </c>
      <c r="B204" s="9" t="s">
        <v>22</v>
      </c>
      <c r="C204" s="24">
        <v>42217</v>
      </c>
      <c r="D204" s="18">
        <v>1620022115.7039998</v>
      </c>
    </row>
    <row r="205" spans="1:4" ht="15" thickBot="1" x14ac:dyDescent="0.35">
      <c r="A205" s="12" t="s">
        <v>5</v>
      </c>
      <c r="B205" s="10" t="s">
        <v>23</v>
      </c>
      <c r="C205" s="24">
        <v>42248</v>
      </c>
      <c r="D205" s="19">
        <v>1812404068.1119998</v>
      </c>
    </row>
    <row r="206" spans="1:4" ht="15" thickBot="1" x14ac:dyDescent="0.35">
      <c r="A206" s="12" t="s">
        <v>6</v>
      </c>
      <c r="B206" s="8" t="s">
        <v>0</v>
      </c>
      <c r="C206" s="24">
        <v>42278</v>
      </c>
      <c r="D206" s="17">
        <v>2543281301.9220004</v>
      </c>
    </row>
    <row r="207" spans="1:4" ht="15" thickBot="1" x14ac:dyDescent="0.35">
      <c r="A207" s="12" t="s">
        <v>6</v>
      </c>
      <c r="B207" s="9" t="s">
        <v>13</v>
      </c>
      <c r="C207" s="24">
        <v>42309</v>
      </c>
      <c r="D207" s="18">
        <v>1911281736.3320005</v>
      </c>
    </row>
    <row r="208" spans="1:4" ht="15" thickBot="1" x14ac:dyDescent="0.35">
      <c r="A208" s="12" t="s">
        <v>6</v>
      </c>
      <c r="B208" s="9" t="s">
        <v>14</v>
      </c>
      <c r="C208" s="24">
        <v>42339</v>
      </c>
      <c r="D208" s="18">
        <v>2760204971.3500004</v>
      </c>
    </row>
    <row r="209" spans="1:4" ht="15" thickBot="1" x14ac:dyDescent="0.35">
      <c r="A209" s="12" t="s">
        <v>6</v>
      </c>
      <c r="B209" s="9" t="s">
        <v>15</v>
      </c>
      <c r="C209" s="24">
        <v>42370</v>
      </c>
      <c r="D209" s="18">
        <v>3249543294.5220008</v>
      </c>
    </row>
    <row r="210" spans="1:4" ht="15" thickBot="1" x14ac:dyDescent="0.35">
      <c r="A210" s="12" t="s">
        <v>6</v>
      </c>
      <c r="B210" s="9" t="s">
        <v>16</v>
      </c>
      <c r="C210" s="24">
        <v>42401</v>
      </c>
      <c r="D210" s="18">
        <v>2650202693.5280008</v>
      </c>
    </row>
    <row r="211" spans="1:4" ht="15" thickBot="1" x14ac:dyDescent="0.35">
      <c r="A211" s="12" t="s">
        <v>6</v>
      </c>
      <c r="B211" s="9" t="s">
        <v>17</v>
      </c>
      <c r="C211" s="24">
        <v>42430</v>
      </c>
      <c r="D211" s="18">
        <v>2540990374.1560001</v>
      </c>
    </row>
    <row r="212" spans="1:4" ht="15" thickBot="1" x14ac:dyDescent="0.35">
      <c r="A212" s="12" t="s">
        <v>6</v>
      </c>
      <c r="B212" s="9" t="s">
        <v>18</v>
      </c>
      <c r="C212" s="24">
        <v>42461</v>
      </c>
      <c r="D212" s="18">
        <v>1709290145.5739996</v>
      </c>
    </row>
    <row r="213" spans="1:4" ht="15" thickBot="1" x14ac:dyDescent="0.35">
      <c r="A213" s="12" t="s">
        <v>6</v>
      </c>
      <c r="B213" s="9" t="s">
        <v>19</v>
      </c>
      <c r="C213" s="24">
        <v>42491</v>
      </c>
      <c r="D213" s="18">
        <v>2353130402.4647317</v>
      </c>
    </row>
    <row r="214" spans="1:4" ht="15" thickBot="1" x14ac:dyDescent="0.35">
      <c r="A214" s="12" t="s">
        <v>6</v>
      </c>
      <c r="B214" s="9" t="s">
        <v>20</v>
      </c>
      <c r="C214" s="24">
        <v>42522</v>
      </c>
      <c r="D214" s="18">
        <v>1962203142.2427313</v>
      </c>
    </row>
    <row r="215" spans="1:4" ht="15" thickBot="1" x14ac:dyDescent="0.35">
      <c r="A215" s="12" t="s">
        <v>6</v>
      </c>
      <c r="B215" s="9" t="s">
        <v>21</v>
      </c>
      <c r="C215" s="24">
        <v>42552</v>
      </c>
      <c r="D215" s="18">
        <v>2293748816.2227316</v>
      </c>
    </row>
    <row r="216" spans="1:4" ht="15" thickBot="1" x14ac:dyDescent="0.35">
      <c r="A216" s="12" t="s">
        <v>6</v>
      </c>
      <c r="B216" s="9" t="s">
        <v>22</v>
      </c>
      <c r="C216" s="24">
        <v>42583</v>
      </c>
      <c r="D216" s="18">
        <v>1893412564.2999997</v>
      </c>
    </row>
    <row r="217" spans="1:4" ht="15" thickBot="1" x14ac:dyDescent="0.35">
      <c r="A217" s="12" t="s">
        <v>6</v>
      </c>
      <c r="B217" s="10" t="s">
        <v>23</v>
      </c>
      <c r="C217" s="24">
        <v>42614</v>
      </c>
      <c r="D217" s="19">
        <v>2306151637.086</v>
      </c>
    </row>
    <row r="218" spans="1:4" ht="15" thickBot="1" x14ac:dyDescent="0.35">
      <c r="A218" s="12" t="s">
        <v>7</v>
      </c>
      <c r="B218" s="8" t="s">
        <v>0</v>
      </c>
      <c r="C218" s="24">
        <v>42644</v>
      </c>
      <c r="D218" s="17">
        <v>2913229296.3440003</v>
      </c>
    </row>
    <row r="219" spans="1:4" ht="15" thickBot="1" x14ac:dyDescent="0.35">
      <c r="A219" s="12" t="s">
        <v>7</v>
      </c>
      <c r="B219" s="9" t="s">
        <v>13</v>
      </c>
      <c r="C219" s="24">
        <v>42675</v>
      </c>
      <c r="D219" s="18">
        <v>2070629479.2859995</v>
      </c>
    </row>
    <row r="220" spans="1:4" ht="15" thickBot="1" x14ac:dyDescent="0.35">
      <c r="A220" s="12" t="s">
        <v>7</v>
      </c>
      <c r="B220" s="9" t="s">
        <v>14</v>
      </c>
      <c r="C220" s="24">
        <v>42705</v>
      </c>
      <c r="D220" s="18">
        <v>2832141224.3700004</v>
      </c>
    </row>
    <row r="221" spans="1:4" ht="15" thickBot="1" x14ac:dyDescent="0.35">
      <c r="A221" s="12" t="s">
        <v>7</v>
      </c>
      <c r="B221" s="9" t="s">
        <v>15</v>
      </c>
      <c r="C221" s="24">
        <v>42736</v>
      </c>
      <c r="D221" s="18">
        <v>3160586044.3920007</v>
      </c>
    </row>
    <row r="222" spans="1:4" ht="15" thickBot="1" x14ac:dyDescent="0.35">
      <c r="A222" s="12" t="s">
        <v>7</v>
      </c>
      <c r="B222" s="9" t="s">
        <v>16</v>
      </c>
      <c r="C222" s="24">
        <v>42767</v>
      </c>
      <c r="D222" s="18">
        <v>3228893197.3920002</v>
      </c>
    </row>
    <row r="223" spans="1:4" ht="15" thickBot="1" x14ac:dyDescent="0.35">
      <c r="A223" s="12" t="s">
        <v>7</v>
      </c>
      <c r="B223" s="9" t="s">
        <v>17</v>
      </c>
      <c r="C223" s="24">
        <v>42795</v>
      </c>
      <c r="D223" s="18">
        <v>3455520758.2159996</v>
      </c>
    </row>
    <row r="224" spans="1:4" ht="15" thickBot="1" x14ac:dyDescent="0.35">
      <c r="A224" s="12" t="s">
        <v>7</v>
      </c>
      <c r="B224" s="9" t="s">
        <v>18</v>
      </c>
      <c r="C224" s="24">
        <v>42826</v>
      </c>
      <c r="D224" s="18">
        <v>3078853492.0100002</v>
      </c>
    </row>
    <row r="225" spans="1:4" ht="15" thickBot="1" x14ac:dyDescent="0.35">
      <c r="A225" s="12" t="s">
        <v>7</v>
      </c>
      <c r="B225" s="9" t="s">
        <v>19</v>
      </c>
      <c r="C225" s="24">
        <v>42856</v>
      </c>
      <c r="D225" s="18">
        <v>3004900854.5240006</v>
      </c>
    </row>
    <row r="226" spans="1:4" ht="15" thickBot="1" x14ac:dyDescent="0.35">
      <c r="A226" s="12" t="s">
        <v>7</v>
      </c>
      <c r="B226" s="9" t="s">
        <v>20</v>
      </c>
      <c r="C226" s="24">
        <v>42887</v>
      </c>
      <c r="D226" s="18">
        <v>2619245653.4660006</v>
      </c>
    </row>
    <row r="227" spans="1:4" ht="15" thickBot="1" x14ac:dyDescent="0.35">
      <c r="A227" s="12" t="s">
        <v>7</v>
      </c>
      <c r="B227" s="9" t="s">
        <v>21</v>
      </c>
      <c r="C227" s="24">
        <v>42917</v>
      </c>
      <c r="D227" s="18">
        <v>5200964960.2540007</v>
      </c>
    </row>
    <row r="228" spans="1:4" ht="15" thickBot="1" x14ac:dyDescent="0.35">
      <c r="A228" s="12" t="s">
        <v>7</v>
      </c>
      <c r="B228" s="9" t="s">
        <v>22</v>
      </c>
      <c r="C228" s="24">
        <v>42948</v>
      </c>
      <c r="D228" s="18">
        <v>2105035039.7460001</v>
      </c>
    </row>
    <row r="229" spans="1:4" ht="15" thickBot="1" x14ac:dyDescent="0.35">
      <c r="A229" s="12" t="s">
        <v>7</v>
      </c>
      <c r="B229" s="10" t="s">
        <v>23</v>
      </c>
      <c r="C229" s="24">
        <v>42979</v>
      </c>
      <c r="D229" s="19">
        <v>2370000000</v>
      </c>
    </row>
    <row r="230" spans="1:4" ht="15" thickBot="1" x14ac:dyDescent="0.35">
      <c r="A230" s="12" t="s">
        <v>8</v>
      </c>
      <c r="B230" s="8" t="s">
        <v>0</v>
      </c>
      <c r="C230" s="24">
        <v>43009</v>
      </c>
      <c r="D230" s="17">
        <v>3373501105.4780002</v>
      </c>
    </row>
    <row r="231" spans="1:4" ht="15" thickBot="1" x14ac:dyDescent="0.35">
      <c r="A231" s="12" t="s">
        <v>8</v>
      </c>
      <c r="B231" s="9" t="s">
        <v>13</v>
      </c>
      <c r="C231" s="24">
        <v>43040</v>
      </c>
      <c r="D231" s="18">
        <v>2759300066.2220001</v>
      </c>
    </row>
    <row r="232" spans="1:4" ht="15" thickBot="1" x14ac:dyDescent="0.35">
      <c r="A232" s="12" t="s">
        <v>8</v>
      </c>
      <c r="B232" s="9" t="s">
        <v>14</v>
      </c>
      <c r="C232" s="24">
        <v>43070</v>
      </c>
      <c r="D232" s="18">
        <v>4395671459.5420008</v>
      </c>
    </row>
    <row r="233" spans="1:4" ht="15" thickBot="1" x14ac:dyDescent="0.35">
      <c r="A233" s="12" t="s">
        <v>8</v>
      </c>
      <c r="B233" s="9" t="s">
        <v>15</v>
      </c>
      <c r="C233" s="24">
        <v>43101</v>
      </c>
      <c r="D233" s="18">
        <v>3835526749.1900001</v>
      </c>
    </row>
    <row r="234" spans="1:4" ht="15" thickBot="1" x14ac:dyDescent="0.35">
      <c r="A234" s="12" t="s">
        <v>8</v>
      </c>
      <c r="B234" s="9" t="s">
        <v>16</v>
      </c>
      <c r="C234" s="24">
        <v>43132</v>
      </c>
      <c r="D234" s="18">
        <v>3755856581.895999</v>
      </c>
    </row>
    <row r="235" spans="1:4" ht="15" thickBot="1" x14ac:dyDescent="0.35">
      <c r="A235" s="12" t="s">
        <v>8</v>
      </c>
      <c r="B235" s="9" t="s">
        <v>17</v>
      </c>
      <c r="C235" s="24">
        <v>43160</v>
      </c>
      <c r="D235" s="18">
        <v>3260914025.6900005</v>
      </c>
    </row>
    <row r="236" spans="1:4" ht="15" thickBot="1" x14ac:dyDescent="0.35">
      <c r="A236" s="12" t="s">
        <v>8</v>
      </c>
      <c r="B236" s="9" t="s">
        <v>18</v>
      </c>
      <c r="C236" s="24">
        <v>43191</v>
      </c>
      <c r="D236" s="18">
        <v>3604992374.4899998</v>
      </c>
    </row>
    <row r="237" spans="1:4" ht="15" thickBot="1" x14ac:dyDescent="0.35">
      <c r="A237" s="12" t="s">
        <v>8</v>
      </c>
      <c r="B237" s="9" t="s">
        <v>19</v>
      </c>
      <c r="C237" s="24">
        <v>43221</v>
      </c>
      <c r="D237" s="18">
        <v>3279995771.9519997</v>
      </c>
    </row>
    <row r="238" spans="1:4" ht="15" thickBot="1" x14ac:dyDescent="0.35">
      <c r="A238" s="12" t="s">
        <v>8</v>
      </c>
      <c r="B238" s="9" t="s">
        <v>20</v>
      </c>
      <c r="C238" s="24">
        <v>43252</v>
      </c>
      <c r="D238" s="18">
        <v>3045527284.6359997</v>
      </c>
    </row>
    <row r="239" spans="1:4" ht="15" thickBot="1" x14ac:dyDescent="0.35">
      <c r="A239" s="12" t="s">
        <v>8</v>
      </c>
      <c r="B239" s="9" t="s">
        <v>21</v>
      </c>
      <c r="C239" s="24">
        <v>43282</v>
      </c>
      <c r="D239" s="18">
        <v>2613296979.4720001</v>
      </c>
    </row>
    <row r="240" spans="1:4" ht="15" thickBot="1" x14ac:dyDescent="0.35">
      <c r="A240" s="12" t="s">
        <v>8</v>
      </c>
      <c r="B240" s="9" t="s">
        <v>22</v>
      </c>
      <c r="C240" s="24">
        <v>43313</v>
      </c>
      <c r="D240" s="18">
        <v>2189326655.0739999</v>
      </c>
    </row>
    <row r="241" spans="1:4" ht="15" thickBot="1" x14ac:dyDescent="0.35">
      <c r="A241" s="12" t="s">
        <v>8</v>
      </c>
      <c r="B241" s="10" t="s">
        <v>23</v>
      </c>
      <c r="C241" s="24">
        <v>43344</v>
      </c>
      <c r="D241" s="19">
        <v>2715635274.4300003</v>
      </c>
    </row>
    <row r="242" spans="1:4" ht="15" thickBot="1" x14ac:dyDescent="0.35">
      <c r="A242" s="12" t="s">
        <v>9</v>
      </c>
      <c r="B242" s="8" t="s">
        <v>0</v>
      </c>
      <c r="C242" s="24">
        <v>43374</v>
      </c>
      <c r="D242" s="17">
        <v>3770837429.7119999</v>
      </c>
    </row>
    <row r="243" spans="1:4" ht="15" thickBot="1" x14ac:dyDescent="0.35">
      <c r="A243" s="12" t="s">
        <v>9</v>
      </c>
      <c r="B243" s="9" t="s">
        <v>13</v>
      </c>
      <c r="C243" s="24">
        <v>43405</v>
      </c>
      <c r="D243" s="18">
        <v>2279802093.4520001</v>
      </c>
    </row>
    <row r="244" spans="1:4" ht="15" thickBot="1" x14ac:dyDescent="0.35">
      <c r="A244" s="12" t="s">
        <v>9</v>
      </c>
      <c r="B244" s="9" t="s">
        <v>14</v>
      </c>
      <c r="C244" s="24">
        <v>43435</v>
      </c>
      <c r="D244" s="18">
        <v>4063989507.3680005</v>
      </c>
    </row>
    <row r="245" spans="1:4" ht="15" thickBot="1" x14ac:dyDescent="0.35">
      <c r="A245" s="12" t="s">
        <v>9</v>
      </c>
      <c r="B245" s="9" t="s">
        <v>15</v>
      </c>
      <c r="C245" s="24">
        <v>43466</v>
      </c>
      <c r="D245" s="18">
        <v>3741289961.9100003</v>
      </c>
    </row>
    <row r="246" spans="1:4" ht="15" thickBot="1" x14ac:dyDescent="0.35">
      <c r="A246" s="12" t="s">
        <v>9</v>
      </c>
      <c r="B246" s="9" t="s">
        <v>16</v>
      </c>
      <c r="C246" s="24">
        <v>43497</v>
      </c>
      <c r="D246" s="18">
        <v>3324830487.0560007</v>
      </c>
    </row>
    <row r="247" spans="1:4" ht="15" thickBot="1" x14ac:dyDescent="0.35">
      <c r="A247" s="12" t="s">
        <v>9</v>
      </c>
      <c r="B247" s="9" t="s">
        <v>17</v>
      </c>
      <c r="C247" s="24">
        <v>43525</v>
      </c>
      <c r="D247" s="18">
        <v>2731066988.8899999</v>
      </c>
    </row>
    <row r="248" spans="1:4" ht="15" thickBot="1" x14ac:dyDescent="0.35">
      <c r="A248" s="12" t="s">
        <v>9</v>
      </c>
      <c r="B248" s="9" t="s">
        <v>18</v>
      </c>
      <c r="C248" s="24">
        <v>43556</v>
      </c>
      <c r="D248" s="18">
        <v>3523869358.9060001</v>
      </c>
    </row>
    <row r="249" spans="1:4" ht="15" thickBot="1" x14ac:dyDescent="0.35">
      <c r="A249" s="12" t="s">
        <v>9</v>
      </c>
      <c r="B249" s="9" t="s">
        <v>19</v>
      </c>
      <c r="C249" s="24">
        <v>43586</v>
      </c>
      <c r="D249" s="18">
        <v>3264965529.7980003</v>
      </c>
    </row>
    <row r="250" spans="1:4" ht="15" thickBot="1" x14ac:dyDescent="0.35">
      <c r="A250" s="12" t="s">
        <v>9</v>
      </c>
      <c r="B250" s="9" t="s">
        <v>20</v>
      </c>
      <c r="C250" s="24">
        <v>43617</v>
      </c>
      <c r="D250" s="18">
        <v>1704972082.8459997</v>
      </c>
    </row>
    <row r="251" spans="1:4" ht="15" thickBot="1" x14ac:dyDescent="0.35">
      <c r="A251" s="12" t="s">
        <v>9</v>
      </c>
      <c r="B251" s="9" t="s">
        <v>21</v>
      </c>
      <c r="C251" s="24">
        <v>43647</v>
      </c>
      <c r="D251" s="18">
        <v>3526996715.27</v>
      </c>
    </row>
    <row r="252" spans="1:4" ht="15" thickBot="1" x14ac:dyDescent="0.35">
      <c r="A252" s="12" t="s">
        <v>9</v>
      </c>
      <c r="B252" s="9" t="s">
        <v>22</v>
      </c>
      <c r="C252" s="24">
        <v>43678</v>
      </c>
      <c r="D252" s="18">
        <v>2880665496.4640002</v>
      </c>
    </row>
    <row r="253" spans="1:4" ht="15" thickBot="1" x14ac:dyDescent="0.35">
      <c r="A253" s="12" t="s">
        <v>9</v>
      </c>
      <c r="B253" s="10" t="s">
        <v>23</v>
      </c>
      <c r="C253" s="24">
        <v>43709</v>
      </c>
      <c r="D253" s="19">
        <v>2616048149.7099996</v>
      </c>
    </row>
    <row r="254" spans="1:4" ht="15" thickBot="1" x14ac:dyDescent="0.35">
      <c r="A254" s="12" t="s">
        <v>10</v>
      </c>
      <c r="B254" s="8" t="s">
        <v>0</v>
      </c>
      <c r="C254" s="24">
        <v>43739</v>
      </c>
      <c r="D254" s="17">
        <v>2825531185.9200006</v>
      </c>
    </row>
    <row r="255" spans="1:4" ht="15" thickBot="1" x14ac:dyDescent="0.35">
      <c r="A255" s="12" t="s">
        <v>10</v>
      </c>
      <c r="B255" s="9" t="s">
        <v>13</v>
      </c>
      <c r="C255" s="24">
        <v>43770</v>
      </c>
      <c r="D255" s="18">
        <v>3211451949.7000012</v>
      </c>
    </row>
    <row r="256" spans="1:4" ht="15" thickBot="1" x14ac:dyDescent="0.35">
      <c r="A256" s="12" t="s">
        <v>10</v>
      </c>
      <c r="B256" s="9" t="s">
        <v>14</v>
      </c>
      <c r="C256" s="24">
        <v>43800</v>
      </c>
      <c r="D256" s="18">
        <v>4192840559.960001</v>
      </c>
    </row>
    <row r="257" spans="1:4" ht="15" thickBot="1" x14ac:dyDescent="0.35">
      <c r="A257" s="12" t="s">
        <v>10</v>
      </c>
      <c r="B257" s="9" t="s">
        <v>15</v>
      </c>
      <c r="C257" s="24">
        <v>43831</v>
      </c>
      <c r="D257" s="18">
        <v>4124641098.4200001</v>
      </c>
    </row>
    <row r="258" spans="1:4" ht="15" thickBot="1" x14ac:dyDescent="0.35">
      <c r="A258" s="12" t="s">
        <v>10</v>
      </c>
      <c r="B258" s="9" t="s">
        <v>16</v>
      </c>
      <c r="C258" s="24">
        <v>43862</v>
      </c>
      <c r="D258" s="18">
        <v>4069517204.7200003</v>
      </c>
    </row>
    <row r="259" spans="1:4" ht="15" thickBot="1" x14ac:dyDescent="0.35">
      <c r="A259" s="12" t="s">
        <v>10</v>
      </c>
      <c r="B259" s="9" t="s">
        <v>17</v>
      </c>
      <c r="C259" s="24">
        <v>43891</v>
      </c>
      <c r="D259" s="18">
        <v>3574661778.8199997</v>
      </c>
    </row>
    <row r="260" spans="1:4" ht="15" thickBot="1" x14ac:dyDescent="0.35">
      <c r="A260" s="12" t="s">
        <v>10</v>
      </c>
      <c r="B260" s="9" t="s">
        <v>18</v>
      </c>
      <c r="C260" s="24">
        <v>43922</v>
      </c>
      <c r="D260" s="18">
        <v>2222333383.1999998</v>
      </c>
    </row>
    <row r="261" spans="1:4" ht="15" thickBot="1" x14ac:dyDescent="0.35">
      <c r="A261" s="12" t="s">
        <v>10</v>
      </c>
      <c r="B261" s="9" t="s">
        <v>19</v>
      </c>
      <c r="C261" s="24">
        <v>43952</v>
      </c>
      <c r="D261" s="18">
        <v>2461543760.96</v>
      </c>
    </row>
    <row r="262" spans="1:4" ht="15" thickBot="1" x14ac:dyDescent="0.35">
      <c r="A262" s="12" t="s">
        <v>10</v>
      </c>
      <c r="B262" s="9" t="s">
        <v>20</v>
      </c>
      <c r="C262" s="24">
        <v>43983</v>
      </c>
      <c r="D262" s="18">
        <v>3752456219.1199999</v>
      </c>
    </row>
    <row r="263" spans="1:4" ht="15" thickBot="1" x14ac:dyDescent="0.35">
      <c r="A263" s="12" t="s">
        <v>10</v>
      </c>
      <c r="B263" s="9" t="s">
        <v>21</v>
      </c>
      <c r="C263" s="24">
        <v>44013</v>
      </c>
      <c r="D263" s="18">
        <v>3412797265.9400001</v>
      </c>
    </row>
    <row r="264" spans="1:4" ht="15" thickBot="1" x14ac:dyDescent="0.35">
      <c r="A264" s="12" t="s">
        <v>10</v>
      </c>
      <c r="B264" s="9" t="s">
        <v>22</v>
      </c>
      <c r="C264" s="24">
        <v>44044</v>
      </c>
      <c r="D264" s="18">
        <v>3145252551.96</v>
      </c>
    </row>
    <row r="265" spans="1:4" ht="15" thickBot="1" x14ac:dyDescent="0.35">
      <c r="A265" s="12" t="s">
        <v>10</v>
      </c>
      <c r="B265" s="10" t="s">
        <v>23</v>
      </c>
      <c r="C265" s="24">
        <v>44075</v>
      </c>
      <c r="D265" s="19">
        <v>3274375679.8200006</v>
      </c>
    </row>
    <row r="266" spans="1:4" ht="15" thickBot="1" x14ac:dyDescent="0.35">
      <c r="A266" s="12" t="s">
        <v>11</v>
      </c>
      <c r="B266" s="8" t="s">
        <v>0</v>
      </c>
      <c r="C266" s="24">
        <v>44105</v>
      </c>
      <c r="D266" s="17">
        <v>5941646646.1322174</v>
      </c>
    </row>
    <row r="267" spans="1:4" ht="15" thickBot="1" x14ac:dyDescent="0.35">
      <c r="A267" s="12" t="s">
        <v>11</v>
      </c>
      <c r="B267" s="9" t="s">
        <v>13</v>
      </c>
      <c r="C267" s="24">
        <v>44136</v>
      </c>
      <c r="D267" s="18">
        <v>3901136753.7578292</v>
      </c>
    </row>
    <row r="268" spans="1:4" ht="15" thickBot="1" x14ac:dyDescent="0.35">
      <c r="A268" s="12" t="s">
        <v>11</v>
      </c>
      <c r="B268" s="9" t="s">
        <v>14</v>
      </c>
      <c r="C268" s="24">
        <v>44166</v>
      </c>
      <c r="D268" s="18">
        <v>5630696080.2409382</v>
      </c>
    </row>
    <row r="269" spans="1:4" ht="15" thickBot="1" x14ac:dyDescent="0.35">
      <c r="A269" s="12" t="s">
        <v>11</v>
      </c>
      <c r="B269" s="9" t="s">
        <v>15</v>
      </c>
      <c r="C269" s="24">
        <v>44197</v>
      </c>
      <c r="D269" s="18">
        <v>4804344287.2964497</v>
      </c>
    </row>
    <row r="270" spans="1:4" ht="15" thickBot="1" x14ac:dyDescent="0.35">
      <c r="A270" s="12" t="s">
        <v>11</v>
      </c>
      <c r="B270" s="9" t="s">
        <v>16</v>
      </c>
      <c r="C270" s="24">
        <v>44228</v>
      </c>
      <c r="D270" s="18">
        <v>5310935877.6428833</v>
      </c>
    </row>
    <row r="271" spans="1:4" ht="15" thickBot="1" x14ac:dyDescent="0.35">
      <c r="A271" s="12" t="s">
        <v>11</v>
      </c>
      <c r="B271" s="9" t="s">
        <v>17</v>
      </c>
      <c r="C271" s="24">
        <v>44256</v>
      </c>
      <c r="D271" s="18">
        <v>4999391093.8881083</v>
      </c>
    </row>
    <row r="272" spans="1:4" ht="15" thickBot="1" x14ac:dyDescent="0.35">
      <c r="A272" s="12" t="s">
        <v>11</v>
      </c>
      <c r="B272" s="9" t="s">
        <v>18</v>
      </c>
      <c r="C272" s="24">
        <v>44287</v>
      </c>
      <c r="D272" s="18">
        <v>3937735492.3884788</v>
      </c>
    </row>
    <row r="273" spans="1:4" ht="15" thickBot="1" x14ac:dyDescent="0.35">
      <c r="A273" s="12" t="s">
        <v>11</v>
      </c>
      <c r="B273" s="9" t="s">
        <v>19</v>
      </c>
      <c r="C273" s="24">
        <v>44317</v>
      </c>
      <c r="D273" s="18">
        <v>4589272268.2200966</v>
      </c>
    </row>
    <row r="274" spans="1:4" ht="15" thickBot="1" x14ac:dyDescent="0.35">
      <c r="A274" s="12" t="s">
        <v>11</v>
      </c>
      <c r="B274" s="9" t="s">
        <v>20</v>
      </c>
      <c r="C274" s="24">
        <v>44348</v>
      </c>
      <c r="D274" s="18">
        <v>4180032767.1205816</v>
      </c>
    </row>
    <row r="275" spans="1:4" ht="15" thickBot="1" x14ac:dyDescent="0.35">
      <c r="A275" s="12" t="s">
        <v>11</v>
      </c>
      <c r="B275" s="9" t="s">
        <v>21</v>
      </c>
      <c r="C275" s="24">
        <v>44378</v>
      </c>
      <c r="D275" s="18">
        <v>4156674114.1152005</v>
      </c>
    </row>
    <row r="276" spans="1:4" ht="15" thickBot="1" x14ac:dyDescent="0.35">
      <c r="A276" s="12" t="s">
        <v>11</v>
      </c>
      <c r="B276" s="9" t="s">
        <v>22</v>
      </c>
      <c r="C276" s="24">
        <v>44409</v>
      </c>
      <c r="D276" s="18">
        <v>5194350156.3582354</v>
      </c>
    </row>
    <row r="277" spans="1:4" ht="15" thickBot="1" x14ac:dyDescent="0.35">
      <c r="A277" s="12" t="s">
        <v>11</v>
      </c>
      <c r="B277" s="10" t="s">
        <v>23</v>
      </c>
      <c r="C277" s="24">
        <v>44440</v>
      </c>
      <c r="D277" s="19">
        <v>4577323943.1290016</v>
      </c>
    </row>
    <row r="278" spans="1:4" ht="15" thickBot="1" x14ac:dyDescent="0.35">
      <c r="A278" s="12" t="s">
        <v>12</v>
      </c>
      <c r="B278" s="8" t="s">
        <v>0</v>
      </c>
      <c r="C278" s="24">
        <v>44470</v>
      </c>
      <c r="D278" s="17">
        <v>4780054488.4718142</v>
      </c>
    </row>
    <row r="279" spans="1:4" ht="15" thickBot="1" x14ac:dyDescent="0.35">
      <c r="A279" s="12" t="s">
        <v>12</v>
      </c>
      <c r="B279" s="9" t="s">
        <v>13</v>
      </c>
      <c r="C279" s="24">
        <v>44501</v>
      </c>
      <c r="D279" s="18">
        <v>4907947270.7891426</v>
      </c>
    </row>
    <row r="280" spans="1:4" ht="15" thickBot="1" x14ac:dyDescent="0.35">
      <c r="A280" s="12" t="s">
        <v>12</v>
      </c>
      <c r="B280" s="9" t="s">
        <v>14</v>
      </c>
      <c r="C280" s="24">
        <v>44531</v>
      </c>
      <c r="D280" s="18">
        <v>5765415192.1347103</v>
      </c>
    </row>
    <row r="281" spans="1:4" ht="15" thickBot="1" x14ac:dyDescent="0.35">
      <c r="A281" s="12" t="s">
        <v>12</v>
      </c>
      <c r="B281" s="9" t="s">
        <v>15</v>
      </c>
      <c r="C281" s="24">
        <v>44562</v>
      </c>
      <c r="D281" s="18">
        <v>5482027874.5463371</v>
      </c>
    </row>
    <row r="282" spans="1:4" ht="15" thickBot="1" x14ac:dyDescent="0.35">
      <c r="A282" s="12" t="s">
        <v>12</v>
      </c>
      <c r="B282" s="9" t="s">
        <v>16</v>
      </c>
      <c r="C282" s="24">
        <v>44593</v>
      </c>
      <c r="D282" s="18">
        <v>7074219609.2706604</v>
      </c>
    </row>
    <row r="283" spans="1:4" ht="15" thickBot="1" x14ac:dyDescent="0.35">
      <c r="A283" s="12" t="s">
        <v>12</v>
      </c>
      <c r="B283" s="9" t="s">
        <v>17</v>
      </c>
      <c r="C283" s="24">
        <v>44621</v>
      </c>
      <c r="D283" s="18">
        <v>5257403522.6399994</v>
      </c>
    </row>
    <row r="284" spans="1:4" ht="15" thickBot="1" x14ac:dyDescent="0.35">
      <c r="A284" s="12" t="s">
        <v>12</v>
      </c>
      <c r="B284" s="9" t="s">
        <v>18</v>
      </c>
      <c r="C284" s="24">
        <v>44652</v>
      </c>
      <c r="D284" s="18">
        <v>4844166253.9499998</v>
      </c>
    </row>
    <row r="285" spans="1:4" ht="15" thickBot="1" x14ac:dyDescent="0.35">
      <c r="A285" s="12" t="s">
        <v>12</v>
      </c>
      <c r="B285" s="9" t="s">
        <v>19</v>
      </c>
      <c r="C285" s="24">
        <v>44682</v>
      </c>
      <c r="D285" s="18">
        <v>7748712686.9278421</v>
      </c>
    </row>
    <row r="286" spans="1:4" ht="15" thickBot="1" x14ac:dyDescent="0.35">
      <c r="A286" s="12" t="s">
        <v>12</v>
      </c>
      <c r="B286" s="9" t="s">
        <v>20</v>
      </c>
      <c r="C286" s="24">
        <v>44713</v>
      </c>
      <c r="D286" s="18">
        <v>3929962567.3645186</v>
      </c>
    </row>
    <row r="287" spans="1:4" ht="15" thickBot="1" x14ac:dyDescent="0.35">
      <c r="A287" s="12" t="s">
        <v>12</v>
      </c>
      <c r="B287" s="9" t="s">
        <v>21</v>
      </c>
      <c r="C287" s="24">
        <v>44743</v>
      </c>
      <c r="D287" s="18">
        <v>4029349582.932806</v>
      </c>
    </row>
    <row r="288" spans="1:4" ht="15" thickBot="1" x14ac:dyDescent="0.35">
      <c r="A288" s="12" t="s">
        <v>12</v>
      </c>
      <c r="B288" s="9" t="s">
        <v>22</v>
      </c>
      <c r="C288" s="24">
        <v>44774</v>
      </c>
      <c r="D288" s="18">
        <v>4016600409.1497288</v>
      </c>
    </row>
    <row r="289" spans="1:4" ht="15" thickBot="1" x14ac:dyDescent="0.35">
      <c r="A289" s="12" t="s">
        <v>12</v>
      </c>
      <c r="B289" s="10" t="s">
        <v>23</v>
      </c>
      <c r="C289" s="24">
        <v>44805</v>
      </c>
      <c r="D289" s="19">
        <v>4664632228.8812809</v>
      </c>
    </row>
    <row r="290" spans="1:4" ht="15" thickBot="1" x14ac:dyDescent="0.35">
      <c r="A290" s="12" t="s">
        <v>35</v>
      </c>
      <c r="B290" s="8" t="s">
        <v>0</v>
      </c>
      <c r="C290" s="24">
        <v>44835</v>
      </c>
      <c r="D290" s="17">
        <v>3934245058.2824974</v>
      </c>
    </row>
    <row r="291" spans="1:4" ht="15" thickBot="1" x14ac:dyDescent="0.35">
      <c r="A291" s="12" t="s">
        <v>35</v>
      </c>
      <c r="B291" s="9" t="s">
        <v>13</v>
      </c>
      <c r="C291" s="24">
        <v>44866</v>
      </c>
      <c r="D291" s="18">
        <v>4243945991.0231318</v>
      </c>
    </row>
    <row r="292" spans="1:4" ht="15" thickBot="1" x14ac:dyDescent="0.35">
      <c r="A292" s="12" t="s">
        <v>35</v>
      </c>
      <c r="B292" s="9" t="s">
        <v>14</v>
      </c>
      <c r="C292" s="24">
        <v>44896</v>
      </c>
      <c r="D292" s="18">
        <v>6153152962.6587744</v>
      </c>
    </row>
    <row r="293" spans="1:4" ht="15" thickBot="1" x14ac:dyDescent="0.35">
      <c r="A293" s="12" t="s">
        <v>35</v>
      </c>
      <c r="B293" s="9" t="s">
        <v>15</v>
      </c>
      <c r="C293" s="24">
        <v>44927</v>
      </c>
      <c r="D293" s="18">
        <v>6050517799.1986895</v>
      </c>
    </row>
    <row r="294" spans="1:4" ht="15" thickBot="1" x14ac:dyDescent="0.35">
      <c r="A294" s="12" t="s">
        <v>35</v>
      </c>
      <c r="B294" s="9" t="s">
        <v>16</v>
      </c>
      <c r="C294" s="24">
        <v>44958</v>
      </c>
      <c r="D294" s="18">
        <v>7243525078.5599384</v>
      </c>
    </row>
    <row r="295" spans="1:4" ht="15" thickBot="1" x14ac:dyDescent="0.35">
      <c r="A295" s="12" t="s">
        <v>35</v>
      </c>
      <c r="B295" s="9" t="s">
        <v>17</v>
      </c>
      <c r="C295" s="24">
        <v>44986</v>
      </c>
      <c r="D295" s="18">
        <v>6623911863.7891798</v>
      </c>
    </row>
    <row r="296" spans="1:4" ht="15" thickBot="1" x14ac:dyDescent="0.35">
      <c r="A296" s="12" t="s">
        <v>35</v>
      </c>
      <c r="B296" s="9" t="s">
        <v>18</v>
      </c>
      <c r="C296" s="24">
        <v>45017</v>
      </c>
      <c r="D296" s="18">
        <v>5324265881.092989</v>
      </c>
    </row>
    <row r="297" spans="1:4" ht="15" thickBot="1" x14ac:dyDescent="0.35">
      <c r="A297" s="12" t="s">
        <v>35</v>
      </c>
      <c r="B297" s="9" t="s">
        <v>19</v>
      </c>
      <c r="C297" s="24">
        <v>45047</v>
      </c>
      <c r="D297" s="18">
        <v>5887935206.8268061</v>
      </c>
    </row>
    <row r="298" spans="1:4" ht="15" thickBot="1" x14ac:dyDescent="0.35">
      <c r="A298" s="12" t="s">
        <v>35</v>
      </c>
      <c r="B298" s="9" t="s">
        <v>20</v>
      </c>
      <c r="C298" s="24">
        <v>45078</v>
      </c>
      <c r="D298" s="18">
        <v>4508015610.6234751</v>
      </c>
    </row>
    <row r="299" spans="1:4" ht="15" thickBot="1" x14ac:dyDescent="0.35">
      <c r="A299" s="12" t="s">
        <v>35</v>
      </c>
      <c r="B299" s="9" t="s">
        <v>21</v>
      </c>
      <c r="C299" s="24">
        <v>45108</v>
      </c>
      <c r="D299" s="18">
        <v>3790026108.7242904</v>
      </c>
    </row>
    <row r="300" spans="1:4" ht="15" thickBot="1" x14ac:dyDescent="0.35">
      <c r="A300" s="12" t="s">
        <v>35</v>
      </c>
      <c r="B300" s="9" t="s">
        <v>22</v>
      </c>
      <c r="C300" s="24">
        <v>45139</v>
      </c>
      <c r="D300" s="18">
        <v>3999308352.2573862</v>
      </c>
    </row>
    <row r="301" spans="1:4" ht="15" thickBot="1" x14ac:dyDescent="0.35">
      <c r="A301" s="12" t="s">
        <v>35</v>
      </c>
      <c r="B301" s="10" t="s">
        <v>23</v>
      </c>
      <c r="C301" s="24">
        <v>45170</v>
      </c>
      <c r="D301" s="19">
        <v>4408226024.7946291</v>
      </c>
    </row>
    <row r="302" spans="1:4" ht="15" thickBot="1" x14ac:dyDescent="0.35">
      <c r="A302" s="12" t="s">
        <v>38</v>
      </c>
      <c r="B302" s="8" t="s">
        <v>0</v>
      </c>
      <c r="C302" s="24">
        <v>45200</v>
      </c>
      <c r="D302" s="20">
        <v>6786331791.2859983</v>
      </c>
    </row>
    <row r="303" spans="1:4" ht="15" thickBot="1" x14ac:dyDescent="0.35">
      <c r="A303" s="12" t="s">
        <v>38</v>
      </c>
      <c r="B303" s="9" t="s">
        <v>13</v>
      </c>
      <c r="C303" s="24">
        <v>45231</v>
      </c>
      <c r="D303" s="21">
        <v>5677677852.3559999</v>
      </c>
    </row>
    <row r="304" spans="1:4" ht="15" thickBot="1" x14ac:dyDescent="0.35">
      <c r="A304" s="12" t="s">
        <v>38</v>
      </c>
      <c r="B304" s="9" t="s">
        <v>14</v>
      </c>
      <c r="C304" s="24">
        <v>45261</v>
      </c>
      <c r="D304" s="21">
        <v>7165826719.7539997</v>
      </c>
    </row>
    <row r="305" spans="1:4" ht="15" thickBot="1" x14ac:dyDescent="0.35">
      <c r="A305" s="12" t="s">
        <v>38</v>
      </c>
      <c r="B305" s="9" t="s">
        <v>15</v>
      </c>
      <c r="C305" s="24">
        <v>45292</v>
      </c>
      <c r="D305" s="21">
        <v>6207362121.4140005</v>
      </c>
    </row>
    <row r="306" spans="1:4" ht="15" thickBot="1" x14ac:dyDescent="0.35">
      <c r="A306" s="12" t="s">
        <v>38</v>
      </c>
      <c r="B306" s="9" t="s">
        <v>16</v>
      </c>
      <c r="C306" s="24">
        <v>45323</v>
      </c>
      <c r="D306" s="21">
        <v>5219929081.5619993</v>
      </c>
    </row>
    <row r="307" spans="1:4" ht="15" thickBot="1" x14ac:dyDescent="0.35">
      <c r="A307" s="12" t="s">
        <v>38</v>
      </c>
      <c r="B307" s="9" t="s">
        <v>17</v>
      </c>
      <c r="C307" s="24">
        <v>45352</v>
      </c>
      <c r="D307" s="21">
        <v>2140499411.3000002</v>
      </c>
    </row>
    <row r="308" spans="1:4" ht="15" thickBot="1" x14ac:dyDescent="0.35">
      <c r="A308" s="12" t="s">
        <v>38</v>
      </c>
      <c r="B308" s="9" t="s">
        <v>18</v>
      </c>
      <c r="C308" s="24">
        <v>45383</v>
      </c>
      <c r="D308" s="21">
        <v>4981444992.632</v>
      </c>
    </row>
    <row r="309" spans="1:4" ht="15" thickBot="1" x14ac:dyDescent="0.35">
      <c r="A309" s="12" t="s">
        <v>38</v>
      </c>
      <c r="B309" s="9" t="s">
        <v>19</v>
      </c>
      <c r="C309" s="24">
        <v>45413</v>
      </c>
      <c r="D309" s="21">
        <v>4974492132.1939993</v>
      </c>
    </row>
    <row r="310" spans="1:4" ht="15" thickBot="1" x14ac:dyDescent="0.35">
      <c r="A310" s="12" t="s">
        <v>38</v>
      </c>
      <c r="B310" s="9" t="s">
        <v>20</v>
      </c>
      <c r="C310" s="24">
        <v>45444</v>
      </c>
      <c r="D310" s="21">
        <v>6102811148.8660002</v>
      </c>
    </row>
    <row r="311" spans="1:4" ht="15" thickBot="1" x14ac:dyDescent="0.35">
      <c r="A311" s="12" t="s">
        <v>38</v>
      </c>
      <c r="B311" s="9" t="s">
        <v>21</v>
      </c>
      <c r="C311" s="24">
        <v>45474</v>
      </c>
      <c r="D311" s="21">
        <v>4995281092.6116648</v>
      </c>
    </row>
    <row r="312" spans="1:4" ht="15" thickBot="1" x14ac:dyDescent="0.35">
      <c r="A312" s="12" t="s">
        <v>38</v>
      </c>
      <c r="B312" s="9" t="s">
        <v>22</v>
      </c>
      <c r="C312" s="24">
        <v>45505</v>
      </c>
      <c r="D312" s="21">
        <v>4843744881.0719995</v>
      </c>
    </row>
    <row r="313" spans="1:4" ht="15" thickBot="1" x14ac:dyDescent="0.35">
      <c r="A313" s="12" t="s">
        <v>38</v>
      </c>
      <c r="B313" s="10" t="s">
        <v>23</v>
      </c>
      <c r="C313" s="24">
        <v>45536</v>
      </c>
      <c r="D313" s="22">
        <v>3547971823.9300003</v>
      </c>
    </row>
    <row r="314" spans="1:4" ht="15" thickBot="1" x14ac:dyDescent="0.35">
      <c r="A314" s="12" t="s">
        <v>43</v>
      </c>
      <c r="B314" s="8" t="s">
        <v>0</v>
      </c>
      <c r="C314" s="24">
        <v>45566</v>
      </c>
    </row>
    <row r="315" spans="1:4" ht="15" thickBot="1" x14ac:dyDescent="0.35">
      <c r="A315" s="12" t="s">
        <v>43</v>
      </c>
      <c r="B315" s="9" t="s">
        <v>13</v>
      </c>
      <c r="C315" s="24">
        <v>45597</v>
      </c>
    </row>
    <row r="316" spans="1:4" ht="15" thickBot="1" x14ac:dyDescent="0.35">
      <c r="A316" s="12" t="s">
        <v>43</v>
      </c>
      <c r="B316" s="9" t="s">
        <v>14</v>
      </c>
      <c r="C316" s="24">
        <v>45627</v>
      </c>
    </row>
    <row r="317" spans="1:4" ht="15" thickBot="1" x14ac:dyDescent="0.35">
      <c r="A317" s="12" t="s">
        <v>43</v>
      </c>
      <c r="B317" s="9" t="s">
        <v>15</v>
      </c>
      <c r="C317" s="24">
        <v>45658</v>
      </c>
    </row>
    <row r="318" spans="1:4" ht="15" thickBot="1" x14ac:dyDescent="0.35">
      <c r="A318" s="12" t="s">
        <v>43</v>
      </c>
      <c r="B318" s="9" t="s">
        <v>16</v>
      </c>
      <c r="C318" s="24">
        <v>45689</v>
      </c>
    </row>
    <row r="319" spans="1:4" ht="15" thickBot="1" x14ac:dyDescent="0.35">
      <c r="A319" s="12" t="s">
        <v>43</v>
      </c>
      <c r="B319" s="9" t="s">
        <v>17</v>
      </c>
      <c r="C319" s="24">
        <v>45717</v>
      </c>
    </row>
    <row r="320" spans="1:4" ht="15" thickBot="1" x14ac:dyDescent="0.35">
      <c r="A320" s="12" t="s">
        <v>43</v>
      </c>
      <c r="B320" s="9" t="s">
        <v>18</v>
      </c>
      <c r="C320" s="24">
        <v>45748</v>
      </c>
    </row>
    <row r="321" spans="1:3" ht="15" thickBot="1" x14ac:dyDescent="0.35">
      <c r="A321" s="12" t="s">
        <v>43</v>
      </c>
      <c r="B321" s="9" t="s">
        <v>19</v>
      </c>
      <c r="C321" s="24">
        <v>45778</v>
      </c>
    </row>
    <row r="322" spans="1:3" ht="15" thickBot="1" x14ac:dyDescent="0.35">
      <c r="A322" s="12" t="s">
        <v>43</v>
      </c>
      <c r="B322" s="9" t="s">
        <v>20</v>
      </c>
      <c r="C322" s="24">
        <v>45809</v>
      </c>
    </row>
    <row r="323" spans="1:3" ht="15" thickBot="1" x14ac:dyDescent="0.35">
      <c r="A323" s="12" t="s">
        <v>43</v>
      </c>
      <c r="B323" s="9" t="s">
        <v>21</v>
      </c>
      <c r="C323" s="24">
        <v>45839</v>
      </c>
    </row>
    <row r="324" spans="1:3" ht="15" thickBot="1" x14ac:dyDescent="0.35">
      <c r="A324" s="12" t="s">
        <v>43</v>
      </c>
      <c r="B324" s="9" t="s">
        <v>22</v>
      </c>
      <c r="C324" s="24">
        <v>45870</v>
      </c>
    </row>
    <row r="325" spans="1:3" ht="15" thickBot="1" x14ac:dyDescent="0.35">
      <c r="A325" s="12" t="s">
        <v>43</v>
      </c>
      <c r="B325" s="10" t="s">
        <v>23</v>
      </c>
      <c r="C325" s="24">
        <v>45901</v>
      </c>
    </row>
    <row r="326" spans="1:3" ht="15" thickBot="1" x14ac:dyDescent="0.35">
      <c r="A326" s="12" t="s">
        <v>43</v>
      </c>
      <c r="B326" s="8" t="s">
        <v>0</v>
      </c>
      <c r="C326" s="24">
        <v>45931</v>
      </c>
    </row>
    <row r="327" spans="1:3" ht="15" thickBot="1" x14ac:dyDescent="0.35">
      <c r="A327" s="12" t="s">
        <v>44</v>
      </c>
      <c r="B327" s="9" t="s">
        <v>13</v>
      </c>
      <c r="C327" s="24">
        <v>45962</v>
      </c>
    </row>
    <row r="328" spans="1:3" ht="15" thickBot="1" x14ac:dyDescent="0.35">
      <c r="A328" s="12" t="s">
        <v>44</v>
      </c>
      <c r="B328" s="9" t="s">
        <v>14</v>
      </c>
      <c r="C328" s="24">
        <v>45992</v>
      </c>
    </row>
    <row r="329" spans="1:3" ht="15" thickBot="1" x14ac:dyDescent="0.35">
      <c r="A329" s="12" t="s">
        <v>44</v>
      </c>
      <c r="B329" s="9" t="s">
        <v>15</v>
      </c>
      <c r="C329" s="24">
        <v>46023</v>
      </c>
    </row>
    <row r="330" spans="1:3" ht="15" thickBot="1" x14ac:dyDescent="0.35">
      <c r="A330" s="12" t="s">
        <v>44</v>
      </c>
      <c r="B330" s="9" t="s">
        <v>16</v>
      </c>
      <c r="C330" s="24">
        <v>46054</v>
      </c>
    </row>
    <row r="331" spans="1:3" ht="15" thickBot="1" x14ac:dyDescent="0.35">
      <c r="A331" s="12" t="s">
        <v>44</v>
      </c>
      <c r="B331" s="9" t="s">
        <v>17</v>
      </c>
      <c r="C331" s="24">
        <v>46082</v>
      </c>
    </row>
    <row r="332" spans="1:3" ht="15" thickBot="1" x14ac:dyDescent="0.35">
      <c r="A332" s="12" t="s">
        <v>44</v>
      </c>
      <c r="B332" s="9" t="s">
        <v>18</v>
      </c>
      <c r="C332" s="24">
        <v>46113</v>
      </c>
    </row>
    <row r="333" spans="1:3" ht="15" thickBot="1" x14ac:dyDescent="0.35">
      <c r="A333" s="12" t="s">
        <v>44</v>
      </c>
      <c r="B333" s="9" t="s">
        <v>19</v>
      </c>
      <c r="C333" s="24">
        <v>46143</v>
      </c>
    </row>
    <row r="334" spans="1:3" ht="15" thickBot="1" x14ac:dyDescent="0.35">
      <c r="A334" s="12" t="s">
        <v>44</v>
      </c>
      <c r="B334" s="9" t="s">
        <v>20</v>
      </c>
      <c r="C334" s="24">
        <v>46174</v>
      </c>
    </row>
    <row r="335" spans="1:3" ht="15" thickBot="1" x14ac:dyDescent="0.35">
      <c r="A335" s="12" t="s">
        <v>44</v>
      </c>
      <c r="B335" s="9" t="s">
        <v>21</v>
      </c>
      <c r="C335" s="24">
        <v>46204</v>
      </c>
    </row>
    <row r="336" spans="1:3" ht="15" thickBot="1" x14ac:dyDescent="0.35">
      <c r="A336" s="12" t="s">
        <v>44</v>
      </c>
      <c r="B336" s="9" t="s">
        <v>22</v>
      </c>
      <c r="C336" s="24">
        <v>46235</v>
      </c>
    </row>
    <row r="337" spans="1:3" ht="15" thickBot="1" x14ac:dyDescent="0.35">
      <c r="A337" s="12" t="s">
        <v>44</v>
      </c>
      <c r="B337" s="10" t="s">
        <v>23</v>
      </c>
      <c r="C337" s="24">
        <v>46266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7"/>
  <sheetViews>
    <sheetView workbookViewId="0">
      <selection activeCell="K4" sqref="K4"/>
    </sheetView>
  </sheetViews>
  <sheetFormatPr defaultRowHeight="14.4" x14ac:dyDescent="0.3"/>
  <cols>
    <col min="1" max="1" width="9" bestFit="1" customWidth="1"/>
    <col min="2" max="2" width="16.109375" bestFit="1" customWidth="1"/>
    <col min="3" max="3" width="18.33203125" customWidth="1"/>
    <col min="4" max="4" width="32.44140625" customWidth="1"/>
    <col min="5" max="5" width="32.5546875" customWidth="1"/>
    <col min="7" max="7" width="9.44140625" customWidth="1"/>
    <col min="8" max="8" width="20.21875" customWidth="1"/>
  </cols>
  <sheetData>
    <row r="1" spans="1:8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G1" t="s">
        <v>50</v>
      </c>
      <c r="H1" t="s">
        <v>51</v>
      </c>
    </row>
    <row r="2" spans="1:8" x14ac:dyDescent="0.3">
      <c r="A2" s="25">
        <v>36069</v>
      </c>
      <c r="B2" s="2">
        <v>451189999.99999994</v>
      </c>
      <c r="G2" t="s">
        <v>52</v>
      </c>
      <c r="H2" s="26">
        <f>_xlfn.FORECAST.ETS.STAT($B$2:$B$313,$A$2:$A$313,1,1,1)</f>
        <v>2E-3</v>
      </c>
    </row>
    <row r="3" spans="1:8" x14ac:dyDescent="0.3">
      <c r="A3" s="25">
        <v>36100</v>
      </c>
      <c r="B3" s="2">
        <v>379380000</v>
      </c>
      <c r="G3" t="s">
        <v>53</v>
      </c>
      <c r="H3" s="26">
        <f>_xlfn.FORECAST.ETS.STAT($B$2:$B$313,$A$2:$A$313,2,1,1)</f>
        <v>1E-3</v>
      </c>
    </row>
    <row r="4" spans="1:8" x14ac:dyDescent="0.3">
      <c r="A4" s="25">
        <v>36130</v>
      </c>
      <c r="B4" s="2">
        <v>396699999.99999994</v>
      </c>
      <c r="G4" t="s">
        <v>54</v>
      </c>
      <c r="H4" s="26">
        <f>_xlfn.FORECAST.ETS.STAT($B$2:$B$313,$A$2:$A$313,3,1,1)</f>
        <v>0.25</v>
      </c>
    </row>
    <row r="5" spans="1:8" x14ac:dyDescent="0.3">
      <c r="A5" s="25">
        <v>36161</v>
      </c>
      <c r="B5" s="2">
        <v>437650000</v>
      </c>
      <c r="G5" t="s">
        <v>55</v>
      </c>
      <c r="H5" s="26">
        <f>_xlfn.FORECAST.ETS.STAT($B$2:$B$313,$A$2:$A$313,4,1,1)</f>
        <v>2.8124042089393231</v>
      </c>
    </row>
    <row r="6" spans="1:8" x14ac:dyDescent="0.3">
      <c r="A6" s="25">
        <v>36192</v>
      </c>
      <c r="B6" s="2">
        <v>414720000.00000006</v>
      </c>
      <c r="G6" t="s">
        <v>56</v>
      </c>
      <c r="H6" s="26">
        <f>_xlfn.FORECAST.ETS.STAT($B$2:$B$313,$A$2:$A$313,5,1,1)</f>
        <v>0.16751892162685925</v>
      </c>
    </row>
    <row r="7" spans="1:8" x14ac:dyDescent="0.3">
      <c r="A7" s="25">
        <v>36220</v>
      </c>
      <c r="B7" s="2">
        <v>462939999.99999994</v>
      </c>
      <c r="G7" t="s">
        <v>57</v>
      </c>
      <c r="H7" s="26">
        <f>_xlfn.FORECAST.ETS.STAT($B$2:$B$313,$A$2:$A$313,6,1,1)</f>
        <v>774632320.01802921</v>
      </c>
    </row>
    <row r="8" spans="1:8" x14ac:dyDescent="0.3">
      <c r="A8" s="25">
        <v>36251</v>
      </c>
      <c r="B8" s="2">
        <v>402789999.99999994</v>
      </c>
      <c r="G8" t="s">
        <v>58</v>
      </c>
      <c r="H8" s="26">
        <f>_xlfn.FORECAST.ETS.STAT($B$2:$B$313,$A$2:$A$313,7,1,1)</f>
        <v>1076271894.3102534</v>
      </c>
    </row>
    <row r="9" spans="1:8" x14ac:dyDescent="0.3">
      <c r="A9" s="25">
        <v>36281</v>
      </c>
      <c r="B9" s="2">
        <v>356280000</v>
      </c>
    </row>
    <row r="10" spans="1:8" x14ac:dyDescent="0.3">
      <c r="A10" s="25">
        <v>36312</v>
      </c>
      <c r="B10" s="2">
        <v>359880000</v>
      </c>
    </row>
    <row r="11" spans="1:8" x14ac:dyDescent="0.3">
      <c r="A11" s="25">
        <v>36342</v>
      </c>
      <c r="B11" s="2">
        <v>369250000</v>
      </c>
    </row>
    <row r="12" spans="1:8" x14ac:dyDescent="0.3">
      <c r="A12" s="25">
        <v>36373</v>
      </c>
      <c r="B12" s="2">
        <v>413720000</v>
      </c>
    </row>
    <row r="13" spans="1:8" x14ac:dyDescent="0.3">
      <c r="A13" s="25">
        <v>36404</v>
      </c>
      <c r="B13" s="2">
        <v>379880000.00000006</v>
      </c>
    </row>
    <row r="14" spans="1:8" x14ac:dyDescent="0.3">
      <c r="A14" s="25">
        <v>36434</v>
      </c>
      <c r="B14" s="2">
        <v>500720000</v>
      </c>
    </row>
    <row r="15" spans="1:8" x14ac:dyDescent="0.3">
      <c r="A15" s="25">
        <v>36465</v>
      </c>
      <c r="B15" s="2">
        <v>413420000</v>
      </c>
    </row>
    <row r="16" spans="1:8" x14ac:dyDescent="0.3">
      <c r="A16" s="25">
        <v>36495</v>
      </c>
      <c r="B16" s="2">
        <v>421560000</v>
      </c>
    </row>
    <row r="17" spans="1:2" x14ac:dyDescent="0.3">
      <c r="A17" s="25">
        <v>36526</v>
      </c>
      <c r="B17" s="2">
        <v>411100000</v>
      </c>
    </row>
    <row r="18" spans="1:2" x14ac:dyDescent="0.3">
      <c r="A18" s="25">
        <v>36557</v>
      </c>
      <c r="B18" s="2">
        <v>413230000</v>
      </c>
    </row>
    <row r="19" spans="1:2" x14ac:dyDescent="0.3">
      <c r="A19" s="25">
        <v>36586</v>
      </c>
      <c r="B19" s="2">
        <v>368650000.00000006</v>
      </c>
    </row>
    <row r="20" spans="1:2" x14ac:dyDescent="0.3">
      <c r="A20" s="25">
        <v>36617</v>
      </c>
      <c r="B20" s="2">
        <v>321870000</v>
      </c>
    </row>
    <row r="21" spans="1:2" x14ac:dyDescent="0.3">
      <c r="A21" s="25">
        <v>36647</v>
      </c>
      <c r="B21" s="2">
        <v>372840000.00000006</v>
      </c>
    </row>
    <row r="22" spans="1:2" x14ac:dyDescent="0.3">
      <c r="A22" s="25">
        <v>36678</v>
      </c>
      <c r="B22" s="2">
        <v>283500000</v>
      </c>
    </row>
    <row r="23" spans="1:2" x14ac:dyDescent="0.3">
      <c r="A23" s="25">
        <v>36708</v>
      </c>
      <c r="B23" s="2">
        <v>302340000</v>
      </c>
    </row>
    <row r="24" spans="1:2" x14ac:dyDescent="0.3">
      <c r="A24" s="25">
        <v>36739</v>
      </c>
      <c r="B24" s="2">
        <v>332440000.00000006</v>
      </c>
    </row>
    <row r="25" spans="1:2" x14ac:dyDescent="0.3">
      <c r="A25" s="25">
        <v>36770</v>
      </c>
      <c r="B25" s="2">
        <v>300090000</v>
      </c>
    </row>
    <row r="26" spans="1:2" x14ac:dyDescent="0.3">
      <c r="A26" s="25">
        <v>36800</v>
      </c>
      <c r="B26" s="2">
        <v>519859999.99999988</v>
      </c>
    </row>
    <row r="27" spans="1:2" x14ac:dyDescent="0.3">
      <c r="A27" s="25">
        <v>36831</v>
      </c>
      <c r="B27" s="2">
        <v>322859999.99999994</v>
      </c>
    </row>
    <row r="28" spans="1:2" x14ac:dyDescent="0.3">
      <c r="A28" s="25">
        <v>36861</v>
      </c>
      <c r="B28" s="2">
        <v>364599999.99999994</v>
      </c>
    </row>
    <row r="29" spans="1:2" x14ac:dyDescent="0.3">
      <c r="A29" s="25">
        <v>36892</v>
      </c>
      <c r="B29" s="2">
        <v>398879999.99999994</v>
      </c>
    </row>
    <row r="30" spans="1:2" x14ac:dyDescent="0.3">
      <c r="A30" s="25">
        <v>36923</v>
      </c>
      <c r="B30" s="2">
        <v>330069999.99999994</v>
      </c>
    </row>
    <row r="31" spans="1:2" x14ac:dyDescent="0.3">
      <c r="A31" s="25">
        <v>36951</v>
      </c>
      <c r="B31" s="2">
        <v>405409999.99999994</v>
      </c>
    </row>
    <row r="32" spans="1:2" x14ac:dyDescent="0.3">
      <c r="A32" s="25">
        <v>36982</v>
      </c>
      <c r="B32" s="2">
        <v>347010000</v>
      </c>
    </row>
    <row r="33" spans="1:2" x14ac:dyDescent="0.3">
      <c r="A33" s="25">
        <v>37012</v>
      </c>
      <c r="B33" s="2">
        <v>363490000</v>
      </c>
    </row>
    <row r="34" spans="1:2" x14ac:dyDescent="0.3">
      <c r="A34" s="25">
        <v>37043</v>
      </c>
      <c r="B34" s="2">
        <v>331440000.00000006</v>
      </c>
    </row>
    <row r="35" spans="1:2" x14ac:dyDescent="0.3">
      <c r="A35" s="25">
        <v>37073</v>
      </c>
      <c r="B35" s="2">
        <v>364420000</v>
      </c>
    </row>
    <row r="36" spans="1:2" x14ac:dyDescent="0.3">
      <c r="A36" s="25">
        <v>37104</v>
      </c>
      <c r="B36" s="2">
        <v>421010000</v>
      </c>
    </row>
    <row r="37" spans="1:2" x14ac:dyDescent="0.3">
      <c r="A37" s="25">
        <v>37135</v>
      </c>
      <c r="B37" s="2">
        <v>381919999.99999994</v>
      </c>
    </row>
    <row r="38" spans="1:2" x14ac:dyDescent="0.3">
      <c r="A38" s="25">
        <v>37165</v>
      </c>
      <c r="B38" s="2">
        <v>600550000</v>
      </c>
    </row>
    <row r="39" spans="1:2" x14ac:dyDescent="0.3">
      <c r="A39" s="25">
        <v>37196</v>
      </c>
      <c r="B39" s="2">
        <v>408350000</v>
      </c>
    </row>
    <row r="40" spans="1:2" x14ac:dyDescent="0.3">
      <c r="A40" s="25">
        <v>37226</v>
      </c>
      <c r="B40" s="2">
        <v>424430000</v>
      </c>
    </row>
    <row r="41" spans="1:2" x14ac:dyDescent="0.3">
      <c r="A41" s="25">
        <v>37257</v>
      </c>
      <c r="B41" s="2">
        <v>537900000</v>
      </c>
    </row>
    <row r="42" spans="1:2" x14ac:dyDescent="0.3">
      <c r="A42" s="25">
        <v>37288</v>
      </c>
      <c r="B42" s="2">
        <v>472210000.00000006</v>
      </c>
    </row>
    <row r="43" spans="1:2" x14ac:dyDescent="0.3">
      <c r="A43" s="25">
        <v>37316</v>
      </c>
      <c r="B43" s="2">
        <v>494090000.00000006</v>
      </c>
    </row>
    <row r="44" spans="1:2" x14ac:dyDescent="0.3">
      <c r="A44" s="25">
        <v>37347</v>
      </c>
      <c r="B44" s="2">
        <v>507080000</v>
      </c>
    </row>
    <row r="45" spans="1:2" x14ac:dyDescent="0.3">
      <c r="A45" s="25">
        <v>37377</v>
      </c>
      <c r="B45" s="2">
        <v>487730000</v>
      </c>
    </row>
    <row r="46" spans="1:2" x14ac:dyDescent="0.3">
      <c r="A46" s="25">
        <v>37408</v>
      </c>
      <c r="B46" s="2">
        <v>423509999.99999994</v>
      </c>
    </row>
    <row r="47" spans="1:2" x14ac:dyDescent="0.3">
      <c r="A47" s="25">
        <v>37438</v>
      </c>
      <c r="B47" s="2">
        <v>468710000.00000006</v>
      </c>
    </row>
    <row r="48" spans="1:2" x14ac:dyDescent="0.3">
      <c r="A48" s="25">
        <v>37469</v>
      </c>
      <c r="B48" s="2">
        <v>408180000</v>
      </c>
    </row>
    <row r="49" spans="1:2" x14ac:dyDescent="0.3">
      <c r="A49" s="25">
        <v>37500</v>
      </c>
      <c r="B49" s="2">
        <v>453660000</v>
      </c>
    </row>
    <row r="50" spans="1:2" x14ac:dyDescent="0.3">
      <c r="A50" s="25">
        <v>37530</v>
      </c>
      <c r="B50" s="2">
        <v>430080000</v>
      </c>
    </row>
    <row r="51" spans="1:2" x14ac:dyDescent="0.3">
      <c r="A51" s="25">
        <v>37561</v>
      </c>
      <c r="B51" s="2">
        <v>272340000</v>
      </c>
    </row>
    <row r="52" spans="1:2" x14ac:dyDescent="0.3">
      <c r="A52" s="25">
        <v>37591</v>
      </c>
      <c r="B52" s="2">
        <v>201330000.00000003</v>
      </c>
    </row>
    <row r="53" spans="1:2" x14ac:dyDescent="0.3">
      <c r="A53" s="25">
        <v>37622</v>
      </c>
      <c r="B53" s="2">
        <v>369210000.00000012</v>
      </c>
    </row>
    <row r="54" spans="1:2" x14ac:dyDescent="0.3">
      <c r="A54" s="25">
        <v>37653</v>
      </c>
      <c r="B54" s="2">
        <v>277510000.00000006</v>
      </c>
    </row>
    <row r="55" spans="1:2" x14ac:dyDescent="0.3">
      <c r="A55" s="25">
        <v>37681</v>
      </c>
      <c r="B55" s="2">
        <v>242280000</v>
      </c>
    </row>
    <row r="56" spans="1:2" x14ac:dyDescent="0.3">
      <c r="A56" s="25">
        <v>37712</v>
      </c>
      <c r="B56" s="2">
        <v>282659999.99999994</v>
      </c>
    </row>
    <row r="57" spans="1:2" x14ac:dyDescent="0.3">
      <c r="A57" s="25">
        <v>37742</v>
      </c>
      <c r="B57" s="2">
        <v>288260000</v>
      </c>
    </row>
    <row r="58" spans="1:2" x14ac:dyDescent="0.3">
      <c r="A58" s="25">
        <v>37773</v>
      </c>
      <c r="B58" s="2">
        <v>257170000.00000003</v>
      </c>
    </row>
    <row r="59" spans="1:2" x14ac:dyDescent="0.3">
      <c r="A59" s="25">
        <v>37803</v>
      </c>
      <c r="B59" s="2">
        <v>280669999.99999994</v>
      </c>
    </row>
    <row r="60" spans="1:2" x14ac:dyDescent="0.3">
      <c r="A60" s="25">
        <v>37834</v>
      </c>
      <c r="B60" s="2">
        <v>273020000</v>
      </c>
    </row>
    <row r="61" spans="1:2" x14ac:dyDescent="0.3">
      <c r="A61" s="25">
        <v>37865</v>
      </c>
      <c r="B61" s="2">
        <v>274729999.99999994</v>
      </c>
    </row>
    <row r="62" spans="1:2" x14ac:dyDescent="0.3">
      <c r="A62" s="25">
        <v>37895</v>
      </c>
      <c r="B62" s="2">
        <v>507310000</v>
      </c>
    </row>
    <row r="63" spans="1:2" x14ac:dyDescent="0.3">
      <c r="A63" s="25">
        <v>37926</v>
      </c>
      <c r="B63" s="2">
        <v>309020000</v>
      </c>
    </row>
    <row r="64" spans="1:2" x14ac:dyDescent="0.3">
      <c r="A64" s="25">
        <v>37956</v>
      </c>
      <c r="B64" s="2">
        <v>233660000.00000003</v>
      </c>
    </row>
    <row r="65" spans="1:2" x14ac:dyDescent="0.3">
      <c r="A65" s="25">
        <v>37987</v>
      </c>
      <c r="B65" s="2">
        <v>397830000.00000006</v>
      </c>
    </row>
    <row r="66" spans="1:2" x14ac:dyDescent="0.3">
      <c r="A66" s="25">
        <v>38018</v>
      </c>
      <c r="B66" s="2">
        <v>369800000</v>
      </c>
    </row>
    <row r="67" spans="1:2" x14ac:dyDescent="0.3">
      <c r="A67" s="25">
        <v>38047</v>
      </c>
      <c r="B67" s="2">
        <v>148230000.00000003</v>
      </c>
    </row>
    <row r="68" spans="1:2" x14ac:dyDescent="0.3">
      <c r="A68" s="25">
        <v>38078</v>
      </c>
      <c r="B68" s="2">
        <v>350040000</v>
      </c>
    </row>
    <row r="69" spans="1:2" x14ac:dyDescent="0.3">
      <c r="A69" s="25">
        <v>38108</v>
      </c>
      <c r="B69" s="2">
        <v>401390000.00000006</v>
      </c>
    </row>
    <row r="70" spans="1:2" x14ac:dyDescent="0.3">
      <c r="A70" s="25">
        <v>38139</v>
      </c>
      <c r="B70" s="2">
        <v>472180000.00000006</v>
      </c>
    </row>
    <row r="71" spans="1:2" x14ac:dyDescent="0.3">
      <c r="A71" s="25">
        <v>38169</v>
      </c>
      <c r="B71" s="2">
        <v>272360000</v>
      </c>
    </row>
    <row r="72" spans="1:2" x14ac:dyDescent="0.3">
      <c r="A72" s="25">
        <v>38200</v>
      </c>
      <c r="B72" s="2">
        <v>361130000.00000006</v>
      </c>
    </row>
    <row r="73" spans="1:2" x14ac:dyDescent="0.3">
      <c r="A73" s="25">
        <v>38231</v>
      </c>
      <c r="B73" s="2">
        <v>349700000.00000006</v>
      </c>
    </row>
    <row r="74" spans="1:2" x14ac:dyDescent="0.3">
      <c r="A74" s="25">
        <v>38261</v>
      </c>
      <c r="B74" s="2">
        <v>454620000</v>
      </c>
    </row>
    <row r="75" spans="1:2" x14ac:dyDescent="0.3">
      <c r="A75" s="25">
        <v>38292</v>
      </c>
      <c r="B75" s="2">
        <v>341049999.99999994</v>
      </c>
    </row>
    <row r="76" spans="1:2" x14ac:dyDescent="0.3">
      <c r="A76" s="25">
        <v>38322</v>
      </c>
      <c r="B76" s="2">
        <v>268390000</v>
      </c>
    </row>
    <row r="77" spans="1:2" x14ac:dyDescent="0.3">
      <c r="A77" s="25">
        <v>38353</v>
      </c>
      <c r="B77" s="2">
        <v>351300000</v>
      </c>
    </row>
    <row r="78" spans="1:2" x14ac:dyDescent="0.3">
      <c r="A78" s="25">
        <v>38384</v>
      </c>
      <c r="B78" s="2">
        <v>289280000</v>
      </c>
    </row>
    <row r="79" spans="1:2" x14ac:dyDescent="0.3">
      <c r="A79" s="25">
        <v>38412</v>
      </c>
      <c r="B79" s="2">
        <v>284130000</v>
      </c>
    </row>
    <row r="80" spans="1:2" x14ac:dyDescent="0.3">
      <c r="A80" s="25">
        <v>38443</v>
      </c>
      <c r="B80" s="2">
        <v>315150000</v>
      </c>
    </row>
    <row r="81" spans="1:2" x14ac:dyDescent="0.3">
      <c r="A81" s="25">
        <v>38473</v>
      </c>
      <c r="B81" s="2">
        <v>347579999.99999994</v>
      </c>
    </row>
    <row r="82" spans="1:2" x14ac:dyDescent="0.3">
      <c r="A82" s="25">
        <v>38504</v>
      </c>
      <c r="B82" s="2">
        <v>210950000</v>
      </c>
    </row>
    <row r="83" spans="1:2" x14ac:dyDescent="0.3">
      <c r="A83" s="25">
        <v>38534</v>
      </c>
      <c r="B83" s="2">
        <v>277590000</v>
      </c>
    </row>
    <row r="84" spans="1:2" x14ac:dyDescent="0.3">
      <c r="A84" s="25">
        <v>38565</v>
      </c>
      <c r="B84" s="2">
        <v>862540000</v>
      </c>
    </row>
    <row r="85" spans="1:2" x14ac:dyDescent="0.3">
      <c r="A85" s="25">
        <v>38596</v>
      </c>
      <c r="B85" s="2">
        <v>197679999.99999997</v>
      </c>
    </row>
    <row r="86" spans="1:2" x14ac:dyDescent="0.3">
      <c r="A86" s="25">
        <v>38626</v>
      </c>
      <c r="B86" s="2">
        <v>663681605.21000004</v>
      </c>
    </row>
    <row r="87" spans="1:2" x14ac:dyDescent="0.3">
      <c r="A87" s="25">
        <v>38657</v>
      </c>
      <c r="B87" s="2">
        <v>507357121.04999995</v>
      </c>
    </row>
    <row r="88" spans="1:2" x14ac:dyDescent="0.3">
      <c r="A88" s="25">
        <v>38687</v>
      </c>
      <c r="B88" s="2">
        <v>418144125.47999996</v>
      </c>
    </row>
    <row r="89" spans="1:2" x14ac:dyDescent="0.3">
      <c r="A89" s="25">
        <v>38718</v>
      </c>
      <c r="B89" s="2">
        <v>569758557.23000002</v>
      </c>
    </row>
    <row r="90" spans="1:2" x14ac:dyDescent="0.3">
      <c r="A90" s="25">
        <v>38749</v>
      </c>
      <c r="B90" s="2">
        <v>486462141.19999993</v>
      </c>
    </row>
    <row r="91" spans="1:2" x14ac:dyDescent="0.3">
      <c r="A91" s="25">
        <v>38777</v>
      </c>
      <c r="B91" s="2">
        <v>458364224.18999982</v>
      </c>
    </row>
    <row r="92" spans="1:2" x14ac:dyDescent="0.3">
      <c r="A92" s="25">
        <v>38808</v>
      </c>
      <c r="B92" s="2">
        <v>453182459.45000005</v>
      </c>
    </row>
    <row r="93" spans="1:2" x14ac:dyDescent="0.3">
      <c r="A93" s="25">
        <v>38838</v>
      </c>
      <c r="B93" s="2">
        <v>632688203.07999992</v>
      </c>
    </row>
    <row r="94" spans="1:2" x14ac:dyDescent="0.3">
      <c r="A94" s="25">
        <v>38869</v>
      </c>
      <c r="B94" s="2">
        <v>718978774.77999985</v>
      </c>
    </row>
    <row r="95" spans="1:2" x14ac:dyDescent="0.3">
      <c r="A95" s="25">
        <v>38899</v>
      </c>
      <c r="B95" s="2">
        <v>523405660.07999992</v>
      </c>
    </row>
    <row r="96" spans="1:2" x14ac:dyDescent="0.3">
      <c r="A96" s="25">
        <v>38930</v>
      </c>
      <c r="B96" s="2">
        <v>602186198.21999991</v>
      </c>
    </row>
    <row r="97" spans="1:2" x14ac:dyDescent="0.3">
      <c r="A97" s="25">
        <v>38961</v>
      </c>
      <c r="B97" s="2">
        <v>344370891.80999994</v>
      </c>
    </row>
    <row r="98" spans="1:2" x14ac:dyDescent="0.3">
      <c r="A98" s="25">
        <v>38991</v>
      </c>
      <c r="B98" s="2">
        <v>721938607.44000006</v>
      </c>
    </row>
    <row r="99" spans="1:2" x14ac:dyDescent="0.3">
      <c r="A99" s="25">
        <v>39022</v>
      </c>
      <c r="B99" s="2">
        <v>631685858.48999989</v>
      </c>
    </row>
    <row r="100" spans="1:2" x14ac:dyDescent="0.3">
      <c r="A100" s="25">
        <v>39052</v>
      </c>
      <c r="B100" s="2">
        <v>704666598.11999989</v>
      </c>
    </row>
    <row r="101" spans="1:2" x14ac:dyDescent="0.3">
      <c r="A101" s="25">
        <v>39083</v>
      </c>
      <c r="B101" s="2">
        <v>797653826.3900001</v>
      </c>
    </row>
    <row r="102" spans="1:2" x14ac:dyDescent="0.3">
      <c r="A102" s="25">
        <v>39114</v>
      </c>
      <c r="B102" s="2">
        <v>932099697.72000003</v>
      </c>
    </row>
    <row r="103" spans="1:2" x14ac:dyDescent="0.3">
      <c r="A103" s="25">
        <v>39142</v>
      </c>
      <c r="B103" s="2">
        <v>756815089.86000001</v>
      </c>
    </row>
    <row r="104" spans="1:2" x14ac:dyDescent="0.3">
      <c r="A104" s="25">
        <v>39173</v>
      </c>
      <c r="B104" s="2">
        <v>715794685.88000011</v>
      </c>
    </row>
    <row r="105" spans="1:2" x14ac:dyDescent="0.3">
      <c r="A105" s="25">
        <v>39203</v>
      </c>
      <c r="B105" s="2">
        <v>659006913.08999991</v>
      </c>
    </row>
    <row r="106" spans="1:2" x14ac:dyDescent="0.3">
      <c r="A106" s="25">
        <v>39234</v>
      </c>
      <c r="B106" s="2">
        <v>694769237.00999987</v>
      </c>
    </row>
    <row r="107" spans="1:2" x14ac:dyDescent="0.3">
      <c r="A107" s="25">
        <v>39264</v>
      </c>
      <c r="B107" s="2">
        <v>580710282.38</v>
      </c>
    </row>
    <row r="108" spans="1:2" x14ac:dyDescent="0.3">
      <c r="A108" s="25">
        <v>39295</v>
      </c>
      <c r="B108" s="2">
        <v>818775060.12</v>
      </c>
    </row>
    <row r="109" spans="1:2" x14ac:dyDescent="0.3">
      <c r="A109" s="25">
        <v>39326</v>
      </c>
      <c r="B109" s="2">
        <v>0</v>
      </c>
    </row>
    <row r="110" spans="1:2" x14ac:dyDescent="0.3">
      <c r="A110" s="25">
        <v>39356</v>
      </c>
      <c r="B110" s="2">
        <v>413453098.10999995</v>
      </c>
    </row>
    <row r="111" spans="1:2" x14ac:dyDescent="0.3">
      <c r="A111" s="25">
        <v>39387</v>
      </c>
      <c r="B111" s="2">
        <v>262641834.55000004</v>
      </c>
    </row>
    <row r="112" spans="1:2" x14ac:dyDescent="0.3">
      <c r="A112" s="25">
        <v>39417</v>
      </c>
      <c r="B112" s="2">
        <v>189180765.88999999</v>
      </c>
    </row>
    <row r="113" spans="1:2" x14ac:dyDescent="0.3">
      <c r="A113" s="25">
        <v>39448</v>
      </c>
      <c r="B113" s="2">
        <v>357186834.70000005</v>
      </c>
    </row>
    <row r="114" spans="1:2" x14ac:dyDescent="0.3">
      <c r="A114" s="25">
        <v>39479</v>
      </c>
      <c r="B114" s="2">
        <v>266343086.63999999</v>
      </c>
    </row>
    <row r="115" spans="1:2" x14ac:dyDescent="0.3">
      <c r="A115" s="25">
        <v>39508</v>
      </c>
      <c r="B115" s="2">
        <v>230075167.58000001</v>
      </c>
    </row>
    <row r="116" spans="1:2" x14ac:dyDescent="0.3">
      <c r="A116" s="25">
        <v>39539</v>
      </c>
      <c r="B116" s="2">
        <v>276417460.48000002</v>
      </c>
    </row>
    <row r="117" spans="1:2" x14ac:dyDescent="0.3">
      <c r="A117" s="25">
        <v>39569</v>
      </c>
      <c r="B117" s="2">
        <v>282090486.88999993</v>
      </c>
    </row>
    <row r="118" spans="1:2" x14ac:dyDescent="0.3">
      <c r="A118" s="25">
        <v>39600</v>
      </c>
      <c r="B118" s="2">
        <v>246602853.50000003</v>
      </c>
    </row>
    <row r="119" spans="1:2" x14ac:dyDescent="0.3">
      <c r="A119" s="25">
        <v>39630</v>
      </c>
      <c r="B119" s="2">
        <v>263669653.37999997</v>
      </c>
    </row>
    <row r="120" spans="1:2" x14ac:dyDescent="0.3">
      <c r="A120" s="25">
        <v>39661</v>
      </c>
      <c r="B120" s="2">
        <v>260673095.38</v>
      </c>
    </row>
    <row r="121" spans="1:2" x14ac:dyDescent="0.3">
      <c r="A121" s="25">
        <v>39692</v>
      </c>
      <c r="B121" s="2">
        <v>261129997.10999998</v>
      </c>
    </row>
    <row r="122" spans="1:2" x14ac:dyDescent="0.3">
      <c r="A122" s="25">
        <v>39722</v>
      </c>
      <c r="B122" s="2">
        <v>863833100.74000001</v>
      </c>
    </row>
    <row r="123" spans="1:2" x14ac:dyDescent="0.3">
      <c r="A123" s="25">
        <v>39753</v>
      </c>
      <c r="B123" s="2">
        <v>558353114.5</v>
      </c>
    </row>
    <row r="124" spans="1:2" x14ac:dyDescent="0.3">
      <c r="A124" s="25">
        <v>39783</v>
      </c>
      <c r="B124" s="2">
        <v>849876551.7900002</v>
      </c>
    </row>
    <row r="125" spans="1:2" x14ac:dyDescent="0.3">
      <c r="A125" s="25">
        <v>39814</v>
      </c>
      <c r="B125" s="2">
        <v>904884220.35000014</v>
      </c>
    </row>
    <row r="126" spans="1:2" x14ac:dyDescent="0.3">
      <c r="A126" s="25">
        <v>39845</v>
      </c>
      <c r="B126" s="2">
        <v>963209278.48000002</v>
      </c>
    </row>
    <row r="127" spans="1:2" x14ac:dyDescent="0.3">
      <c r="A127" s="25">
        <v>39873</v>
      </c>
      <c r="B127" s="2">
        <v>754361781.99000001</v>
      </c>
    </row>
    <row r="128" spans="1:2" x14ac:dyDescent="0.3">
      <c r="A128" s="25">
        <v>39904</v>
      </c>
      <c r="B128" s="2">
        <v>920657422.12000012</v>
      </c>
    </row>
    <row r="129" spans="1:2" x14ac:dyDescent="0.3">
      <c r="A129" s="25">
        <v>39934</v>
      </c>
      <c r="B129" s="2">
        <v>828229516.6400001</v>
      </c>
    </row>
    <row r="130" spans="1:2" x14ac:dyDescent="0.3">
      <c r="A130" s="25">
        <v>39965</v>
      </c>
      <c r="B130" s="2">
        <v>960590821.40999997</v>
      </c>
    </row>
    <row r="131" spans="1:2" x14ac:dyDescent="0.3">
      <c r="A131" s="25">
        <v>39995</v>
      </c>
      <c r="B131" s="2">
        <v>675761093.34000003</v>
      </c>
    </row>
    <row r="132" spans="1:2" x14ac:dyDescent="0.3">
      <c r="A132" s="25">
        <v>40026</v>
      </c>
      <c r="B132" s="2">
        <v>848907724.98000002</v>
      </c>
    </row>
    <row r="133" spans="1:2" x14ac:dyDescent="0.3">
      <c r="A133" s="25">
        <v>40057</v>
      </c>
      <c r="B133" s="2">
        <v>618995402.73100007</v>
      </c>
    </row>
    <row r="134" spans="1:2" x14ac:dyDescent="0.3">
      <c r="A134" s="25">
        <v>40087</v>
      </c>
      <c r="B134" s="2">
        <v>1361474862.6299996</v>
      </c>
    </row>
    <row r="135" spans="1:2" x14ac:dyDescent="0.3">
      <c r="A135" s="25">
        <v>40118</v>
      </c>
      <c r="B135" s="2">
        <v>1066101214.75</v>
      </c>
    </row>
    <row r="136" spans="1:2" x14ac:dyDescent="0.3">
      <c r="A136" s="25">
        <v>40148</v>
      </c>
      <c r="B136" s="2">
        <v>1099410791.8299999</v>
      </c>
    </row>
    <row r="137" spans="1:2" x14ac:dyDescent="0.3">
      <c r="A137" s="25">
        <v>40179</v>
      </c>
      <c r="B137" s="2">
        <v>181387432.16</v>
      </c>
    </row>
    <row r="138" spans="1:2" x14ac:dyDescent="0.3">
      <c r="A138" s="25">
        <v>40210</v>
      </c>
      <c r="B138" s="2">
        <v>283242239.09999996</v>
      </c>
    </row>
    <row r="139" spans="1:2" x14ac:dyDescent="0.3">
      <c r="A139" s="25">
        <v>40238</v>
      </c>
      <c r="B139" s="2">
        <v>838084638.89999998</v>
      </c>
    </row>
    <row r="140" spans="1:2" x14ac:dyDescent="0.3">
      <c r="A140" s="25">
        <v>40269</v>
      </c>
      <c r="B140" s="2">
        <v>750829601.22000003</v>
      </c>
    </row>
    <row r="141" spans="1:2" x14ac:dyDescent="0.3">
      <c r="A141" s="25">
        <v>40299</v>
      </c>
      <c r="B141" s="2">
        <v>1341671641.9400001</v>
      </c>
    </row>
    <row r="142" spans="1:2" x14ac:dyDescent="0.3">
      <c r="A142" s="25">
        <v>40330</v>
      </c>
      <c r="B142" s="2">
        <v>966373793.69999993</v>
      </c>
    </row>
    <row r="143" spans="1:2" x14ac:dyDescent="0.3">
      <c r="A143" s="25">
        <v>40360</v>
      </c>
      <c r="B143" s="2">
        <v>895777178.70000005</v>
      </c>
    </row>
    <row r="144" spans="1:2" x14ac:dyDescent="0.3">
      <c r="A144" s="25">
        <v>40391</v>
      </c>
      <c r="B144" s="2">
        <v>1213322781.2</v>
      </c>
    </row>
    <row r="145" spans="1:2" x14ac:dyDescent="0.3">
      <c r="A145" s="25">
        <v>40422</v>
      </c>
      <c r="B145" s="2">
        <v>928440091.31999993</v>
      </c>
    </row>
    <row r="146" spans="1:2" x14ac:dyDescent="0.3">
      <c r="A146" s="25">
        <v>40452</v>
      </c>
      <c r="B146" s="2">
        <v>1466849612.23</v>
      </c>
    </row>
    <row r="147" spans="1:2" x14ac:dyDescent="0.3">
      <c r="A147" s="25">
        <v>40483</v>
      </c>
      <c r="B147" s="2">
        <v>1284213307.75</v>
      </c>
    </row>
    <row r="148" spans="1:2" x14ac:dyDescent="0.3">
      <c r="A148" s="25">
        <v>40513</v>
      </c>
      <c r="B148" s="2">
        <v>1031669965.52</v>
      </c>
    </row>
    <row r="149" spans="1:2" x14ac:dyDescent="0.3">
      <c r="A149" s="25">
        <v>40544</v>
      </c>
      <c r="B149" s="2">
        <v>1356230629.49</v>
      </c>
    </row>
    <row r="150" spans="1:2" x14ac:dyDescent="0.3">
      <c r="A150" s="25">
        <v>40575</v>
      </c>
      <c r="B150" s="2">
        <v>1260086656.78</v>
      </c>
    </row>
    <row r="151" spans="1:2" x14ac:dyDescent="0.3">
      <c r="A151" s="25">
        <v>40603</v>
      </c>
      <c r="B151" s="2">
        <v>1390491096.9099998</v>
      </c>
    </row>
    <row r="152" spans="1:2" x14ac:dyDescent="0.3">
      <c r="A152" s="25">
        <v>40634</v>
      </c>
      <c r="B152" s="2">
        <v>1053232518.9299999</v>
      </c>
    </row>
    <row r="153" spans="1:2" x14ac:dyDescent="0.3">
      <c r="A153" s="25">
        <v>40664</v>
      </c>
      <c r="B153" s="2">
        <v>1274066747.9400001</v>
      </c>
    </row>
    <row r="154" spans="1:2" x14ac:dyDescent="0.3">
      <c r="A154" s="25">
        <v>40695</v>
      </c>
      <c r="B154" s="2">
        <v>1109562888.2600002</v>
      </c>
    </row>
    <row r="155" spans="1:2" x14ac:dyDescent="0.3">
      <c r="A155" s="25">
        <v>40725</v>
      </c>
      <c r="B155" s="2">
        <v>964893279.76999986</v>
      </c>
    </row>
    <row r="156" spans="1:2" x14ac:dyDescent="0.3">
      <c r="A156" s="25">
        <v>40756</v>
      </c>
      <c r="B156" s="2">
        <v>1266913736.23</v>
      </c>
    </row>
    <row r="157" spans="1:2" x14ac:dyDescent="0.3">
      <c r="A157" s="25">
        <v>40787</v>
      </c>
      <c r="B157" s="2">
        <v>998399825.72000003</v>
      </c>
    </row>
    <row r="158" spans="1:2" x14ac:dyDescent="0.3">
      <c r="A158" s="25">
        <v>40817</v>
      </c>
      <c r="B158" s="2">
        <v>1357388789.54</v>
      </c>
    </row>
    <row r="159" spans="1:2" x14ac:dyDescent="0.3">
      <c r="A159" s="25">
        <v>40848</v>
      </c>
      <c r="B159" s="2">
        <v>995811461.06999993</v>
      </c>
    </row>
    <row r="160" spans="1:2" x14ac:dyDescent="0.3">
      <c r="A160" s="25">
        <v>40878</v>
      </c>
      <c r="B160" s="2">
        <v>1087920641.9000001</v>
      </c>
    </row>
    <row r="161" spans="1:2" x14ac:dyDescent="0.3">
      <c r="A161" s="25">
        <v>40909</v>
      </c>
      <c r="B161" s="2">
        <v>1865559583.9099998</v>
      </c>
    </row>
    <row r="162" spans="1:2" x14ac:dyDescent="0.3">
      <c r="A162" s="25">
        <v>40940</v>
      </c>
      <c r="B162" s="2">
        <v>1399829145.78</v>
      </c>
    </row>
    <row r="163" spans="1:2" x14ac:dyDescent="0.3">
      <c r="A163" s="25">
        <v>40969</v>
      </c>
      <c r="B163" s="2">
        <v>1320831524.3600001</v>
      </c>
    </row>
    <row r="164" spans="1:2" x14ac:dyDescent="0.3">
      <c r="A164" s="25">
        <v>41000</v>
      </c>
      <c r="B164" s="2">
        <v>1484520359.3199999</v>
      </c>
    </row>
    <row r="165" spans="1:2" x14ac:dyDescent="0.3">
      <c r="A165" s="25">
        <v>41030</v>
      </c>
      <c r="B165" s="2">
        <v>1267126347.78</v>
      </c>
    </row>
    <row r="166" spans="1:2" x14ac:dyDescent="0.3">
      <c r="A166" s="25">
        <v>41061</v>
      </c>
      <c r="B166" s="2">
        <v>1145120448.0699999</v>
      </c>
    </row>
    <row r="167" spans="1:2" x14ac:dyDescent="0.3">
      <c r="A167" s="25">
        <v>41091</v>
      </c>
      <c r="B167" s="2">
        <v>1042126686.45</v>
      </c>
    </row>
    <row r="168" spans="1:2" x14ac:dyDescent="0.3">
      <c r="A168" s="25">
        <v>41122</v>
      </c>
      <c r="B168" s="2">
        <v>1275329774.1599998</v>
      </c>
    </row>
    <row r="169" spans="1:2" x14ac:dyDescent="0.3">
      <c r="A169" s="25">
        <v>41153</v>
      </c>
      <c r="B169" s="2">
        <v>1132724031.1700001</v>
      </c>
    </row>
    <row r="170" spans="1:2" x14ac:dyDescent="0.3">
      <c r="A170" s="25">
        <v>41183</v>
      </c>
      <c r="B170" s="2">
        <v>1871032412.7479999</v>
      </c>
    </row>
    <row r="171" spans="1:2" x14ac:dyDescent="0.3">
      <c r="A171" s="25">
        <v>41214</v>
      </c>
      <c r="B171" s="2">
        <v>1368858768.2940001</v>
      </c>
    </row>
    <row r="172" spans="1:2" x14ac:dyDescent="0.3">
      <c r="A172" s="25">
        <v>41244</v>
      </c>
      <c r="B172" s="2">
        <v>1730731995.3280003</v>
      </c>
    </row>
    <row r="173" spans="1:2" x14ac:dyDescent="0.3">
      <c r="A173" s="25">
        <v>41275</v>
      </c>
      <c r="B173" s="2">
        <v>1877629953.9880002</v>
      </c>
    </row>
    <row r="174" spans="1:2" x14ac:dyDescent="0.3">
      <c r="A174" s="25">
        <v>41306</v>
      </c>
      <c r="B174" s="2">
        <v>1519083365.5639999</v>
      </c>
    </row>
    <row r="175" spans="1:2" x14ac:dyDescent="0.3">
      <c r="A175" s="25">
        <v>41334</v>
      </c>
      <c r="B175" s="2">
        <v>1630398305.7739999</v>
      </c>
    </row>
    <row r="176" spans="1:2" x14ac:dyDescent="0.3">
      <c r="A176" s="25">
        <v>41365</v>
      </c>
      <c r="B176" s="2">
        <v>1623724508.1779997</v>
      </c>
    </row>
    <row r="177" spans="1:2" x14ac:dyDescent="0.3">
      <c r="A177" s="25">
        <v>41395</v>
      </c>
      <c r="B177" s="2">
        <v>1628718959.3340001</v>
      </c>
    </row>
    <row r="178" spans="1:2" x14ac:dyDescent="0.3">
      <c r="A178" s="25">
        <v>41426</v>
      </c>
      <c r="B178" s="2">
        <v>1456165596.01</v>
      </c>
    </row>
    <row r="179" spans="1:2" x14ac:dyDescent="0.3">
      <c r="A179" s="25">
        <v>41456</v>
      </c>
      <c r="B179" s="2">
        <v>1367182144.6140001</v>
      </c>
    </row>
    <row r="180" spans="1:2" x14ac:dyDescent="0.3">
      <c r="A180" s="25">
        <v>41487</v>
      </c>
      <c r="B180" s="2">
        <v>1501882256.3679998</v>
      </c>
    </row>
    <row r="181" spans="1:2" x14ac:dyDescent="0.3">
      <c r="A181" s="25">
        <v>41518</v>
      </c>
      <c r="B181" s="2">
        <v>1379185059.7389998</v>
      </c>
    </row>
    <row r="182" spans="1:2" x14ac:dyDescent="0.3">
      <c r="A182" s="25">
        <v>41548</v>
      </c>
      <c r="B182" s="2">
        <v>2153863004.3520002</v>
      </c>
    </row>
    <row r="183" spans="1:2" x14ac:dyDescent="0.3">
      <c r="A183" s="25">
        <v>41579</v>
      </c>
      <c r="B183" s="2">
        <v>1337344312.1719999</v>
      </c>
    </row>
    <row r="184" spans="1:2" x14ac:dyDescent="0.3">
      <c r="A184" s="25">
        <v>41609</v>
      </c>
      <c r="B184" s="2">
        <v>2015808095.0540004</v>
      </c>
    </row>
    <row r="185" spans="1:2" x14ac:dyDescent="0.3">
      <c r="A185" s="25">
        <v>41640</v>
      </c>
      <c r="B185" s="2">
        <v>2103565932.4639997</v>
      </c>
    </row>
    <row r="186" spans="1:2" x14ac:dyDescent="0.3">
      <c r="A186" s="25">
        <v>41671</v>
      </c>
      <c r="B186" s="2">
        <v>2022527879.7760003</v>
      </c>
    </row>
    <row r="187" spans="1:2" x14ac:dyDescent="0.3">
      <c r="A187" s="25">
        <v>41699</v>
      </c>
      <c r="B187" s="2">
        <v>1822637309.8820002</v>
      </c>
    </row>
    <row r="188" spans="1:2" x14ac:dyDescent="0.3">
      <c r="A188" s="25">
        <v>41730</v>
      </c>
      <c r="B188" s="2">
        <v>1715776099.5960004</v>
      </c>
    </row>
    <row r="189" spans="1:2" x14ac:dyDescent="0.3">
      <c r="A189" s="25">
        <v>41760</v>
      </c>
      <c r="B189" s="2">
        <v>1585188278.6340001</v>
      </c>
    </row>
    <row r="190" spans="1:2" x14ac:dyDescent="0.3">
      <c r="A190" s="25">
        <v>41791</v>
      </c>
      <c r="B190" s="2">
        <v>2125321094.2700002</v>
      </c>
    </row>
    <row r="191" spans="1:2" x14ac:dyDescent="0.3">
      <c r="A191" s="25">
        <v>41821</v>
      </c>
      <c r="B191" s="2">
        <v>1859898587.6840003</v>
      </c>
    </row>
    <row r="192" spans="1:2" x14ac:dyDescent="0.3">
      <c r="A192" s="25">
        <v>41852</v>
      </c>
      <c r="B192" s="2">
        <v>1600524853.51</v>
      </c>
    </row>
    <row r="193" spans="1:2" x14ac:dyDescent="0.3">
      <c r="A193" s="25">
        <v>41883</v>
      </c>
      <c r="B193" s="2">
        <v>1511780674.6900001</v>
      </c>
    </row>
    <row r="194" spans="1:2" x14ac:dyDescent="0.3">
      <c r="A194" s="25">
        <v>41913</v>
      </c>
      <c r="B194" s="2">
        <v>2559592337.7459998</v>
      </c>
    </row>
    <row r="195" spans="1:2" x14ac:dyDescent="0.3">
      <c r="A195" s="25">
        <v>41944</v>
      </c>
      <c r="B195" s="2">
        <v>1867511212.0280001</v>
      </c>
    </row>
    <row r="196" spans="1:2" x14ac:dyDescent="0.3">
      <c r="A196" s="25">
        <v>41974</v>
      </c>
      <c r="B196" s="2">
        <v>2583966384.2600002</v>
      </c>
    </row>
    <row r="197" spans="1:2" x14ac:dyDescent="0.3">
      <c r="A197" s="25">
        <v>42005</v>
      </c>
      <c r="B197" s="2">
        <v>2134487922.7419996</v>
      </c>
    </row>
    <row r="198" spans="1:2" x14ac:dyDescent="0.3">
      <c r="A198" s="25">
        <v>42036</v>
      </c>
      <c r="B198" s="2">
        <v>2294610138.9240003</v>
      </c>
    </row>
    <row r="199" spans="1:2" x14ac:dyDescent="0.3">
      <c r="A199" s="25">
        <v>42064</v>
      </c>
      <c r="B199" s="2">
        <v>1958977460.6720002</v>
      </c>
    </row>
    <row r="200" spans="1:2" x14ac:dyDescent="0.3">
      <c r="A200" s="25">
        <v>42095</v>
      </c>
      <c r="B200" s="2">
        <v>2161743498.204</v>
      </c>
    </row>
    <row r="201" spans="1:2" x14ac:dyDescent="0.3">
      <c r="A201" s="25">
        <v>42125</v>
      </c>
      <c r="B201" s="2">
        <v>1641502827.5680001</v>
      </c>
    </row>
    <row r="202" spans="1:2" x14ac:dyDescent="0.3">
      <c r="A202" s="25">
        <v>42156</v>
      </c>
      <c r="B202" s="2">
        <v>1823712030.168</v>
      </c>
    </row>
    <row r="203" spans="1:2" x14ac:dyDescent="0.3">
      <c r="A203" s="25">
        <v>42186</v>
      </c>
      <c r="B203" s="2">
        <v>2260843718.1059999</v>
      </c>
    </row>
    <row r="204" spans="1:2" x14ac:dyDescent="0.3">
      <c r="A204" s="25">
        <v>42217</v>
      </c>
      <c r="B204" s="2">
        <v>1620022115.7039998</v>
      </c>
    </row>
    <row r="205" spans="1:2" x14ac:dyDescent="0.3">
      <c r="A205" s="25">
        <v>42248</v>
      </c>
      <c r="B205" s="2">
        <v>1812404068.1119998</v>
      </c>
    </row>
    <row r="206" spans="1:2" x14ac:dyDescent="0.3">
      <c r="A206" s="25">
        <v>42278</v>
      </c>
      <c r="B206" s="2">
        <v>2543281301.9220004</v>
      </c>
    </row>
    <row r="207" spans="1:2" x14ac:dyDescent="0.3">
      <c r="A207" s="25">
        <v>42309</v>
      </c>
      <c r="B207" s="2">
        <v>1911281736.3320005</v>
      </c>
    </row>
    <row r="208" spans="1:2" x14ac:dyDescent="0.3">
      <c r="A208" s="25">
        <v>42339</v>
      </c>
      <c r="B208" s="2">
        <v>2760204971.3500004</v>
      </c>
    </row>
    <row r="209" spans="1:2" x14ac:dyDescent="0.3">
      <c r="A209" s="25">
        <v>42370</v>
      </c>
      <c r="B209" s="2">
        <v>3249543294.5220008</v>
      </c>
    </row>
    <row r="210" spans="1:2" x14ac:dyDescent="0.3">
      <c r="A210" s="25">
        <v>42401</v>
      </c>
      <c r="B210" s="2">
        <v>2650202693.5280008</v>
      </c>
    </row>
    <row r="211" spans="1:2" x14ac:dyDescent="0.3">
      <c r="A211" s="25">
        <v>42430</v>
      </c>
      <c r="B211" s="2">
        <v>2540990374.1560001</v>
      </c>
    </row>
    <row r="212" spans="1:2" x14ac:dyDescent="0.3">
      <c r="A212" s="25">
        <v>42461</v>
      </c>
      <c r="B212" s="2">
        <v>1709290145.5739996</v>
      </c>
    </row>
    <row r="213" spans="1:2" x14ac:dyDescent="0.3">
      <c r="A213" s="25">
        <v>42491</v>
      </c>
      <c r="B213" s="2">
        <v>2353130402.4647317</v>
      </c>
    </row>
    <row r="214" spans="1:2" x14ac:dyDescent="0.3">
      <c r="A214" s="25">
        <v>42522</v>
      </c>
      <c r="B214" s="2">
        <v>1962203142.2427313</v>
      </c>
    </row>
    <row r="215" spans="1:2" x14ac:dyDescent="0.3">
      <c r="A215" s="25">
        <v>42552</v>
      </c>
      <c r="B215" s="2">
        <v>2293748816.2227316</v>
      </c>
    </row>
    <row r="216" spans="1:2" x14ac:dyDescent="0.3">
      <c r="A216" s="25">
        <v>42583</v>
      </c>
      <c r="B216" s="2">
        <v>1893412564.2999997</v>
      </c>
    </row>
    <row r="217" spans="1:2" x14ac:dyDescent="0.3">
      <c r="A217" s="25">
        <v>42614</v>
      </c>
      <c r="B217" s="2">
        <v>2306151637.086</v>
      </c>
    </row>
    <row r="218" spans="1:2" x14ac:dyDescent="0.3">
      <c r="A218" s="25">
        <v>42644</v>
      </c>
      <c r="B218" s="2">
        <v>2913229296.3440003</v>
      </c>
    </row>
    <row r="219" spans="1:2" x14ac:dyDescent="0.3">
      <c r="A219" s="25">
        <v>42675</v>
      </c>
      <c r="B219" s="2">
        <v>2070629479.2859995</v>
      </c>
    </row>
    <row r="220" spans="1:2" x14ac:dyDescent="0.3">
      <c r="A220" s="25">
        <v>42705</v>
      </c>
      <c r="B220" s="2">
        <v>2832141224.3700004</v>
      </c>
    </row>
    <row r="221" spans="1:2" x14ac:dyDescent="0.3">
      <c r="A221" s="25">
        <v>42736</v>
      </c>
      <c r="B221" s="2">
        <v>3160586044.3920007</v>
      </c>
    </row>
    <row r="222" spans="1:2" x14ac:dyDescent="0.3">
      <c r="A222" s="25">
        <v>42767</v>
      </c>
      <c r="B222" s="2">
        <v>3228893197.3920002</v>
      </c>
    </row>
    <row r="223" spans="1:2" x14ac:dyDescent="0.3">
      <c r="A223" s="25">
        <v>42795</v>
      </c>
      <c r="B223" s="2">
        <v>3455520758.2159996</v>
      </c>
    </row>
    <row r="224" spans="1:2" x14ac:dyDescent="0.3">
      <c r="A224" s="25">
        <v>42826</v>
      </c>
      <c r="B224" s="2">
        <v>3078853492.0100002</v>
      </c>
    </row>
    <row r="225" spans="1:2" x14ac:dyDescent="0.3">
      <c r="A225" s="25">
        <v>42856</v>
      </c>
      <c r="B225" s="2">
        <v>3004900854.5240006</v>
      </c>
    </row>
    <row r="226" spans="1:2" x14ac:dyDescent="0.3">
      <c r="A226" s="25">
        <v>42887</v>
      </c>
      <c r="B226" s="2">
        <v>2619245653.4660006</v>
      </c>
    </row>
    <row r="227" spans="1:2" x14ac:dyDescent="0.3">
      <c r="A227" s="25">
        <v>42917</v>
      </c>
      <c r="B227" s="2">
        <v>5200964960.2540007</v>
      </c>
    </row>
    <row r="228" spans="1:2" x14ac:dyDescent="0.3">
      <c r="A228" s="25">
        <v>42948</v>
      </c>
      <c r="B228" s="2">
        <v>2105035039.7460001</v>
      </c>
    </row>
    <row r="229" spans="1:2" x14ac:dyDescent="0.3">
      <c r="A229" s="25">
        <v>42979</v>
      </c>
      <c r="B229" s="2">
        <v>2370000000</v>
      </c>
    </row>
    <row r="230" spans="1:2" x14ac:dyDescent="0.3">
      <c r="A230" s="25">
        <v>43009</v>
      </c>
      <c r="B230" s="2">
        <v>3373501105.4780002</v>
      </c>
    </row>
    <row r="231" spans="1:2" x14ac:dyDescent="0.3">
      <c r="A231" s="25">
        <v>43040</v>
      </c>
      <c r="B231" s="2">
        <v>2759300066.2220001</v>
      </c>
    </row>
    <row r="232" spans="1:2" x14ac:dyDescent="0.3">
      <c r="A232" s="25">
        <v>43070</v>
      </c>
      <c r="B232" s="2">
        <v>4395671459.5420008</v>
      </c>
    </row>
    <row r="233" spans="1:2" x14ac:dyDescent="0.3">
      <c r="A233" s="25">
        <v>43101</v>
      </c>
      <c r="B233" s="2">
        <v>3835526749.1900001</v>
      </c>
    </row>
    <row r="234" spans="1:2" x14ac:dyDescent="0.3">
      <c r="A234" s="25">
        <v>43132</v>
      </c>
      <c r="B234" s="2">
        <v>3755856581.895999</v>
      </c>
    </row>
    <row r="235" spans="1:2" x14ac:dyDescent="0.3">
      <c r="A235" s="25">
        <v>43160</v>
      </c>
      <c r="B235" s="2">
        <v>3260914025.6900005</v>
      </c>
    </row>
    <row r="236" spans="1:2" x14ac:dyDescent="0.3">
      <c r="A236" s="25">
        <v>43191</v>
      </c>
      <c r="B236" s="2">
        <v>3604992374.4899998</v>
      </c>
    </row>
    <row r="237" spans="1:2" x14ac:dyDescent="0.3">
      <c r="A237" s="25">
        <v>43221</v>
      </c>
      <c r="B237" s="2">
        <v>3279995771.9519997</v>
      </c>
    </row>
    <row r="238" spans="1:2" x14ac:dyDescent="0.3">
      <c r="A238" s="25">
        <v>43252</v>
      </c>
      <c r="B238" s="2">
        <v>3045527284.6359997</v>
      </c>
    </row>
    <row r="239" spans="1:2" x14ac:dyDescent="0.3">
      <c r="A239" s="25">
        <v>43282</v>
      </c>
      <c r="B239" s="2">
        <v>2613296979.4720001</v>
      </c>
    </row>
    <row r="240" spans="1:2" x14ac:dyDescent="0.3">
      <c r="A240" s="25">
        <v>43313</v>
      </c>
      <c r="B240" s="2">
        <v>2189326655.0739999</v>
      </c>
    </row>
    <row r="241" spans="1:2" x14ac:dyDescent="0.3">
      <c r="A241" s="25">
        <v>43344</v>
      </c>
      <c r="B241" s="2">
        <v>2715635274.4300003</v>
      </c>
    </row>
    <row r="242" spans="1:2" x14ac:dyDescent="0.3">
      <c r="A242" s="25">
        <v>43374</v>
      </c>
      <c r="B242" s="2">
        <v>3770837429.7119999</v>
      </c>
    </row>
    <row r="243" spans="1:2" x14ac:dyDescent="0.3">
      <c r="A243" s="25">
        <v>43405</v>
      </c>
      <c r="B243" s="2">
        <v>2279802093.4520001</v>
      </c>
    </row>
    <row r="244" spans="1:2" x14ac:dyDescent="0.3">
      <c r="A244" s="25">
        <v>43435</v>
      </c>
      <c r="B244" s="2">
        <v>4063989507.3680005</v>
      </c>
    </row>
    <row r="245" spans="1:2" x14ac:dyDescent="0.3">
      <c r="A245" s="25">
        <v>43466</v>
      </c>
      <c r="B245" s="2">
        <v>3741289961.9100003</v>
      </c>
    </row>
    <row r="246" spans="1:2" x14ac:dyDescent="0.3">
      <c r="A246" s="25">
        <v>43497</v>
      </c>
      <c r="B246" s="2">
        <v>3324830487.0560007</v>
      </c>
    </row>
    <row r="247" spans="1:2" x14ac:dyDescent="0.3">
      <c r="A247" s="25">
        <v>43525</v>
      </c>
      <c r="B247" s="2">
        <v>2731066988.8899999</v>
      </c>
    </row>
    <row r="248" spans="1:2" x14ac:dyDescent="0.3">
      <c r="A248" s="25">
        <v>43556</v>
      </c>
      <c r="B248" s="2">
        <v>3523869358.9060001</v>
      </c>
    </row>
    <row r="249" spans="1:2" x14ac:dyDescent="0.3">
      <c r="A249" s="25">
        <v>43586</v>
      </c>
      <c r="B249" s="2">
        <v>3264965529.7980003</v>
      </c>
    </row>
    <row r="250" spans="1:2" x14ac:dyDescent="0.3">
      <c r="A250" s="25">
        <v>43617</v>
      </c>
      <c r="B250" s="2">
        <v>1704972082.8459997</v>
      </c>
    </row>
    <row r="251" spans="1:2" x14ac:dyDescent="0.3">
      <c r="A251" s="25">
        <v>43647</v>
      </c>
      <c r="B251" s="2">
        <v>3526996715.27</v>
      </c>
    </row>
    <row r="252" spans="1:2" x14ac:dyDescent="0.3">
      <c r="A252" s="25">
        <v>43678</v>
      </c>
      <c r="B252" s="2">
        <v>2880665496.4640002</v>
      </c>
    </row>
    <row r="253" spans="1:2" x14ac:dyDescent="0.3">
      <c r="A253" s="25">
        <v>43709</v>
      </c>
      <c r="B253" s="2">
        <v>2616048149.7099996</v>
      </c>
    </row>
    <row r="254" spans="1:2" x14ac:dyDescent="0.3">
      <c r="A254" s="25">
        <v>43739</v>
      </c>
      <c r="B254" s="2">
        <v>2825531185.9200006</v>
      </c>
    </row>
    <row r="255" spans="1:2" x14ac:dyDescent="0.3">
      <c r="A255" s="25">
        <v>43770</v>
      </c>
      <c r="B255" s="2">
        <v>3211451949.7000012</v>
      </c>
    </row>
    <row r="256" spans="1:2" x14ac:dyDescent="0.3">
      <c r="A256" s="25">
        <v>43800</v>
      </c>
      <c r="B256" s="2">
        <v>4192840559.960001</v>
      </c>
    </row>
    <row r="257" spans="1:2" x14ac:dyDescent="0.3">
      <c r="A257" s="25">
        <v>43831</v>
      </c>
      <c r="B257" s="2">
        <v>4124641098.4200001</v>
      </c>
    </row>
    <row r="258" spans="1:2" x14ac:dyDescent="0.3">
      <c r="A258" s="25">
        <v>43862</v>
      </c>
      <c r="B258" s="2">
        <v>4069517204.7200003</v>
      </c>
    </row>
    <row r="259" spans="1:2" x14ac:dyDescent="0.3">
      <c r="A259" s="25">
        <v>43891</v>
      </c>
      <c r="B259" s="2">
        <v>3574661778.8199997</v>
      </c>
    </row>
    <row r="260" spans="1:2" x14ac:dyDescent="0.3">
      <c r="A260" s="25">
        <v>43922</v>
      </c>
      <c r="B260" s="2">
        <v>2222333383.1999998</v>
      </c>
    </row>
    <row r="261" spans="1:2" x14ac:dyDescent="0.3">
      <c r="A261" s="25">
        <v>43952</v>
      </c>
      <c r="B261" s="2">
        <v>2461543760.96</v>
      </c>
    </row>
    <row r="262" spans="1:2" x14ac:dyDescent="0.3">
      <c r="A262" s="25">
        <v>43983</v>
      </c>
      <c r="B262" s="2">
        <v>3752456219.1199999</v>
      </c>
    </row>
    <row r="263" spans="1:2" x14ac:dyDescent="0.3">
      <c r="A263" s="25">
        <v>44013</v>
      </c>
      <c r="B263" s="2">
        <v>3412797265.9400001</v>
      </c>
    </row>
    <row r="264" spans="1:2" x14ac:dyDescent="0.3">
      <c r="A264" s="25">
        <v>44044</v>
      </c>
      <c r="B264" s="2">
        <v>3145252551.96</v>
      </c>
    </row>
    <row r="265" spans="1:2" x14ac:dyDescent="0.3">
      <c r="A265" s="25">
        <v>44075</v>
      </c>
      <c r="B265" s="2">
        <v>3274375679.8200006</v>
      </c>
    </row>
    <row r="266" spans="1:2" x14ac:dyDescent="0.3">
      <c r="A266" s="25">
        <v>44105</v>
      </c>
      <c r="B266" s="2">
        <v>5941646646.1322174</v>
      </c>
    </row>
    <row r="267" spans="1:2" x14ac:dyDescent="0.3">
      <c r="A267" s="25">
        <v>44136</v>
      </c>
      <c r="B267" s="2">
        <v>3901136753.7578292</v>
      </c>
    </row>
    <row r="268" spans="1:2" x14ac:dyDescent="0.3">
      <c r="A268" s="25">
        <v>44166</v>
      </c>
      <c r="B268" s="2">
        <v>5630696080.2409382</v>
      </c>
    </row>
    <row r="269" spans="1:2" x14ac:dyDescent="0.3">
      <c r="A269" s="25">
        <v>44197</v>
      </c>
      <c r="B269" s="2">
        <v>4804344287.2964497</v>
      </c>
    </row>
    <row r="270" spans="1:2" x14ac:dyDescent="0.3">
      <c r="A270" s="25">
        <v>44228</v>
      </c>
      <c r="B270" s="2">
        <v>5310935877.6428833</v>
      </c>
    </row>
    <row r="271" spans="1:2" x14ac:dyDescent="0.3">
      <c r="A271" s="25">
        <v>44256</v>
      </c>
      <c r="B271" s="2">
        <v>4999391093.8881083</v>
      </c>
    </row>
    <row r="272" spans="1:2" x14ac:dyDescent="0.3">
      <c r="A272" s="25">
        <v>44287</v>
      </c>
      <c r="B272" s="2">
        <v>3937735492.3884788</v>
      </c>
    </row>
    <row r="273" spans="1:2" x14ac:dyDescent="0.3">
      <c r="A273" s="25">
        <v>44317</v>
      </c>
      <c r="B273" s="2">
        <v>4589272268.2200966</v>
      </c>
    </row>
    <row r="274" spans="1:2" x14ac:dyDescent="0.3">
      <c r="A274" s="25">
        <v>44348</v>
      </c>
      <c r="B274" s="2">
        <v>4180032767.1205816</v>
      </c>
    </row>
    <row r="275" spans="1:2" x14ac:dyDescent="0.3">
      <c r="A275" s="25">
        <v>44378</v>
      </c>
      <c r="B275" s="2">
        <v>4156674114.1152005</v>
      </c>
    </row>
    <row r="276" spans="1:2" x14ac:dyDescent="0.3">
      <c r="A276" s="25">
        <v>44409</v>
      </c>
      <c r="B276" s="2">
        <v>5194350156.3582354</v>
      </c>
    </row>
    <row r="277" spans="1:2" x14ac:dyDescent="0.3">
      <c r="A277" s="25">
        <v>44440</v>
      </c>
      <c r="B277" s="2">
        <v>4577323943.1290016</v>
      </c>
    </row>
    <row r="278" spans="1:2" x14ac:dyDescent="0.3">
      <c r="A278" s="25">
        <v>44470</v>
      </c>
      <c r="B278" s="2">
        <v>4780054488.4718142</v>
      </c>
    </row>
    <row r="279" spans="1:2" x14ac:dyDescent="0.3">
      <c r="A279" s="25">
        <v>44501</v>
      </c>
      <c r="B279" s="2">
        <v>4907947270.7891426</v>
      </c>
    </row>
    <row r="280" spans="1:2" x14ac:dyDescent="0.3">
      <c r="A280" s="25">
        <v>44531</v>
      </c>
      <c r="B280" s="2">
        <v>5765415192.1347103</v>
      </c>
    </row>
    <row r="281" spans="1:2" x14ac:dyDescent="0.3">
      <c r="A281" s="25">
        <v>44562</v>
      </c>
      <c r="B281" s="2">
        <v>5482027874.5463371</v>
      </c>
    </row>
    <row r="282" spans="1:2" x14ac:dyDescent="0.3">
      <c r="A282" s="25">
        <v>44593</v>
      </c>
      <c r="B282" s="2">
        <v>7074219609.2706604</v>
      </c>
    </row>
    <row r="283" spans="1:2" x14ac:dyDescent="0.3">
      <c r="A283" s="25">
        <v>44621</v>
      </c>
      <c r="B283" s="2">
        <v>5257403522.6399994</v>
      </c>
    </row>
    <row r="284" spans="1:2" x14ac:dyDescent="0.3">
      <c r="A284" s="25">
        <v>44652</v>
      </c>
      <c r="B284" s="2">
        <v>4844166253.9499998</v>
      </c>
    </row>
    <row r="285" spans="1:2" x14ac:dyDescent="0.3">
      <c r="A285" s="25">
        <v>44682</v>
      </c>
      <c r="B285" s="2">
        <v>7748712686.9278421</v>
      </c>
    </row>
    <row r="286" spans="1:2" x14ac:dyDescent="0.3">
      <c r="A286" s="25">
        <v>44713</v>
      </c>
      <c r="B286" s="2">
        <v>3929962567.3645186</v>
      </c>
    </row>
    <row r="287" spans="1:2" x14ac:dyDescent="0.3">
      <c r="A287" s="25">
        <v>44743</v>
      </c>
      <c r="B287" s="2">
        <v>4029349582.932806</v>
      </c>
    </row>
    <row r="288" spans="1:2" x14ac:dyDescent="0.3">
      <c r="A288" s="25">
        <v>44774</v>
      </c>
      <c r="B288" s="2">
        <v>4016600409.1497288</v>
      </c>
    </row>
    <row r="289" spans="1:2" x14ac:dyDescent="0.3">
      <c r="A289" s="25">
        <v>44805</v>
      </c>
      <c r="B289" s="2">
        <v>4664632228.8812809</v>
      </c>
    </row>
    <row r="290" spans="1:2" x14ac:dyDescent="0.3">
      <c r="A290" s="25">
        <v>44835</v>
      </c>
      <c r="B290" s="2">
        <v>3934245058.2824974</v>
      </c>
    </row>
    <row r="291" spans="1:2" x14ac:dyDescent="0.3">
      <c r="A291" s="25">
        <v>44866</v>
      </c>
      <c r="B291" s="2">
        <v>4243945991.0231318</v>
      </c>
    </row>
    <row r="292" spans="1:2" x14ac:dyDescent="0.3">
      <c r="A292" s="25">
        <v>44896</v>
      </c>
      <c r="B292" s="2">
        <v>6153152962.6587744</v>
      </c>
    </row>
    <row r="293" spans="1:2" x14ac:dyDescent="0.3">
      <c r="A293" s="25">
        <v>44927</v>
      </c>
      <c r="B293" s="2">
        <v>6050517799.1986895</v>
      </c>
    </row>
    <row r="294" spans="1:2" x14ac:dyDescent="0.3">
      <c r="A294" s="25">
        <v>44958</v>
      </c>
      <c r="B294" s="2">
        <v>7243525078.5599384</v>
      </c>
    </row>
    <row r="295" spans="1:2" x14ac:dyDescent="0.3">
      <c r="A295" s="25">
        <v>44986</v>
      </c>
      <c r="B295" s="2">
        <v>6623911863.7891798</v>
      </c>
    </row>
    <row r="296" spans="1:2" x14ac:dyDescent="0.3">
      <c r="A296" s="25">
        <v>45017</v>
      </c>
      <c r="B296" s="2">
        <v>5324265881.092989</v>
      </c>
    </row>
    <row r="297" spans="1:2" x14ac:dyDescent="0.3">
      <c r="A297" s="25">
        <v>45047</v>
      </c>
      <c r="B297" s="2">
        <v>5887935206.8268061</v>
      </c>
    </row>
    <row r="298" spans="1:2" x14ac:dyDescent="0.3">
      <c r="A298" s="25">
        <v>45078</v>
      </c>
      <c r="B298" s="2">
        <v>4508015610.6234751</v>
      </c>
    </row>
    <row r="299" spans="1:2" x14ac:dyDescent="0.3">
      <c r="A299" s="25">
        <v>45108</v>
      </c>
      <c r="B299" s="2">
        <v>3790026108.7242904</v>
      </c>
    </row>
    <row r="300" spans="1:2" x14ac:dyDescent="0.3">
      <c r="A300" s="25">
        <v>45139</v>
      </c>
      <c r="B300" s="2">
        <v>3999308352.2573862</v>
      </c>
    </row>
    <row r="301" spans="1:2" x14ac:dyDescent="0.3">
      <c r="A301" s="25">
        <v>45170</v>
      </c>
      <c r="B301" s="2">
        <v>4408226024.7946291</v>
      </c>
    </row>
    <row r="302" spans="1:2" x14ac:dyDescent="0.3">
      <c r="A302" s="25">
        <v>45200</v>
      </c>
      <c r="B302" s="2">
        <v>6786331791.2859983</v>
      </c>
    </row>
    <row r="303" spans="1:2" x14ac:dyDescent="0.3">
      <c r="A303" s="25">
        <v>45231</v>
      </c>
      <c r="B303" s="2">
        <v>5677677852.3559999</v>
      </c>
    </row>
    <row r="304" spans="1:2" x14ac:dyDescent="0.3">
      <c r="A304" s="25">
        <v>45261</v>
      </c>
      <c r="B304" s="2">
        <v>7165826719.7539997</v>
      </c>
    </row>
    <row r="305" spans="1:5" x14ac:dyDescent="0.3">
      <c r="A305" s="25">
        <v>45292</v>
      </c>
      <c r="B305" s="2">
        <v>6207362121.4140005</v>
      </c>
    </row>
    <row r="306" spans="1:5" x14ac:dyDescent="0.3">
      <c r="A306" s="25">
        <v>45323</v>
      </c>
      <c r="B306" s="2">
        <v>5219929081.5619993</v>
      </c>
    </row>
    <row r="307" spans="1:5" x14ac:dyDescent="0.3">
      <c r="A307" s="25">
        <v>45352</v>
      </c>
      <c r="B307" s="2">
        <v>2140499411.3000002</v>
      </c>
    </row>
    <row r="308" spans="1:5" x14ac:dyDescent="0.3">
      <c r="A308" s="25">
        <v>45383</v>
      </c>
      <c r="B308" s="2">
        <v>4981444992.632</v>
      </c>
    </row>
    <row r="309" spans="1:5" x14ac:dyDescent="0.3">
      <c r="A309" s="25">
        <v>45413</v>
      </c>
      <c r="B309" s="2">
        <v>4974492132.1939993</v>
      </c>
    </row>
    <row r="310" spans="1:5" x14ac:dyDescent="0.3">
      <c r="A310" s="25">
        <v>45444</v>
      </c>
      <c r="B310" s="2">
        <v>6102811148.8660002</v>
      </c>
    </row>
    <row r="311" spans="1:5" x14ac:dyDescent="0.3">
      <c r="A311" s="25">
        <v>45474</v>
      </c>
      <c r="B311" s="2">
        <v>4995281092.6116648</v>
      </c>
    </row>
    <row r="312" spans="1:5" x14ac:dyDescent="0.3">
      <c r="A312" s="25">
        <v>45505</v>
      </c>
      <c r="B312" s="2">
        <v>4843744881.0719995</v>
      </c>
    </row>
    <row r="313" spans="1:5" x14ac:dyDescent="0.3">
      <c r="A313" s="25">
        <v>45536</v>
      </c>
      <c r="B313" s="2">
        <v>3547971823.9300003</v>
      </c>
      <c r="C313" s="2">
        <v>3547971823.9300003</v>
      </c>
      <c r="D313" s="2">
        <v>3547971823.9300003</v>
      </c>
      <c r="E313" s="2">
        <v>3547971823.9300003</v>
      </c>
    </row>
    <row r="314" spans="1:5" x14ac:dyDescent="0.3">
      <c r="A314" s="25">
        <v>45566</v>
      </c>
      <c r="C314" s="2">
        <f t="shared" ref="C314:C337" si="0">_xlfn.FORECAST.ETS(A314,$B$2:$B$313,$A$2:$A$313,1,1)</f>
        <v>6252850516.4515457</v>
      </c>
      <c r="D314" s="2">
        <f t="shared" ref="D314:D337" si="1">C314-_xlfn.FORECAST.ETS.CONFINT(A314,$B$2:$B$313,$A$2:$A$313,0.95,1,1)</f>
        <v>5060340423.2678747</v>
      </c>
      <c r="E314" s="2">
        <f t="shared" ref="E314:E337" si="2">C314+_xlfn.FORECAST.ETS.CONFINT(A314,$B$2:$B$313,$A$2:$A$313,0.95,1,1)</f>
        <v>7445360609.6352167</v>
      </c>
    </row>
    <row r="315" spans="1:5" x14ac:dyDescent="0.3">
      <c r="A315" s="25">
        <v>45597</v>
      </c>
      <c r="C315" s="2">
        <f t="shared" si="0"/>
        <v>5671093084.648551</v>
      </c>
      <c r="D315" s="2">
        <f t="shared" si="1"/>
        <v>4478577625.1815348</v>
      </c>
      <c r="E315" s="2">
        <f t="shared" si="2"/>
        <v>6863608544.1155672</v>
      </c>
    </row>
    <row r="316" spans="1:5" x14ac:dyDescent="0.3">
      <c r="A316" s="25">
        <v>45627</v>
      </c>
      <c r="C316" s="2">
        <f t="shared" si="0"/>
        <v>7034953409.8414698</v>
      </c>
      <c r="D316" s="2">
        <f t="shared" si="1"/>
        <v>5842428410.3747978</v>
      </c>
      <c r="E316" s="2">
        <f t="shared" si="2"/>
        <v>8227478409.3081417</v>
      </c>
    </row>
    <row r="317" spans="1:5" x14ac:dyDescent="0.3">
      <c r="A317" s="25">
        <v>45658</v>
      </c>
      <c r="C317" s="2">
        <f t="shared" si="0"/>
        <v>6622379268.8777142</v>
      </c>
      <c r="D317" s="2">
        <f t="shared" si="1"/>
        <v>5429839363.3143635</v>
      </c>
      <c r="E317" s="2">
        <f t="shared" si="2"/>
        <v>7814919174.4410648</v>
      </c>
    </row>
    <row r="318" spans="1:5" x14ac:dyDescent="0.3">
      <c r="A318" s="25">
        <v>45689</v>
      </c>
      <c r="C318" s="2">
        <f t="shared" si="0"/>
        <v>6825433363.7874413</v>
      </c>
      <c r="D318" s="2">
        <f t="shared" si="1"/>
        <v>5632871993.772192</v>
      </c>
      <c r="E318" s="2">
        <f t="shared" si="2"/>
        <v>8017994733.8026905</v>
      </c>
    </row>
    <row r="319" spans="1:5" x14ac:dyDescent="0.3">
      <c r="A319" s="25">
        <v>45717</v>
      </c>
      <c r="C319" s="2">
        <f t="shared" si="0"/>
        <v>5552545620.171833</v>
      </c>
      <c r="D319" s="2">
        <f t="shared" si="1"/>
        <v>4359955035.2733765</v>
      </c>
      <c r="E319" s="2">
        <f t="shared" si="2"/>
        <v>6745136205.0702896</v>
      </c>
    </row>
    <row r="320" spans="1:5" x14ac:dyDescent="0.3">
      <c r="A320" s="25">
        <v>45748</v>
      </c>
      <c r="C320" s="2">
        <f t="shared" si="0"/>
        <v>5774890059.0605898</v>
      </c>
      <c r="D320" s="2">
        <f t="shared" si="1"/>
        <v>4582261317.0251341</v>
      </c>
      <c r="E320" s="2">
        <f t="shared" si="2"/>
        <v>6967518801.0960455</v>
      </c>
    </row>
    <row r="321" spans="1:5" x14ac:dyDescent="0.3">
      <c r="A321" s="25">
        <v>45778</v>
      </c>
      <c r="C321" s="2">
        <f t="shared" si="0"/>
        <v>6350265124.79422</v>
      </c>
      <c r="D321" s="2">
        <f t="shared" si="1"/>
        <v>5157588091.8824663</v>
      </c>
      <c r="E321" s="2">
        <f t="shared" si="2"/>
        <v>7542942157.7059736</v>
      </c>
    </row>
    <row r="322" spans="1:5" x14ac:dyDescent="0.3">
      <c r="A322" s="25">
        <v>45809</v>
      </c>
      <c r="C322" s="2">
        <f t="shared" si="0"/>
        <v>5776143496.3417397</v>
      </c>
      <c r="D322" s="2">
        <f t="shared" si="1"/>
        <v>4583406847.7610826</v>
      </c>
      <c r="E322" s="2">
        <f t="shared" si="2"/>
        <v>6968880144.9223967</v>
      </c>
    </row>
    <row r="323" spans="1:5" x14ac:dyDescent="0.3">
      <c r="A323" s="25">
        <v>45839</v>
      </c>
      <c r="C323" s="2">
        <f t="shared" si="0"/>
        <v>5532841804.3585863</v>
      </c>
      <c r="D323" s="2">
        <f t="shared" si="1"/>
        <v>4340033024.8023567</v>
      </c>
      <c r="E323" s="2">
        <f t="shared" si="2"/>
        <v>6725650583.9148159</v>
      </c>
    </row>
    <row r="324" spans="1:5" x14ac:dyDescent="0.3">
      <c r="A324" s="25">
        <v>45870</v>
      </c>
      <c r="C324" s="2">
        <f t="shared" si="0"/>
        <v>5444333936.8149834</v>
      </c>
      <c r="D324" s="2">
        <f t="shared" si="1"/>
        <v>4251439321.1205206</v>
      </c>
      <c r="E324" s="2">
        <f t="shared" si="2"/>
        <v>6637228552.5094461</v>
      </c>
    </row>
    <row r="325" spans="1:5" x14ac:dyDescent="0.3">
      <c r="A325" s="25">
        <v>45901</v>
      </c>
      <c r="C325" s="2">
        <f t="shared" si="0"/>
        <v>5255215849.871294</v>
      </c>
      <c r="D325" s="2">
        <f t="shared" si="1"/>
        <v>4062220503.8085709</v>
      </c>
      <c r="E325" s="2">
        <f t="shared" si="2"/>
        <v>6448211195.9340172</v>
      </c>
    </row>
    <row r="326" spans="1:5" x14ac:dyDescent="0.3">
      <c r="A326" s="25">
        <v>45931</v>
      </c>
      <c r="C326" s="2">
        <f t="shared" si="0"/>
        <v>6670621248.4979553</v>
      </c>
      <c r="D326" s="2">
        <f t="shared" si="1"/>
        <v>5436785276.4686632</v>
      </c>
      <c r="E326" s="2">
        <f t="shared" si="2"/>
        <v>7904457220.5272474</v>
      </c>
    </row>
    <row r="327" spans="1:5" x14ac:dyDescent="0.3">
      <c r="A327" s="25">
        <v>45962</v>
      </c>
      <c r="C327" s="2">
        <f t="shared" si="0"/>
        <v>6088863816.6949606</v>
      </c>
      <c r="D327" s="2">
        <f t="shared" si="1"/>
        <v>4854898187.5358677</v>
      </c>
      <c r="E327" s="2">
        <f t="shared" si="2"/>
        <v>7322829445.8540535</v>
      </c>
    </row>
    <row r="328" spans="1:5" x14ac:dyDescent="0.3">
      <c r="A328" s="25">
        <v>45992</v>
      </c>
      <c r="C328" s="2">
        <f t="shared" si="0"/>
        <v>7452724141.8878794</v>
      </c>
      <c r="D328" s="2">
        <f t="shared" si="1"/>
        <v>6218611008.294157</v>
      </c>
      <c r="E328" s="2">
        <f t="shared" si="2"/>
        <v>8686837275.4816017</v>
      </c>
    </row>
    <row r="329" spans="1:5" x14ac:dyDescent="0.3">
      <c r="A329" s="25">
        <v>46023</v>
      </c>
      <c r="C329" s="2">
        <f t="shared" si="0"/>
        <v>7040150000.9241238</v>
      </c>
      <c r="D329" s="2">
        <f t="shared" si="1"/>
        <v>5805870369.8349314</v>
      </c>
      <c r="E329" s="2">
        <f t="shared" si="2"/>
        <v>8274429632.0133162</v>
      </c>
    </row>
    <row r="330" spans="1:5" x14ac:dyDescent="0.3">
      <c r="A330" s="25">
        <v>46054</v>
      </c>
      <c r="C330" s="2">
        <f t="shared" si="0"/>
        <v>7243204095.8338509</v>
      </c>
      <c r="D330" s="2">
        <f t="shared" si="1"/>
        <v>6008737829.8929329</v>
      </c>
      <c r="E330" s="2">
        <f t="shared" si="2"/>
        <v>8477670361.7747688</v>
      </c>
    </row>
    <row r="331" spans="1:5" x14ac:dyDescent="0.3">
      <c r="A331" s="25">
        <v>46082</v>
      </c>
      <c r="C331" s="2">
        <f t="shared" si="0"/>
        <v>5970316352.2182426</v>
      </c>
      <c r="D331" s="2">
        <f t="shared" si="1"/>
        <v>4735642171.4148693</v>
      </c>
      <c r="E331" s="2">
        <f t="shared" si="2"/>
        <v>7204990533.021616</v>
      </c>
    </row>
    <row r="332" spans="1:5" x14ac:dyDescent="0.3">
      <c r="A332" s="25">
        <v>46113</v>
      </c>
      <c r="C332" s="2">
        <f t="shared" si="0"/>
        <v>6192660791.1069994</v>
      </c>
      <c r="D332" s="2">
        <f t="shared" si="1"/>
        <v>4957756274.607275</v>
      </c>
      <c r="E332" s="2">
        <f t="shared" si="2"/>
        <v>7427565307.6067238</v>
      </c>
    </row>
    <row r="333" spans="1:5" x14ac:dyDescent="0.3">
      <c r="A333" s="25">
        <v>46143</v>
      </c>
      <c r="C333" s="2">
        <f t="shared" si="0"/>
        <v>6768035856.8406296</v>
      </c>
      <c r="D333" s="2">
        <f t="shared" si="1"/>
        <v>5532877445.0190639</v>
      </c>
      <c r="E333" s="2">
        <f t="shared" si="2"/>
        <v>8003194268.6621952</v>
      </c>
    </row>
    <row r="334" spans="1:5" x14ac:dyDescent="0.3">
      <c r="A334" s="25">
        <v>46174</v>
      </c>
      <c r="C334" s="2">
        <f t="shared" si="0"/>
        <v>6193914228.3881493</v>
      </c>
      <c r="D334" s="2">
        <f t="shared" si="1"/>
        <v>4958477225.0692482</v>
      </c>
      <c r="E334" s="2">
        <f t="shared" si="2"/>
        <v>7429351231.7070503</v>
      </c>
    </row>
    <row r="335" spans="1:5" x14ac:dyDescent="0.3">
      <c r="A335" s="25">
        <v>46204</v>
      </c>
      <c r="C335" s="2">
        <f t="shared" si="0"/>
        <v>5950612536.4049959</v>
      </c>
      <c r="D335" s="2">
        <f t="shared" si="1"/>
        <v>4714871111.3244467</v>
      </c>
      <c r="E335" s="2">
        <f t="shared" si="2"/>
        <v>7186353961.4855452</v>
      </c>
    </row>
    <row r="336" spans="1:5" x14ac:dyDescent="0.3">
      <c r="A336" s="25">
        <v>46235</v>
      </c>
      <c r="C336" s="2">
        <f t="shared" si="0"/>
        <v>5862104668.861393</v>
      </c>
      <c r="D336" s="2">
        <f t="shared" si="1"/>
        <v>4626031860.3562555</v>
      </c>
      <c r="E336" s="2">
        <f t="shared" si="2"/>
        <v>7098177477.3665304</v>
      </c>
    </row>
    <row r="337" spans="1:5" x14ac:dyDescent="0.3">
      <c r="A337" s="25">
        <v>46266</v>
      </c>
      <c r="C337" s="2">
        <f t="shared" si="0"/>
        <v>5672986581.9177036</v>
      </c>
      <c r="D337" s="2">
        <f t="shared" si="1"/>
        <v>4436554299.8548145</v>
      </c>
      <c r="E337" s="2">
        <f t="shared" si="2"/>
        <v>6909418863.9805927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7"/>
  <sheetViews>
    <sheetView workbookViewId="0">
      <selection activeCell="E30" sqref="E30"/>
    </sheetView>
  </sheetViews>
  <sheetFormatPr defaultRowHeight="14.4" x14ac:dyDescent="0.3"/>
  <cols>
    <col min="3" max="3" width="9.109375" style="23" bestFit="1" customWidth="1"/>
    <col min="4" max="4" width="19.33203125" customWidth="1"/>
  </cols>
  <sheetData>
    <row r="1" spans="1:4" ht="15" thickBot="1" x14ac:dyDescent="0.35">
      <c r="C1" s="23" t="s">
        <v>45</v>
      </c>
      <c r="D1" t="s">
        <v>46</v>
      </c>
    </row>
    <row r="2" spans="1:4" ht="15" thickBot="1" x14ac:dyDescent="0.35">
      <c r="A2" s="12" t="s">
        <v>37</v>
      </c>
      <c r="B2" s="8" t="s">
        <v>0</v>
      </c>
      <c r="C2" s="24">
        <v>36069</v>
      </c>
      <c r="D2" s="13">
        <f>LOG10('Time Series'!D2)</f>
        <v>8.6543594655476568</v>
      </c>
    </row>
    <row r="3" spans="1:4" ht="15" thickBot="1" x14ac:dyDescent="0.35">
      <c r="A3" s="12" t="s">
        <v>37</v>
      </c>
      <c r="B3" s="9" t="s">
        <v>13</v>
      </c>
      <c r="C3" s="24">
        <v>36100</v>
      </c>
      <c r="D3" s="13">
        <f>LOG10('Time Series'!D3)</f>
        <v>8.5790744321968617</v>
      </c>
    </row>
    <row r="4" spans="1:4" ht="15" thickBot="1" x14ac:dyDescent="0.35">
      <c r="A4" s="12" t="s">
        <v>37</v>
      </c>
      <c r="B4" s="9" t="s">
        <v>14</v>
      </c>
      <c r="C4" s="24">
        <v>36130</v>
      </c>
      <c r="D4" s="13">
        <f>LOG10('Time Series'!D4)</f>
        <v>8.5984622004741507</v>
      </c>
    </row>
    <row r="5" spans="1:4" ht="15" thickBot="1" x14ac:dyDescent="0.35">
      <c r="A5" s="12" t="s">
        <v>37</v>
      </c>
      <c r="B5" s="9" t="s">
        <v>15</v>
      </c>
      <c r="C5" s="24">
        <v>36161</v>
      </c>
      <c r="D5" s="13">
        <f>LOG10('Time Series'!D5)</f>
        <v>8.641126932803509</v>
      </c>
    </row>
    <row r="6" spans="1:4" ht="15" thickBot="1" x14ac:dyDescent="0.35">
      <c r="A6" s="12" t="s">
        <v>37</v>
      </c>
      <c r="B6" s="9" t="s">
        <v>16</v>
      </c>
      <c r="C6" s="24">
        <v>36192</v>
      </c>
      <c r="D6" s="13">
        <f>LOG10('Time Series'!D6)</f>
        <v>8.6177549798544799</v>
      </c>
    </row>
    <row r="7" spans="1:4" ht="15" thickBot="1" x14ac:dyDescent="0.35">
      <c r="A7" s="12" t="s">
        <v>37</v>
      </c>
      <c r="B7" s="9" t="s">
        <v>17</v>
      </c>
      <c r="C7" s="24">
        <v>36220</v>
      </c>
      <c r="D7" s="13">
        <f>LOG10('Time Series'!D7)</f>
        <v>8.6655247073085313</v>
      </c>
    </row>
    <row r="8" spans="1:4" ht="15" thickBot="1" x14ac:dyDescent="0.35">
      <c r="A8" s="12" t="s">
        <v>37</v>
      </c>
      <c r="B8" s="9" t="s">
        <v>18</v>
      </c>
      <c r="C8" s="24">
        <v>36251</v>
      </c>
      <c r="D8" s="13">
        <f>LOG10('Time Series'!D8)</f>
        <v>8.6050786798589147</v>
      </c>
    </row>
    <row r="9" spans="1:4" ht="15" thickBot="1" x14ac:dyDescent="0.35">
      <c r="A9" s="12" t="s">
        <v>37</v>
      </c>
      <c r="B9" s="9" t="s">
        <v>19</v>
      </c>
      <c r="C9" s="24">
        <v>36281</v>
      </c>
      <c r="D9" s="13">
        <f>LOG10('Time Series'!D9)</f>
        <v>8.5517914436436691</v>
      </c>
    </row>
    <row r="10" spans="1:4" ht="15" thickBot="1" x14ac:dyDescent="0.35">
      <c r="A10" s="12" t="s">
        <v>37</v>
      </c>
      <c r="B10" s="9" t="s">
        <v>20</v>
      </c>
      <c r="C10" s="24">
        <v>36312</v>
      </c>
      <c r="D10" s="13">
        <f>LOG10('Time Series'!D10)</f>
        <v>8.5561577118071526</v>
      </c>
    </row>
    <row r="11" spans="1:4" ht="15" thickBot="1" x14ac:dyDescent="0.35">
      <c r="A11" s="12" t="s">
        <v>37</v>
      </c>
      <c r="B11" s="9" t="s">
        <v>21</v>
      </c>
      <c r="C11" s="24">
        <v>36342</v>
      </c>
      <c r="D11" s="13">
        <f>LOG10('Time Series'!D11)</f>
        <v>8.5673205039839875</v>
      </c>
    </row>
    <row r="12" spans="1:4" ht="15" thickBot="1" x14ac:dyDescent="0.35">
      <c r="A12" s="12" t="s">
        <v>37</v>
      </c>
      <c r="B12" s="9" t="s">
        <v>22</v>
      </c>
      <c r="C12" s="24">
        <v>36373</v>
      </c>
      <c r="D12" s="13">
        <f>LOG10('Time Series'!D12)</f>
        <v>8.6167065160119947</v>
      </c>
    </row>
    <row r="13" spans="1:4" ht="15" thickBot="1" x14ac:dyDescent="0.35">
      <c r="A13" s="12" t="s">
        <v>37</v>
      </c>
      <c r="B13" s="10" t="s">
        <v>23</v>
      </c>
      <c r="C13" s="24">
        <v>36404</v>
      </c>
      <c r="D13" s="13">
        <f>LOG10('Time Series'!D13)</f>
        <v>8.5796464293318131</v>
      </c>
    </row>
    <row r="14" spans="1:4" ht="15" thickBot="1" x14ac:dyDescent="0.35">
      <c r="A14" s="12" t="s">
        <v>36</v>
      </c>
      <c r="B14" s="8" t="s">
        <v>0</v>
      </c>
      <c r="C14" s="24">
        <v>36434</v>
      </c>
      <c r="D14" s="13">
        <f>LOG10('Time Series'!D14)</f>
        <v>8.6995949385452391</v>
      </c>
    </row>
    <row r="15" spans="1:4" ht="15" thickBot="1" x14ac:dyDescent="0.35">
      <c r="A15" s="12" t="s">
        <v>36</v>
      </c>
      <c r="B15" s="9" t="s">
        <v>13</v>
      </c>
      <c r="C15" s="24">
        <v>36465</v>
      </c>
      <c r="D15" s="13">
        <f>LOG10('Time Series'!D15)</f>
        <v>8.6163914826433157</v>
      </c>
    </row>
    <row r="16" spans="1:4" ht="15" thickBot="1" x14ac:dyDescent="0.35">
      <c r="A16" s="12" t="s">
        <v>36</v>
      </c>
      <c r="B16" s="9" t="s">
        <v>14</v>
      </c>
      <c r="C16" s="24">
        <v>36495</v>
      </c>
      <c r="D16" s="13">
        <f>LOG10('Time Series'!D16)</f>
        <v>8.6248593958396498</v>
      </c>
    </row>
    <row r="17" spans="1:4" ht="15" thickBot="1" x14ac:dyDescent="0.35">
      <c r="A17" s="12" t="s">
        <v>36</v>
      </c>
      <c r="B17" s="9" t="s">
        <v>15</v>
      </c>
      <c r="C17" s="24">
        <v>36526</v>
      </c>
      <c r="D17" s="13">
        <f>LOG10('Time Series'!D17)</f>
        <v>8.6139474767803499</v>
      </c>
    </row>
    <row r="18" spans="1:4" ht="15" thickBot="1" x14ac:dyDescent="0.35">
      <c r="A18" s="12" t="s">
        <v>36</v>
      </c>
      <c r="B18" s="9" t="s">
        <v>16</v>
      </c>
      <c r="C18" s="24">
        <v>36557</v>
      </c>
      <c r="D18" s="13">
        <f>LOG10('Time Series'!D18)</f>
        <v>8.6161918432481315</v>
      </c>
    </row>
    <row r="19" spans="1:4" ht="15" thickBot="1" x14ac:dyDescent="0.35">
      <c r="A19" s="12" t="s">
        <v>36</v>
      </c>
      <c r="B19" s="9" t="s">
        <v>17</v>
      </c>
      <c r="C19" s="24">
        <v>36586</v>
      </c>
      <c r="D19" s="13">
        <f>LOG10('Time Series'!D19)</f>
        <v>8.5666142382391168</v>
      </c>
    </row>
    <row r="20" spans="1:4" ht="15" thickBot="1" x14ac:dyDescent="0.35">
      <c r="A20" s="12" t="s">
        <v>36</v>
      </c>
      <c r="B20" s="9" t="s">
        <v>18</v>
      </c>
      <c r="C20" s="24">
        <v>36617</v>
      </c>
      <c r="D20" s="13">
        <f>LOG10('Time Series'!D20)</f>
        <v>8.5076805000108173</v>
      </c>
    </row>
    <row r="21" spans="1:4" ht="15" thickBot="1" x14ac:dyDescent="0.35">
      <c r="A21" s="12" t="s">
        <v>36</v>
      </c>
      <c r="B21" s="9" t="s">
        <v>19</v>
      </c>
      <c r="C21" s="24">
        <v>36647</v>
      </c>
      <c r="D21" s="13">
        <f>LOG10('Time Series'!D21)</f>
        <v>8.5715224993025991</v>
      </c>
    </row>
    <row r="22" spans="1:4" ht="15" thickBot="1" x14ac:dyDescent="0.35">
      <c r="A22" s="12" t="s">
        <v>36</v>
      </c>
      <c r="B22" s="9" t="s">
        <v>20</v>
      </c>
      <c r="C22" s="24">
        <v>36678</v>
      </c>
      <c r="D22" s="13">
        <f>LOG10('Time Series'!D22)</f>
        <v>8.4525530632289261</v>
      </c>
    </row>
    <row r="23" spans="1:4" ht="15" thickBot="1" x14ac:dyDescent="0.35">
      <c r="A23" s="12" t="s">
        <v>36</v>
      </c>
      <c r="B23" s="9" t="s">
        <v>21</v>
      </c>
      <c r="C23" s="24">
        <v>36708</v>
      </c>
      <c r="D23" s="13">
        <f>LOG10('Time Series'!D23)</f>
        <v>8.4804956087394121</v>
      </c>
    </row>
    <row r="24" spans="1:4" ht="15" thickBot="1" x14ac:dyDescent="0.35">
      <c r="A24" s="12" t="s">
        <v>36</v>
      </c>
      <c r="B24" s="9" t="s">
        <v>22</v>
      </c>
      <c r="C24" s="24">
        <v>36739</v>
      </c>
      <c r="D24" s="13">
        <f>LOG10('Time Series'!D24)</f>
        <v>8.5217132736383263</v>
      </c>
    </row>
    <row r="25" spans="1:4" ht="15" thickBot="1" x14ac:dyDescent="0.35">
      <c r="A25" s="12" t="s">
        <v>36</v>
      </c>
      <c r="B25" s="10" t="s">
        <v>23</v>
      </c>
      <c r="C25" s="24">
        <v>36770</v>
      </c>
      <c r="D25" s="13">
        <f>LOG10('Time Series'!D25)</f>
        <v>8.47725152352489</v>
      </c>
    </row>
    <row r="26" spans="1:4" ht="15" thickBot="1" x14ac:dyDescent="0.35">
      <c r="A26" s="12" t="s">
        <v>33</v>
      </c>
      <c r="B26" s="8" t="s">
        <v>0</v>
      </c>
      <c r="C26" s="24">
        <v>36800</v>
      </c>
      <c r="D26" s="13">
        <f>LOG10('Time Series'!D26)</f>
        <v>8.7158864024545757</v>
      </c>
    </row>
    <row r="27" spans="1:4" ht="15" thickBot="1" x14ac:dyDescent="0.35">
      <c r="A27" s="12" t="s">
        <v>33</v>
      </c>
      <c r="B27" s="9" t="s">
        <v>13</v>
      </c>
      <c r="C27" s="24">
        <v>36831</v>
      </c>
      <c r="D27" s="13">
        <f>LOG10('Time Series'!D27)</f>
        <v>8.5090142424301369</v>
      </c>
    </row>
    <row r="28" spans="1:4" ht="15" thickBot="1" x14ac:dyDescent="0.35">
      <c r="A28" s="12" t="s">
        <v>33</v>
      </c>
      <c r="B28" s="9" t="s">
        <v>14</v>
      </c>
      <c r="C28" s="24">
        <v>36861</v>
      </c>
      <c r="D28" s="13">
        <f>LOG10('Time Series'!D28)</f>
        <v>8.5618166643189575</v>
      </c>
    </row>
    <row r="29" spans="1:4" ht="15" thickBot="1" x14ac:dyDescent="0.35">
      <c r="A29" s="12" t="s">
        <v>33</v>
      </c>
      <c r="B29" s="9" t="s">
        <v>15</v>
      </c>
      <c r="C29" s="24">
        <v>36892</v>
      </c>
      <c r="D29" s="13">
        <f>LOG10('Time Series'!D29)</f>
        <v>8.6008422611596984</v>
      </c>
    </row>
    <row r="30" spans="1:4" ht="15" thickBot="1" x14ac:dyDescent="0.35">
      <c r="A30" s="12" t="s">
        <v>33</v>
      </c>
      <c r="B30" s="9" t="s">
        <v>16</v>
      </c>
      <c r="C30" s="24">
        <v>36923</v>
      </c>
      <c r="D30" s="13">
        <f>LOG10('Time Series'!D30)</f>
        <v>8.5186060531805587</v>
      </c>
    </row>
    <row r="31" spans="1:4" ht="15" thickBot="1" x14ac:dyDescent="0.35">
      <c r="A31" s="12" t="s">
        <v>33</v>
      </c>
      <c r="B31" s="9" t="s">
        <v>17</v>
      </c>
      <c r="C31" s="24">
        <v>36951</v>
      </c>
      <c r="D31" s="13">
        <f>LOG10('Time Series'!D31)</f>
        <v>8.6078944569649227</v>
      </c>
    </row>
    <row r="32" spans="1:4" ht="15" thickBot="1" x14ac:dyDescent="0.35">
      <c r="A32" s="12" t="s">
        <v>33</v>
      </c>
      <c r="B32" s="9" t="s">
        <v>18</v>
      </c>
      <c r="C32" s="24">
        <v>36982</v>
      </c>
      <c r="D32" s="13">
        <f>LOG10('Time Series'!D32)</f>
        <v>8.5403419903016573</v>
      </c>
    </row>
    <row r="33" spans="1:4" ht="15" thickBot="1" x14ac:dyDescent="0.35">
      <c r="A33" s="12" t="s">
        <v>33</v>
      </c>
      <c r="B33" s="9" t="s">
        <v>19</v>
      </c>
      <c r="C33" s="24">
        <v>37012</v>
      </c>
      <c r="D33" s="13">
        <f>LOG10('Time Series'!D33)</f>
        <v>8.5604924674521179</v>
      </c>
    </row>
    <row r="34" spans="1:4" ht="15" thickBot="1" x14ac:dyDescent="0.35">
      <c r="A34" s="12" t="s">
        <v>33</v>
      </c>
      <c r="B34" s="9" t="s">
        <v>20</v>
      </c>
      <c r="C34" s="24">
        <v>37043</v>
      </c>
      <c r="D34" s="13">
        <f>LOG10('Time Series'!D34)</f>
        <v>8.5204049202902379</v>
      </c>
    </row>
    <row r="35" spans="1:4" ht="15" thickBot="1" x14ac:dyDescent="0.35">
      <c r="A35" s="12" t="s">
        <v>33</v>
      </c>
      <c r="B35" s="9" t="s">
        <v>21</v>
      </c>
      <c r="C35" s="24">
        <v>37073</v>
      </c>
      <c r="D35" s="13">
        <f>LOG10('Time Series'!D35)</f>
        <v>8.5616022037874746</v>
      </c>
    </row>
    <row r="36" spans="1:4" ht="15" thickBot="1" x14ac:dyDescent="0.35">
      <c r="A36" s="12" t="s">
        <v>33</v>
      </c>
      <c r="B36" s="9" t="s">
        <v>22</v>
      </c>
      <c r="C36" s="24">
        <v>37104</v>
      </c>
      <c r="D36" s="13">
        <f>LOG10('Time Series'!D36)</f>
        <v>8.6242924114965724</v>
      </c>
    </row>
    <row r="37" spans="1:4" ht="15" thickBot="1" x14ac:dyDescent="0.35">
      <c r="A37" s="12" t="s">
        <v>33</v>
      </c>
      <c r="B37" s="10" t="s">
        <v>23</v>
      </c>
      <c r="C37" s="24">
        <v>37135</v>
      </c>
      <c r="D37" s="13">
        <f>LOG10('Time Series'!D37)</f>
        <v>8.5819724016626786</v>
      </c>
    </row>
    <row r="38" spans="1:4" ht="15" thickBot="1" x14ac:dyDescent="0.35">
      <c r="A38" s="12" t="s">
        <v>32</v>
      </c>
      <c r="B38" s="8" t="s">
        <v>0</v>
      </c>
      <c r="C38" s="24">
        <v>37165</v>
      </c>
      <c r="D38" s="13">
        <f>LOG10('Time Series'!D38)</f>
        <v>8.7785491713061496</v>
      </c>
    </row>
    <row r="39" spans="1:4" ht="15" thickBot="1" x14ac:dyDescent="0.35">
      <c r="A39" s="12" t="s">
        <v>32</v>
      </c>
      <c r="B39" s="9" t="s">
        <v>13</v>
      </c>
      <c r="C39" s="24">
        <v>37196</v>
      </c>
      <c r="D39" s="13">
        <f>LOG10('Time Series'!D39)</f>
        <v>8.6110325599245208</v>
      </c>
    </row>
    <row r="40" spans="1:4" ht="15" thickBot="1" x14ac:dyDescent="0.35">
      <c r="A40" s="12" t="s">
        <v>32</v>
      </c>
      <c r="B40" s="9" t="s">
        <v>14</v>
      </c>
      <c r="C40" s="24">
        <v>37226</v>
      </c>
      <c r="D40" s="13">
        <f>LOG10('Time Series'!D40)</f>
        <v>8.6278060735657487</v>
      </c>
    </row>
    <row r="41" spans="1:4" ht="15" thickBot="1" x14ac:dyDescent="0.35">
      <c r="A41" s="12" t="s">
        <v>32</v>
      </c>
      <c r="B41" s="9" t="s">
        <v>15</v>
      </c>
      <c r="C41" s="24">
        <v>37257</v>
      </c>
      <c r="D41" s="13">
        <f>LOG10('Time Series'!D41)</f>
        <v>8.7307015442818461</v>
      </c>
    </row>
    <row r="42" spans="1:4" ht="15" thickBot="1" x14ac:dyDescent="0.35">
      <c r="A42" s="12" t="s">
        <v>32</v>
      </c>
      <c r="B42" s="9" t="s">
        <v>16</v>
      </c>
      <c r="C42" s="24">
        <v>37288</v>
      </c>
      <c r="D42" s="13">
        <f>LOG10('Time Series'!D42)</f>
        <v>8.6741351799024571</v>
      </c>
    </row>
    <row r="43" spans="1:4" ht="15" thickBot="1" x14ac:dyDescent="0.35">
      <c r="A43" s="12" t="s">
        <v>32</v>
      </c>
      <c r="B43" s="9" t="s">
        <v>17</v>
      </c>
      <c r="C43" s="24">
        <v>37316</v>
      </c>
      <c r="D43" s="13">
        <f>LOG10('Time Series'!D43)</f>
        <v>8.6938060641934687</v>
      </c>
    </row>
    <row r="44" spans="1:4" ht="15" thickBot="1" x14ac:dyDescent="0.35">
      <c r="A44" s="12" t="s">
        <v>32</v>
      </c>
      <c r="B44" s="9" t="s">
        <v>18</v>
      </c>
      <c r="C44" s="24">
        <v>37347</v>
      </c>
      <c r="D44" s="13">
        <f>LOG10('Time Series'!D44)</f>
        <v>8.7050764816562776</v>
      </c>
    </row>
    <row r="45" spans="1:4" ht="15" thickBot="1" x14ac:dyDescent="0.35">
      <c r="A45" s="12" t="s">
        <v>32</v>
      </c>
      <c r="B45" s="9" t="s">
        <v>19</v>
      </c>
      <c r="C45" s="24">
        <v>37377</v>
      </c>
      <c r="D45" s="13">
        <f>LOG10('Time Series'!D45)</f>
        <v>8.6881794696242718</v>
      </c>
    </row>
    <row r="46" spans="1:4" ht="15" thickBot="1" x14ac:dyDescent="0.35">
      <c r="A46" s="12" t="s">
        <v>32</v>
      </c>
      <c r="B46" s="9" t="s">
        <v>20</v>
      </c>
      <c r="C46" s="24">
        <v>37408</v>
      </c>
      <c r="D46" s="13">
        <f>LOG10('Time Series'!D46)</f>
        <v>8.6268636694330674</v>
      </c>
    </row>
    <row r="47" spans="1:4" ht="15" thickBot="1" x14ac:dyDescent="0.35">
      <c r="A47" s="12" t="s">
        <v>32</v>
      </c>
      <c r="B47" s="9" t="s">
        <v>21</v>
      </c>
      <c r="C47" s="24">
        <v>37438</v>
      </c>
      <c r="D47" s="13">
        <f>LOG10('Time Series'!D47)</f>
        <v>8.6709042193586789</v>
      </c>
    </row>
    <row r="48" spans="1:4" ht="15" thickBot="1" x14ac:dyDescent="0.35">
      <c r="A48" s="12" t="s">
        <v>32</v>
      </c>
      <c r="B48" s="9" t="s">
        <v>22</v>
      </c>
      <c r="C48" s="24">
        <v>37469</v>
      </c>
      <c r="D48" s="13">
        <f>LOG10('Time Series'!D48)</f>
        <v>8.6108517213442113</v>
      </c>
    </row>
    <row r="49" spans="1:4" ht="15" thickBot="1" x14ac:dyDescent="0.35">
      <c r="A49" s="12" t="s">
        <v>32</v>
      </c>
      <c r="B49" s="10" t="s">
        <v>23</v>
      </c>
      <c r="C49" s="24">
        <v>37500</v>
      </c>
      <c r="D49" s="13">
        <f>LOG10('Time Series'!D49)</f>
        <v>8.6567304884458629</v>
      </c>
    </row>
    <row r="50" spans="1:4" ht="15" thickBot="1" x14ac:dyDescent="0.35">
      <c r="A50" s="12" t="s">
        <v>31</v>
      </c>
      <c r="B50" s="8" t="s">
        <v>0</v>
      </c>
      <c r="C50" s="24">
        <v>37530</v>
      </c>
      <c r="D50" s="13">
        <f>LOG10('Time Series'!D50)</f>
        <v>8.6335492470377115</v>
      </c>
    </row>
    <row r="51" spans="1:4" ht="15" thickBot="1" x14ac:dyDescent="0.35">
      <c r="A51" s="12" t="s">
        <v>31</v>
      </c>
      <c r="B51" s="9" t="s">
        <v>13</v>
      </c>
      <c r="C51" s="24">
        <v>37561</v>
      </c>
      <c r="D51" s="13">
        <f>LOG10('Time Series'!D51)</f>
        <v>8.435111433126492</v>
      </c>
    </row>
    <row r="52" spans="1:4" ht="15" thickBot="1" x14ac:dyDescent="0.35">
      <c r="A52" s="12" t="s">
        <v>31</v>
      </c>
      <c r="B52" s="9" t="s">
        <v>14</v>
      </c>
      <c r="C52" s="24">
        <v>37591</v>
      </c>
      <c r="D52" s="13">
        <f>LOG10('Time Series'!D52)</f>
        <v>8.3039084935359551</v>
      </c>
    </row>
    <row r="53" spans="1:4" ht="15" thickBot="1" x14ac:dyDescent="0.35">
      <c r="A53" s="12" t="s">
        <v>31</v>
      </c>
      <c r="B53" s="9" t="s">
        <v>15</v>
      </c>
      <c r="C53" s="24">
        <v>37622</v>
      </c>
      <c r="D53" s="13">
        <f>LOG10('Time Series'!D53)</f>
        <v>8.56727345531705</v>
      </c>
    </row>
    <row r="54" spans="1:4" ht="15" thickBot="1" x14ac:dyDescent="0.35">
      <c r="A54" s="12" t="s">
        <v>31</v>
      </c>
      <c r="B54" s="9" t="s">
        <v>16</v>
      </c>
      <c r="C54" s="24">
        <v>37653</v>
      </c>
      <c r="D54" s="13">
        <f>LOG10('Time Series'!D54)</f>
        <v>8.4432786374283157</v>
      </c>
    </row>
    <row r="55" spans="1:4" ht="15" thickBot="1" x14ac:dyDescent="0.35">
      <c r="A55" s="12" t="s">
        <v>31</v>
      </c>
      <c r="B55" s="9" t="s">
        <v>17</v>
      </c>
      <c r="C55" s="24">
        <v>37681</v>
      </c>
      <c r="D55" s="13">
        <f>LOG10('Time Series'!D55)</f>
        <v>8.3843175649912638</v>
      </c>
    </row>
    <row r="56" spans="1:4" ht="15" thickBot="1" x14ac:dyDescent="0.35">
      <c r="A56" s="12" t="s">
        <v>31</v>
      </c>
      <c r="B56" s="9" t="s">
        <v>18</v>
      </c>
      <c r="C56" s="24">
        <v>37712</v>
      </c>
      <c r="D56" s="13">
        <f>LOG10('Time Series'!D56)</f>
        <v>8.4512643546218769</v>
      </c>
    </row>
    <row r="57" spans="1:4" ht="15" thickBot="1" x14ac:dyDescent="0.35">
      <c r="A57" s="12" t="s">
        <v>31</v>
      </c>
      <c r="B57" s="9" t="s">
        <v>19</v>
      </c>
      <c r="C57" s="24">
        <v>37742</v>
      </c>
      <c r="D57" s="13">
        <f>LOG10('Time Series'!D57)</f>
        <v>8.4597843822962702</v>
      </c>
    </row>
    <row r="58" spans="1:4" ht="15" thickBot="1" x14ac:dyDescent="0.35">
      <c r="A58" s="12" t="s">
        <v>31</v>
      </c>
      <c r="B58" s="9" t="s">
        <v>20</v>
      </c>
      <c r="C58" s="24">
        <v>37773</v>
      </c>
      <c r="D58" s="13">
        <f>LOG10('Time Series'!D58)</f>
        <v>8.4102203048650832</v>
      </c>
    </row>
    <row r="59" spans="1:4" ht="15" thickBot="1" x14ac:dyDescent="0.35">
      <c r="A59" s="12" t="s">
        <v>31</v>
      </c>
      <c r="B59" s="9" t="s">
        <v>21</v>
      </c>
      <c r="C59" s="24">
        <v>37803</v>
      </c>
      <c r="D59" s="13">
        <f>LOG10('Time Series'!D59)</f>
        <v>8.4481959946410683</v>
      </c>
    </row>
    <row r="60" spans="1:4" ht="15" thickBot="1" x14ac:dyDescent="0.35">
      <c r="A60" s="12" t="s">
        <v>31</v>
      </c>
      <c r="B60" s="9" t="s">
        <v>22</v>
      </c>
      <c r="C60" s="24">
        <v>37834</v>
      </c>
      <c r="D60" s="13">
        <f>LOG10('Time Series'!D60)</f>
        <v>8.4361944623209357</v>
      </c>
    </row>
    <row r="61" spans="1:4" ht="15" thickBot="1" x14ac:dyDescent="0.35">
      <c r="A61" s="12" t="s">
        <v>31</v>
      </c>
      <c r="B61" s="10" t="s">
        <v>23</v>
      </c>
      <c r="C61" s="24">
        <v>37865</v>
      </c>
      <c r="D61" s="13">
        <f>LOG10('Time Series'!D61)</f>
        <v>8.4389060861517926</v>
      </c>
    </row>
    <row r="62" spans="1:4" ht="15" thickBot="1" x14ac:dyDescent="0.35">
      <c r="A62" s="12" t="s">
        <v>30</v>
      </c>
      <c r="B62" s="8" t="s">
        <v>0</v>
      </c>
      <c r="C62" s="24">
        <v>37895</v>
      </c>
      <c r="D62" s="13">
        <f>LOG10('Time Series'!D62)</f>
        <v>8.7052734231335194</v>
      </c>
    </row>
    <row r="63" spans="1:4" ht="15" thickBot="1" x14ac:dyDescent="0.35">
      <c r="A63" s="12" t="s">
        <v>30</v>
      </c>
      <c r="B63" s="9" t="s">
        <v>13</v>
      </c>
      <c r="C63" s="24">
        <v>37926</v>
      </c>
      <c r="D63" s="13">
        <f>LOG10('Time Series'!D63)</f>
        <v>8.48998658819038</v>
      </c>
    </row>
    <row r="64" spans="1:4" ht="15" thickBot="1" x14ac:dyDescent="0.35">
      <c r="A64" s="12" t="s">
        <v>30</v>
      </c>
      <c r="B64" s="9" t="s">
        <v>14</v>
      </c>
      <c r="C64" s="24">
        <v>37956</v>
      </c>
      <c r="D64" s="13">
        <f>LOG10('Time Series'!D64)</f>
        <v>8.3685843723574855</v>
      </c>
    </row>
    <row r="65" spans="1:4" ht="15" thickBot="1" x14ac:dyDescent="0.35">
      <c r="A65" s="12" t="s">
        <v>30</v>
      </c>
      <c r="B65" s="9" t="s">
        <v>15</v>
      </c>
      <c r="C65" s="24">
        <v>37987</v>
      </c>
      <c r="D65" s="13">
        <f>LOG10('Time Series'!D65)</f>
        <v>8.599697529776849</v>
      </c>
    </row>
    <row r="66" spans="1:4" ht="15" thickBot="1" x14ac:dyDescent="0.35">
      <c r="A66" s="12" t="s">
        <v>30</v>
      </c>
      <c r="B66" s="9" t="s">
        <v>16</v>
      </c>
      <c r="C66" s="24">
        <v>38018</v>
      </c>
      <c r="D66" s="13">
        <f>LOG10('Time Series'!D66)</f>
        <v>8.5679669068231536</v>
      </c>
    </row>
    <row r="67" spans="1:4" ht="15" thickBot="1" x14ac:dyDescent="0.35">
      <c r="A67" s="12" t="s">
        <v>30</v>
      </c>
      <c r="B67" s="9" t="s">
        <v>17</v>
      </c>
      <c r="C67" s="24">
        <v>38047</v>
      </c>
      <c r="D67" s="13">
        <f>LOG10('Time Series'!D67)</f>
        <v>8.1709361086090802</v>
      </c>
    </row>
    <row r="68" spans="1:4" ht="15" thickBot="1" x14ac:dyDescent="0.35">
      <c r="A68" s="12" t="s">
        <v>30</v>
      </c>
      <c r="B68" s="9" t="s">
        <v>18</v>
      </c>
      <c r="C68" s="24">
        <v>38078</v>
      </c>
      <c r="D68" s="13">
        <f>LOG10('Time Series'!D68)</f>
        <v>8.5441176751693568</v>
      </c>
    </row>
    <row r="69" spans="1:4" ht="15" thickBot="1" x14ac:dyDescent="0.35">
      <c r="A69" s="12" t="s">
        <v>30</v>
      </c>
      <c r="B69" s="9" t="s">
        <v>19</v>
      </c>
      <c r="C69" s="24">
        <v>38108</v>
      </c>
      <c r="D69" s="13">
        <f>LOG10('Time Series'!D69)</f>
        <v>8.6035665485228741</v>
      </c>
    </row>
    <row r="70" spans="1:4" ht="15" thickBot="1" x14ac:dyDescent="0.35">
      <c r="A70" s="12" t="s">
        <v>30</v>
      </c>
      <c r="B70" s="9" t="s">
        <v>20</v>
      </c>
      <c r="C70" s="24">
        <v>38139</v>
      </c>
      <c r="D70" s="13">
        <f>LOG10('Time Series'!D70)</f>
        <v>8.6741075878388791</v>
      </c>
    </row>
    <row r="71" spans="1:4" ht="15" thickBot="1" x14ac:dyDescent="0.35">
      <c r="A71" s="12" t="s">
        <v>30</v>
      </c>
      <c r="B71" s="9" t="s">
        <v>21</v>
      </c>
      <c r="C71" s="24">
        <v>38169</v>
      </c>
      <c r="D71" s="13">
        <f>LOG10('Time Series'!D71)</f>
        <v>8.4351433255063046</v>
      </c>
    </row>
    <row r="72" spans="1:4" ht="15" thickBot="1" x14ac:dyDescent="0.35">
      <c r="A72" s="12" t="s">
        <v>30</v>
      </c>
      <c r="B72" s="9" t="s">
        <v>22</v>
      </c>
      <c r="C72" s="24">
        <v>38200</v>
      </c>
      <c r="D72" s="13">
        <f>LOG10('Time Series'!D72)</f>
        <v>8.5576635678875643</v>
      </c>
    </row>
    <row r="73" spans="1:4" ht="15" thickBot="1" x14ac:dyDescent="0.35">
      <c r="A73" s="12" t="s">
        <v>30</v>
      </c>
      <c r="B73" s="10" t="s">
        <v>23</v>
      </c>
      <c r="C73" s="24">
        <v>38231</v>
      </c>
      <c r="D73" s="13">
        <f>LOG10('Time Series'!D73)</f>
        <v>8.5436956323092446</v>
      </c>
    </row>
    <row r="74" spans="1:4" ht="15" thickBot="1" x14ac:dyDescent="0.35">
      <c r="A74" s="12" t="s">
        <v>29</v>
      </c>
      <c r="B74" s="8" t="s">
        <v>0</v>
      </c>
      <c r="C74" s="24">
        <v>38261</v>
      </c>
      <c r="D74" s="13">
        <f>LOG10('Time Series'!D74)</f>
        <v>8.6576485376330723</v>
      </c>
    </row>
    <row r="75" spans="1:4" ht="15" thickBot="1" x14ac:dyDescent="0.35">
      <c r="A75" s="12" t="s">
        <v>29</v>
      </c>
      <c r="B75" s="9" t="s">
        <v>13</v>
      </c>
      <c r="C75" s="24">
        <v>38292</v>
      </c>
      <c r="D75" s="13">
        <f>LOG10('Time Series'!D75)</f>
        <v>8.5328180538671674</v>
      </c>
    </row>
    <row r="76" spans="1:4" ht="15" thickBot="1" x14ac:dyDescent="0.35">
      <c r="A76" s="12" t="s">
        <v>29</v>
      </c>
      <c r="B76" s="9" t="s">
        <v>14</v>
      </c>
      <c r="C76" s="24">
        <v>38322</v>
      </c>
      <c r="D76" s="13">
        <f>LOG10('Time Series'!D76)</f>
        <v>8.4287663303280826</v>
      </c>
    </row>
    <row r="77" spans="1:4" ht="15" thickBot="1" x14ac:dyDescent="0.35">
      <c r="A77" s="12" t="s">
        <v>29</v>
      </c>
      <c r="B77" s="9" t="s">
        <v>15</v>
      </c>
      <c r="C77" s="24">
        <v>38353</v>
      </c>
      <c r="D77" s="13">
        <f>LOG10('Time Series'!D77)</f>
        <v>8.5456781497920264</v>
      </c>
    </row>
    <row r="78" spans="1:4" ht="15" thickBot="1" x14ac:dyDescent="0.35">
      <c r="A78" s="12" t="s">
        <v>29</v>
      </c>
      <c r="B78" s="9" t="s">
        <v>16</v>
      </c>
      <c r="C78" s="24">
        <v>38384</v>
      </c>
      <c r="D78" s="13">
        <f>LOG10('Time Series'!D78)</f>
        <v>8.46131840879527</v>
      </c>
    </row>
    <row r="79" spans="1:4" ht="15" thickBot="1" x14ac:dyDescent="0.35">
      <c r="A79" s="12" t="s">
        <v>29</v>
      </c>
      <c r="B79" s="9" t="s">
        <v>17</v>
      </c>
      <c r="C79" s="24">
        <v>38412</v>
      </c>
      <c r="D79" s="13">
        <f>LOG10('Time Series'!D79)</f>
        <v>8.4535170913315429</v>
      </c>
    </row>
    <row r="80" spans="1:4" ht="15" thickBot="1" x14ac:dyDescent="0.35">
      <c r="A80" s="12" t="s">
        <v>29</v>
      </c>
      <c r="B80" s="9" t="s">
        <v>18</v>
      </c>
      <c r="C80" s="24">
        <v>38443</v>
      </c>
      <c r="D80" s="13">
        <f>LOG10('Time Series'!D80)</f>
        <v>8.498517311461633</v>
      </c>
    </row>
    <row r="81" spans="1:4" ht="15" thickBot="1" x14ac:dyDescent="0.35">
      <c r="A81" s="12" t="s">
        <v>29</v>
      </c>
      <c r="B81" s="9" t="s">
        <v>19</v>
      </c>
      <c r="C81" s="24">
        <v>38473</v>
      </c>
      <c r="D81" s="13">
        <f>LOG10('Time Series'!D81)</f>
        <v>8.5410547788827014</v>
      </c>
    </row>
    <row r="82" spans="1:4" ht="15" thickBot="1" x14ac:dyDescent="0.35">
      <c r="A82" s="12" t="s">
        <v>29</v>
      </c>
      <c r="B82" s="9" t="s">
        <v>20</v>
      </c>
      <c r="C82" s="24">
        <v>38504</v>
      </c>
      <c r="D82" s="13">
        <f>LOG10('Time Series'!D82)</f>
        <v>8.3241795297179006</v>
      </c>
    </row>
    <row r="83" spans="1:4" ht="15" thickBot="1" x14ac:dyDescent="0.35">
      <c r="A83" s="12" t="s">
        <v>29</v>
      </c>
      <c r="B83" s="9" t="s">
        <v>21</v>
      </c>
      <c r="C83" s="24">
        <v>38534</v>
      </c>
      <c r="D83" s="13">
        <f>LOG10('Time Series'!D83)</f>
        <v>8.443403816887125</v>
      </c>
    </row>
    <row r="84" spans="1:4" ht="15" thickBot="1" x14ac:dyDescent="0.35">
      <c r="A84" s="12" t="s">
        <v>29</v>
      </c>
      <c r="B84" s="9" t="s">
        <v>22</v>
      </c>
      <c r="C84" s="24">
        <v>38565</v>
      </c>
      <c r="D84" s="13">
        <f>LOG10('Time Series'!D84)</f>
        <v>8.9357792444716484</v>
      </c>
    </row>
    <row r="85" spans="1:4" ht="15" thickBot="1" x14ac:dyDescent="0.35">
      <c r="A85" s="12" t="s">
        <v>29</v>
      </c>
      <c r="B85" s="10" t="s">
        <v>23</v>
      </c>
      <c r="C85" s="24">
        <v>38596</v>
      </c>
      <c r="D85" s="13">
        <f>LOG10('Time Series'!D85)</f>
        <v>8.2959627323940222</v>
      </c>
    </row>
    <row r="86" spans="1:4" ht="15" thickBot="1" x14ac:dyDescent="0.35">
      <c r="A86" s="12" t="s">
        <v>28</v>
      </c>
      <c r="B86" s="8" t="s">
        <v>0</v>
      </c>
      <c r="C86" s="24">
        <v>38626</v>
      </c>
      <c r="D86" s="13">
        <f>LOG10('Time Series'!D86)</f>
        <v>8.8219597807782471</v>
      </c>
    </row>
    <row r="87" spans="1:4" ht="15" thickBot="1" x14ac:dyDescent="0.35">
      <c r="A87" s="12" t="s">
        <v>28</v>
      </c>
      <c r="B87" s="9" t="s">
        <v>13</v>
      </c>
      <c r="C87" s="24">
        <v>38657</v>
      </c>
      <c r="D87" s="13">
        <f>LOG10('Time Series'!D87)</f>
        <v>8.7053137603270407</v>
      </c>
    </row>
    <row r="88" spans="1:4" ht="15" thickBot="1" x14ac:dyDescent="0.35">
      <c r="A88" s="12" t="s">
        <v>28</v>
      </c>
      <c r="B88" s="9" t="s">
        <v>14</v>
      </c>
      <c r="C88" s="24">
        <v>38687</v>
      </c>
      <c r="D88" s="13">
        <f>LOG10('Time Series'!D88)</f>
        <v>8.6213259997468015</v>
      </c>
    </row>
    <row r="89" spans="1:4" ht="15" thickBot="1" x14ac:dyDescent="0.35">
      <c r="A89" s="12" t="s">
        <v>28</v>
      </c>
      <c r="B89" s="9" t="s">
        <v>15</v>
      </c>
      <c r="C89" s="24">
        <v>38718</v>
      </c>
      <c r="D89" s="13">
        <f>LOG10('Time Series'!D89)</f>
        <v>8.7556908565902134</v>
      </c>
    </row>
    <row r="90" spans="1:4" ht="15" thickBot="1" x14ac:dyDescent="0.35">
      <c r="A90" s="12" t="s">
        <v>28</v>
      </c>
      <c r="B90" s="9" t="s">
        <v>16</v>
      </c>
      <c r="C90" s="24">
        <v>38749</v>
      </c>
      <c r="D90" s="13">
        <f>LOG10('Time Series'!D90)</f>
        <v>8.687049047055126</v>
      </c>
    </row>
    <row r="91" spans="1:4" ht="15" thickBot="1" x14ac:dyDescent="0.35">
      <c r="A91" s="12" t="s">
        <v>28</v>
      </c>
      <c r="B91" s="9" t="s">
        <v>17</v>
      </c>
      <c r="C91" s="24">
        <v>38777</v>
      </c>
      <c r="D91" s="13">
        <f>LOG10('Time Series'!D91)</f>
        <v>8.6612107131408305</v>
      </c>
    </row>
    <row r="92" spans="1:4" ht="15" thickBot="1" x14ac:dyDescent="0.35">
      <c r="A92" s="12" t="s">
        <v>28</v>
      </c>
      <c r="B92" s="9" t="s">
        <v>18</v>
      </c>
      <c r="C92" s="24">
        <v>38808</v>
      </c>
      <c r="D92" s="13">
        <f>LOG10('Time Series'!D92)</f>
        <v>8.6562730920309523</v>
      </c>
    </row>
    <row r="93" spans="1:4" ht="15" thickBot="1" x14ac:dyDescent="0.35">
      <c r="A93" s="12" t="s">
        <v>28</v>
      </c>
      <c r="B93" s="9" t="s">
        <v>19</v>
      </c>
      <c r="C93" s="24">
        <v>38838</v>
      </c>
      <c r="D93" s="13">
        <f>LOG10('Time Series'!D93)</f>
        <v>8.8011897368061955</v>
      </c>
    </row>
    <row r="94" spans="1:4" ht="15" thickBot="1" x14ac:dyDescent="0.35">
      <c r="A94" s="12" t="s">
        <v>28</v>
      </c>
      <c r="B94" s="9" t="s">
        <v>20</v>
      </c>
      <c r="C94" s="24">
        <v>38869</v>
      </c>
      <c r="D94" s="13">
        <f>LOG10('Time Series'!D94)</f>
        <v>8.8567160696151692</v>
      </c>
    </row>
    <row r="95" spans="1:4" ht="15" thickBot="1" x14ac:dyDescent="0.35">
      <c r="A95" s="12" t="s">
        <v>28</v>
      </c>
      <c r="B95" s="9" t="s">
        <v>21</v>
      </c>
      <c r="C95" s="24">
        <v>38899</v>
      </c>
      <c r="D95" s="13">
        <f>LOG10('Time Series'!D95)</f>
        <v>8.7188384147658802</v>
      </c>
    </row>
    <row r="96" spans="1:4" ht="15" thickBot="1" x14ac:dyDescent="0.35">
      <c r="A96" s="12" t="s">
        <v>28</v>
      </c>
      <c r="B96" s="9" t="s">
        <v>22</v>
      </c>
      <c r="C96" s="24">
        <v>38930</v>
      </c>
      <c r="D96" s="13">
        <f>LOG10('Time Series'!D96)</f>
        <v>8.7797307974975904</v>
      </c>
    </row>
    <row r="97" spans="1:4" ht="15" thickBot="1" x14ac:dyDescent="0.35">
      <c r="A97" s="12" t="s">
        <v>28</v>
      </c>
      <c r="B97" s="10" t="s">
        <v>23</v>
      </c>
      <c r="C97" s="24">
        <v>38961</v>
      </c>
      <c r="D97" s="13">
        <f>LOG10('Time Series'!D97)</f>
        <v>8.5370264352887393</v>
      </c>
    </row>
    <row r="98" spans="1:4" ht="15" thickBot="1" x14ac:dyDescent="0.35">
      <c r="A98" s="12" t="s">
        <v>27</v>
      </c>
      <c r="B98" s="8" t="s">
        <v>0</v>
      </c>
      <c r="C98" s="24">
        <v>38991</v>
      </c>
      <c r="D98" s="13">
        <f>LOG10('Time Series'!D98)</f>
        <v>8.8585002673983464</v>
      </c>
    </row>
    <row r="99" spans="1:4" ht="15" thickBot="1" x14ac:dyDescent="0.35">
      <c r="A99" s="12" t="s">
        <v>27</v>
      </c>
      <c r="B99" s="9" t="s">
        <v>13</v>
      </c>
      <c r="C99" s="24">
        <v>39022</v>
      </c>
      <c r="D99" s="13">
        <f>LOG10('Time Series'!D99)</f>
        <v>8.800501154481033</v>
      </c>
    </row>
    <row r="100" spans="1:4" ht="15" thickBot="1" x14ac:dyDescent="0.35">
      <c r="A100" s="12" t="s">
        <v>27</v>
      </c>
      <c r="B100" s="9" t="s">
        <v>14</v>
      </c>
      <c r="C100" s="24">
        <v>39052</v>
      </c>
      <c r="D100" s="13">
        <f>LOG10('Time Series'!D100)</f>
        <v>8.8479836860056142</v>
      </c>
    </row>
    <row r="101" spans="1:4" ht="15" thickBot="1" x14ac:dyDescent="0.35">
      <c r="A101" s="12" t="s">
        <v>27</v>
      </c>
      <c r="B101" s="9" t="s">
        <v>15</v>
      </c>
      <c r="C101" s="24">
        <v>39083</v>
      </c>
      <c r="D101" s="13">
        <f>LOG10('Time Series'!D101)</f>
        <v>8.9018144528705587</v>
      </c>
    </row>
    <row r="102" spans="1:4" ht="15" thickBot="1" x14ac:dyDescent="0.35">
      <c r="A102" s="12" t="s">
        <v>27</v>
      </c>
      <c r="B102" s="9" t="s">
        <v>16</v>
      </c>
      <c r="C102" s="24">
        <v>39114</v>
      </c>
      <c r="D102" s="13">
        <f>LOG10('Time Series'!D102)</f>
        <v>8.9694623671329268</v>
      </c>
    </row>
    <row r="103" spans="1:4" ht="15" thickBot="1" x14ac:dyDescent="0.35">
      <c r="A103" s="12" t="s">
        <v>27</v>
      </c>
      <c r="B103" s="9" t="s">
        <v>17</v>
      </c>
      <c r="C103" s="24">
        <v>39142</v>
      </c>
      <c r="D103" s="13">
        <f>LOG10('Time Series'!D103)</f>
        <v>8.8789897827193141</v>
      </c>
    </row>
    <row r="104" spans="1:4" ht="15" thickBot="1" x14ac:dyDescent="0.35">
      <c r="A104" s="12" t="s">
        <v>27</v>
      </c>
      <c r="B104" s="9" t="s">
        <v>18</v>
      </c>
      <c r="C104" s="24">
        <v>39173</v>
      </c>
      <c r="D104" s="13">
        <f>LOG10('Time Series'!D104)</f>
        <v>8.8547884698271631</v>
      </c>
    </row>
    <row r="105" spans="1:4" ht="15" thickBot="1" x14ac:dyDescent="0.35">
      <c r="A105" s="12" t="s">
        <v>27</v>
      </c>
      <c r="B105" s="9" t="s">
        <v>19</v>
      </c>
      <c r="C105" s="24">
        <v>39203</v>
      </c>
      <c r="D105" s="13">
        <f>LOG10('Time Series'!D105)</f>
        <v>8.8188899704378532</v>
      </c>
    </row>
    <row r="106" spans="1:4" ht="15" thickBot="1" x14ac:dyDescent="0.35">
      <c r="A106" s="12" t="s">
        <v>27</v>
      </c>
      <c r="B106" s="9" t="s">
        <v>20</v>
      </c>
      <c r="C106" s="24">
        <v>39234</v>
      </c>
      <c r="D106" s="13">
        <f>LOG10('Time Series'!D106)</f>
        <v>8.8418405805111284</v>
      </c>
    </row>
    <row r="107" spans="1:4" ht="15" thickBot="1" x14ac:dyDescent="0.35">
      <c r="A107" s="12" t="s">
        <v>27</v>
      </c>
      <c r="B107" s="9" t="s">
        <v>21</v>
      </c>
      <c r="C107" s="24">
        <v>39264</v>
      </c>
      <c r="D107" s="13">
        <f>LOG10('Time Series'!D107)</f>
        <v>8.7639595159616164</v>
      </c>
    </row>
    <row r="108" spans="1:4" ht="15" thickBot="1" x14ac:dyDescent="0.35">
      <c r="A108" s="12" t="s">
        <v>27</v>
      </c>
      <c r="B108" s="9" t="s">
        <v>22</v>
      </c>
      <c r="C108" s="24">
        <v>39295</v>
      </c>
      <c r="D108" s="13">
        <f>LOG10('Time Series'!D108)</f>
        <v>8.9131646055864362</v>
      </c>
    </row>
    <row r="109" spans="1:4" ht="15" thickBot="1" x14ac:dyDescent="0.35">
      <c r="A109" s="12" t="s">
        <v>27</v>
      </c>
      <c r="B109" s="10" t="s">
        <v>23</v>
      </c>
      <c r="C109" s="24">
        <v>39326</v>
      </c>
      <c r="D109" s="13" t="e">
        <f>LOG10('Time Series'!D109)</f>
        <v>#NUM!</v>
      </c>
    </row>
    <row r="110" spans="1:4" ht="15" thickBot="1" x14ac:dyDescent="0.35">
      <c r="A110" s="12" t="s">
        <v>26</v>
      </c>
      <c r="B110" s="8" t="s">
        <v>0</v>
      </c>
      <c r="C110" s="24">
        <v>39356</v>
      </c>
      <c r="D110" s="13">
        <f>LOG10('Time Series'!D110)</f>
        <v>8.6164262505577032</v>
      </c>
    </row>
    <row r="111" spans="1:4" ht="15" thickBot="1" x14ac:dyDescent="0.35">
      <c r="A111" s="12" t="s">
        <v>26</v>
      </c>
      <c r="B111" s="9" t="s">
        <v>13</v>
      </c>
      <c r="C111" s="24">
        <v>39387</v>
      </c>
      <c r="D111" s="13">
        <f>LOG10('Time Series'!D111)</f>
        <v>8.4193639032735188</v>
      </c>
    </row>
    <row r="112" spans="1:4" ht="15" thickBot="1" x14ac:dyDescent="0.35">
      <c r="A112" s="12" t="s">
        <v>26</v>
      </c>
      <c r="B112" s="9" t="s">
        <v>14</v>
      </c>
      <c r="C112" s="24">
        <v>39417</v>
      </c>
      <c r="D112" s="13">
        <f>LOG10('Time Series'!D112)</f>
        <v>8.2768769793571924</v>
      </c>
    </row>
    <row r="113" spans="1:4" ht="15" thickBot="1" x14ac:dyDescent="0.35">
      <c r="A113" s="12" t="s">
        <v>26</v>
      </c>
      <c r="B113" s="9" t="s">
        <v>15</v>
      </c>
      <c r="C113" s="24">
        <v>39448</v>
      </c>
      <c r="D113" s="13">
        <f>LOG10('Time Series'!D113)</f>
        <v>8.552895443154604</v>
      </c>
    </row>
    <row r="114" spans="1:4" ht="15" thickBot="1" x14ac:dyDescent="0.35">
      <c r="A114" s="12" t="s">
        <v>26</v>
      </c>
      <c r="B114" s="9" t="s">
        <v>16</v>
      </c>
      <c r="C114" s="24">
        <v>39479</v>
      </c>
      <c r="D114" s="13">
        <f>LOG10('Time Series'!D114)</f>
        <v>8.4254414284605676</v>
      </c>
    </row>
    <row r="115" spans="1:4" ht="15" thickBot="1" x14ac:dyDescent="0.35">
      <c r="A115" s="12" t="s">
        <v>26</v>
      </c>
      <c r="B115" s="9" t="s">
        <v>17</v>
      </c>
      <c r="C115" s="24">
        <v>39508</v>
      </c>
      <c r="D115" s="13">
        <f>LOG10('Time Series'!D115)</f>
        <v>8.3618697470260663</v>
      </c>
    </row>
    <row r="116" spans="1:4" ht="15" thickBot="1" x14ac:dyDescent="0.35">
      <c r="A116" s="12" t="s">
        <v>26</v>
      </c>
      <c r="B116" s="9" t="s">
        <v>18</v>
      </c>
      <c r="C116" s="24">
        <v>39539</v>
      </c>
      <c r="D116" s="13">
        <f>LOG10('Time Series'!D116)</f>
        <v>8.4415654726768814</v>
      </c>
    </row>
    <row r="117" spans="1:4" ht="15" thickBot="1" x14ac:dyDescent="0.35">
      <c r="A117" s="12" t="s">
        <v>26</v>
      </c>
      <c r="B117" s="9" t="s">
        <v>19</v>
      </c>
      <c r="C117" s="24">
        <v>39569</v>
      </c>
      <c r="D117" s="13">
        <f>LOG10('Time Series'!D117)</f>
        <v>8.4503884404239145</v>
      </c>
    </row>
    <row r="118" spans="1:4" ht="15" thickBot="1" x14ac:dyDescent="0.35">
      <c r="A118" s="12" t="s">
        <v>26</v>
      </c>
      <c r="B118" s="9" t="s">
        <v>20</v>
      </c>
      <c r="C118" s="24">
        <v>39600</v>
      </c>
      <c r="D118" s="13">
        <f>LOG10('Time Series'!D118)</f>
        <v>8.3919980976130546</v>
      </c>
    </row>
    <row r="119" spans="1:4" ht="15" thickBot="1" x14ac:dyDescent="0.35">
      <c r="A119" s="12" t="s">
        <v>26</v>
      </c>
      <c r="B119" s="9" t="s">
        <v>21</v>
      </c>
      <c r="C119" s="24">
        <v>39630</v>
      </c>
      <c r="D119" s="13">
        <f>LOG10('Time Series'!D119)</f>
        <v>8.4210601482689356</v>
      </c>
    </row>
    <row r="120" spans="1:4" ht="15" thickBot="1" x14ac:dyDescent="0.35">
      <c r="A120" s="12" t="s">
        <v>26</v>
      </c>
      <c r="B120" s="9" t="s">
        <v>22</v>
      </c>
      <c r="C120" s="24">
        <v>39661</v>
      </c>
      <c r="D120" s="13">
        <f>LOG10('Time Series'!D120)</f>
        <v>8.4160962090318687</v>
      </c>
    </row>
    <row r="121" spans="1:4" ht="15" thickBot="1" x14ac:dyDescent="0.35">
      <c r="A121" s="12" t="s">
        <v>26</v>
      </c>
      <c r="B121" s="10" t="s">
        <v>23</v>
      </c>
      <c r="C121" s="24">
        <v>39692</v>
      </c>
      <c r="D121" s="13">
        <f>LOG10('Time Series'!D121)</f>
        <v>8.4168567639372718</v>
      </c>
    </row>
    <row r="122" spans="1:4" ht="15" thickBot="1" x14ac:dyDescent="0.35">
      <c r="A122" s="12" t="s">
        <v>25</v>
      </c>
      <c r="B122" s="8" t="s">
        <v>0</v>
      </c>
      <c r="C122" s="24">
        <v>39722</v>
      </c>
      <c r="D122" s="13">
        <f>LOG10('Time Series'!D122)</f>
        <v>8.9364298415189616</v>
      </c>
    </row>
    <row r="123" spans="1:4" ht="15" thickBot="1" x14ac:dyDescent="0.35">
      <c r="A123" s="12" t="s">
        <v>25</v>
      </c>
      <c r="B123" s="9" t="s">
        <v>13</v>
      </c>
      <c r="C123" s="24">
        <v>39753</v>
      </c>
      <c r="D123" s="13">
        <f>LOG10('Time Series'!D123)</f>
        <v>8.7469089429803955</v>
      </c>
    </row>
    <row r="124" spans="1:4" ht="15" thickBot="1" x14ac:dyDescent="0.35">
      <c r="A124" s="12" t="s">
        <v>25</v>
      </c>
      <c r="B124" s="9" t="s">
        <v>14</v>
      </c>
      <c r="C124" s="24">
        <v>39783</v>
      </c>
      <c r="D124" s="13">
        <f>LOG10('Time Series'!D124)</f>
        <v>8.9293558471613927</v>
      </c>
    </row>
    <row r="125" spans="1:4" ht="15" thickBot="1" x14ac:dyDescent="0.35">
      <c r="A125" s="12" t="s">
        <v>25</v>
      </c>
      <c r="B125" s="9" t="s">
        <v>15</v>
      </c>
      <c r="C125" s="24">
        <v>39814</v>
      </c>
      <c r="D125" s="13">
        <f>LOG10('Time Series'!D125)</f>
        <v>8.9565930149181465</v>
      </c>
    </row>
    <row r="126" spans="1:4" ht="15" thickBot="1" x14ac:dyDescent="0.35">
      <c r="A126" s="12" t="s">
        <v>25</v>
      </c>
      <c r="B126" s="9" t="s">
        <v>16</v>
      </c>
      <c r="C126" s="24">
        <v>39845</v>
      </c>
      <c r="D126" s="13">
        <f>LOG10('Time Series'!D126)</f>
        <v>8.9837206574408004</v>
      </c>
    </row>
    <row r="127" spans="1:4" ht="15" thickBot="1" x14ac:dyDescent="0.35">
      <c r="A127" s="12" t="s">
        <v>25</v>
      </c>
      <c r="B127" s="9" t="s">
        <v>17</v>
      </c>
      <c r="C127" s="24">
        <v>39873</v>
      </c>
      <c r="D127" s="13">
        <f>LOG10('Time Series'!D127)</f>
        <v>8.8775796777524807</v>
      </c>
    </row>
    <row r="128" spans="1:4" ht="15" thickBot="1" x14ac:dyDescent="0.35">
      <c r="A128" s="12" t="s">
        <v>25</v>
      </c>
      <c r="B128" s="9" t="s">
        <v>18</v>
      </c>
      <c r="C128" s="24">
        <v>39904</v>
      </c>
      <c r="D128" s="13">
        <f>LOG10('Time Series'!D128)</f>
        <v>8.9640980586875827</v>
      </c>
    </row>
    <row r="129" spans="1:4" ht="15" thickBot="1" x14ac:dyDescent="0.35">
      <c r="A129" s="12" t="s">
        <v>25</v>
      </c>
      <c r="B129" s="9" t="s">
        <v>19</v>
      </c>
      <c r="C129" s="24">
        <v>39934</v>
      </c>
      <c r="D129" s="13">
        <f>LOG10('Time Series'!D129)</f>
        <v>8.9181507039319374</v>
      </c>
    </row>
    <row r="130" spans="1:4" ht="15" thickBot="1" x14ac:dyDescent="0.35">
      <c r="A130" s="12" t="s">
        <v>25</v>
      </c>
      <c r="B130" s="9" t="s">
        <v>20</v>
      </c>
      <c r="C130" s="24">
        <v>39965</v>
      </c>
      <c r="D130" s="13">
        <f>LOG10('Time Series'!D130)</f>
        <v>8.9825384325735733</v>
      </c>
    </row>
    <row r="131" spans="1:4" ht="15" thickBot="1" x14ac:dyDescent="0.35">
      <c r="A131" s="12" t="s">
        <v>25</v>
      </c>
      <c r="B131" s="9" t="s">
        <v>21</v>
      </c>
      <c r="C131" s="24">
        <v>39995</v>
      </c>
      <c r="D131" s="13">
        <f>LOG10('Time Series'!D131)</f>
        <v>8.8297931838369905</v>
      </c>
    </row>
    <row r="132" spans="1:4" ht="15" thickBot="1" x14ac:dyDescent="0.35">
      <c r="A132" s="12" t="s">
        <v>25</v>
      </c>
      <c r="B132" s="9" t="s">
        <v>22</v>
      </c>
      <c r="C132" s="24">
        <v>40026</v>
      </c>
      <c r="D132" s="13">
        <f>LOG10('Time Series'!D132)</f>
        <v>8.928860485638598</v>
      </c>
    </row>
    <row r="133" spans="1:4" ht="15" thickBot="1" x14ac:dyDescent="0.35">
      <c r="A133" s="12" t="s">
        <v>25</v>
      </c>
      <c r="B133" s="10" t="s">
        <v>23</v>
      </c>
      <c r="C133" s="24">
        <v>40057</v>
      </c>
      <c r="D133" s="13">
        <f>LOG10('Time Series'!D133)</f>
        <v>8.7916874235338938</v>
      </c>
    </row>
    <row r="134" spans="1:4" ht="15" thickBot="1" x14ac:dyDescent="0.35">
      <c r="A134" s="12" t="s">
        <v>24</v>
      </c>
      <c r="B134" s="8" t="s">
        <v>0</v>
      </c>
      <c r="C134" s="24">
        <v>40087</v>
      </c>
      <c r="D134" s="13">
        <f>LOG10('Time Series'!D134)</f>
        <v>9.1340096272243763</v>
      </c>
    </row>
    <row r="135" spans="1:4" ht="15" thickBot="1" x14ac:dyDescent="0.35">
      <c r="A135" s="12" t="s">
        <v>24</v>
      </c>
      <c r="B135" s="9" t="s">
        <v>13</v>
      </c>
      <c r="C135" s="24">
        <v>40118</v>
      </c>
      <c r="D135" s="13">
        <f>LOG10('Time Series'!D135)</f>
        <v>9.0277984381996763</v>
      </c>
    </row>
    <row r="136" spans="1:4" ht="15" thickBot="1" x14ac:dyDescent="0.35">
      <c r="A136" s="12" t="s">
        <v>24</v>
      </c>
      <c r="B136" s="9" t="s">
        <v>14</v>
      </c>
      <c r="C136" s="24">
        <v>40148</v>
      </c>
      <c r="D136" s="13">
        <f>LOG10('Time Series'!D136)</f>
        <v>9.0411599956906681</v>
      </c>
    </row>
    <row r="137" spans="1:4" ht="15" thickBot="1" x14ac:dyDescent="0.35">
      <c r="A137" s="12" t="s">
        <v>24</v>
      </c>
      <c r="B137" s="9" t="s">
        <v>15</v>
      </c>
      <c r="C137" s="24">
        <v>40179</v>
      </c>
      <c r="D137" s="13">
        <f>LOG10('Time Series'!D137)</f>
        <v>8.2586071926874336</v>
      </c>
    </row>
    <row r="138" spans="1:4" ht="15" thickBot="1" x14ac:dyDescent="0.35">
      <c r="A138" s="12" t="s">
        <v>24</v>
      </c>
      <c r="B138" s="9" t="s">
        <v>16</v>
      </c>
      <c r="C138" s="24">
        <v>40210</v>
      </c>
      <c r="D138" s="13">
        <f>LOG10('Time Series'!D138)</f>
        <v>8.4521580189335968</v>
      </c>
    </row>
    <row r="139" spans="1:4" ht="15" thickBot="1" x14ac:dyDescent="0.35">
      <c r="A139" s="12" t="s">
        <v>24</v>
      </c>
      <c r="B139" s="9" t="s">
        <v>17</v>
      </c>
      <c r="C139" s="24">
        <v>40238</v>
      </c>
      <c r="D139" s="13">
        <f>LOG10('Time Series'!D139)</f>
        <v>8.9232878806243576</v>
      </c>
    </row>
    <row r="140" spans="1:4" ht="15" thickBot="1" x14ac:dyDescent="0.35">
      <c r="A140" s="12" t="s">
        <v>24</v>
      </c>
      <c r="B140" s="9" t="s">
        <v>18</v>
      </c>
      <c r="C140" s="24">
        <v>40269</v>
      </c>
      <c r="D140" s="13">
        <f>LOG10('Time Series'!D140)</f>
        <v>8.8755413862096777</v>
      </c>
    </row>
    <row r="141" spans="1:4" ht="15" thickBot="1" x14ac:dyDescent="0.35">
      <c r="A141" s="12" t="s">
        <v>24</v>
      </c>
      <c r="B141" s="9" t="s">
        <v>19</v>
      </c>
      <c r="C141" s="24">
        <v>40299</v>
      </c>
      <c r="D141" s="13">
        <f>LOG10('Time Series'!D141)</f>
        <v>9.1276462404660244</v>
      </c>
    </row>
    <row r="142" spans="1:4" ht="15" thickBot="1" x14ac:dyDescent="0.35">
      <c r="A142" s="12" t="s">
        <v>24</v>
      </c>
      <c r="B142" s="9" t="s">
        <v>20</v>
      </c>
      <c r="C142" s="24">
        <v>40330</v>
      </c>
      <c r="D142" s="13">
        <f>LOG10('Time Series'!D142)</f>
        <v>8.9851451441601284</v>
      </c>
    </row>
    <row r="143" spans="1:4" ht="15" thickBot="1" x14ac:dyDescent="0.35">
      <c r="A143" s="12" t="s">
        <v>24</v>
      </c>
      <c r="B143" s="9" t="s">
        <v>21</v>
      </c>
      <c r="C143" s="24">
        <v>40360</v>
      </c>
      <c r="D143" s="13">
        <f>LOG10('Time Series'!D143)</f>
        <v>8.9521999939303818</v>
      </c>
    </row>
    <row r="144" spans="1:4" ht="15" thickBot="1" x14ac:dyDescent="0.35">
      <c r="A144" s="12" t="s">
        <v>24</v>
      </c>
      <c r="B144" s="9" t="s">
        <v>22</v>
      </c>
      <c r="C144" s="24">
        <v>40391</v>
      </c>
      <c r="D144" s="13">
        <f>LOG10('Time Series'!D144)</f>
        <v>9.083976351934993</v>
      </c>
    </row>
    <row r="145" spans="1:4" ht="15" thickBot="1" x14ac:dyDescent="0.35">
      <c r="A145" s="12" t="s">
        <v>24</v>
      </c>
      <c r="B145" s="10" t="s">
        <v>23</v>
      </c>
      <c r="C145" s="24">
        <v>40422</v>
      </c>
      <c r="D145" s="13">
        <f>LOG10('Time Series'!D145)</f>
        <v>8.9677538856217929</v>
      </c>
    </row>
    <row r="146" spans="1:4" ht="15" thickBot="1" x14ac:dyDescent="0.35">
      <c r="A146" s="12" t="s">
        <v>1</v>
      </c>
      <c r="B146" s="8" t="s">
        <v>0</v>
      </c>
      <c r="C146" s="24">
        <v>40452</v>
      </c>
      <c r="D146" s="13">
        <f>LOG10('Time Series'!D146)</f>
        <v>9.1663855903759295</v>
      </c>
    </row>
    <row r="147" spans="1:4" ht="15" thickBot="1" x14ac:dyDescent="0.35">
      <c r="A147" s="12" t="s">
        <v>1</v>
      </c>
      <c r="B147" s="9" t="s">
        <v>13</v>
      </c>
      <c r="C147" s="24">
        <v>40483</v>
      </c>
      <c r="D147" s="13">
        <f>LOG10('Time Series'!D147)</f>
        <v>9.1086371660106629</v>
      </c>
    </row>
    <row r="148" spans="1:4" ht="15" thickBot="1" x14ac:dyDescent="0.35">
      <c r="A148" s="12" t="s">
        <v>1</v>
      </c>
      <c r="B148" s="9" t="s">
        <v>14</v>
      </c>
      <c r="C148" s="24">
        <v>40513</v>
      </c>
      <c r="D148" s="13">
        <f>LOG10('Time Series'!D148)</f>
        <v>9.0135407873326052</v>
      </c>
    </row>
    <row r="149" spans="1:4" ht="15" thickBot="1" x14ac:dyDescent="0.35">
      <c r="A149" s="12" t="s">
        <v>1</v>
      </c>
      <c r="B149" s="9" t="s">
        <v>15</v>
      </c>
      <c r="C149" s="24">
        <v>40544</v>
      </c>
      <c r="D149" s="13">
        <f>LOG10('Time Series'!D149)</f>
        <v>9.132333548379199</v>
      </c>
    </row>
    <row r="150" spans="1:4" ht="15" thickBot="1" x14ac:dyDescent="0.35">
      <c r="A150" s="12" t="s">
        <v>1</v>
      </c>
      <c r="B150" s="9" t="s">
        <v>16</v>
      </c>
      <c r="C150" s="24">
        <v>40575</v>
      </c>
      <c r="D150" s="13">
        <f>LOG10('Time Series'!D150)</f>
        <v>9.10040041279</v>
      </c>
    </row>
    <row r="151" spans="1:4" ht="15" thickBot="1" x14ac:dyDescent="0.35">
      <c r="A151" s="12" t="s">
        <v>1</v>
      </c>
      <c r="B151" s="9" t="s">
        <v>17</v>
      </c>
      <c r="C151" s="24">
        <v>40603</v>
      </c>
      <c r="D151" s="13">
        <f>LOG10('Time Series'!D151)</f>
        <v>9.1431682124916289</v>
      </c>
    </row>
    <row r="152" spans="1:4" ht="15" thickBot="1" x14ac:dyDescent="0.35">
      <c r="A152" s="12" t="s">
        <v>1</v>
      </c>
      <c r="B152" s="9" t="s">
        <v>18</v>
      </c>
      <c r="C152" s="24">
        <v>40634</v>
      </c>
      <c r="D152" s="13">
        <f>LOG10('Time Series'!D152)</f>
        <v>9.0225242596381996</v>
      </c>
    </row>
    <row r="153" spans="1:4" ht="15" thickBot="1" x14ac:dyDescent="0.35">
      <c r="A153" s="12" t="s">
        <v>1</v>
      </c>
      <c r="B153" s="9" t="s">
        <v>19</v>
      </c>
      <c r="C153" s="24">
        <v>40664</v>
      </c>
      <c r="D153" s="13">
        <f>LOG10('Time Series'!D153)</f>
        <v>9.10519218114114</v>
      </c>
    </row>
    <row r="154" spans="1:4" ht="15" thickBot="1" x14ac:dyDescent="0.35">
      <c r="A154" s="12" t="s">
        <v>1</v>
      </c>
      <c r="B154" s="9" t="s">
        <v>20</v>
      </c>
      <c r="C154" s="24">
        <v>40695</v>
      </c>
      <c r="D154" s="13">
        <f>LOG10('Time Series'!D154)</f>
        <v>9.0451519223862142</v>
      </c>
    </row>
    <row r="155" spans="1:4" ht="15" thickBot="1" x14ac:dyDescent="0.35">
      <c r="A155" s="12" t="s">
        <v>1</v>
      </c>
      <c r="B155" s="9" t="s">
        <v>21</v>
      </c>
      <c r="C155" s="24">
        <v>40725</v>
      </c>
      <c r="D155" s="13">
        <f>LOG10('Time Series'!D155)</f>
        <v>8.9844792816650152</v>
      </c>
    </row>
    <row r="156" spans="1:4" ht="15" thickBot="1" x14ac:dyDescent="0.35">
      <c r="A156" s="12" t="s">
        <v>1</v>
      </c>
      <c r="B156" s="9" t="s">
        <v>22</v>
      </c>
      <c r="C156" s="24">
        <v>40756</v>
      </c>
      <c r="D156" s="13">
        <f>LOG10('Time Series'!D156)</f>
        <v>9.1027470449112844</v>
      </c>
    </row>
    <row r="157" spans="1:4" ht="15" thickBot="1" x14ac:dyDescent="0.35">
      <c r="A157" s="12" t="s">
        <v>1</v>
      </c>
      <c r="B157" s="10" t="s">
        <v>23</v>
      </c>
      <c r="C157" s="24">
        <v>40787</v>
      </c>
      <c r="D157" s="13">
        <f>LOG10('Time Series'!D157)</f>
        <v>8.9993044965282039</v>
      </c>
    </row>
    <row r="158" spans="1:4" ht="15" thickBot="1" x14ac:dyDescent="0.35">
      <c r="A158" s="12" t="s">
        <v>2</v>
      </c>
      <c r="B158" s="8" t="s">
        <v>0</v>
      </c>
      <c r="C158" s="24">
        <v>40817</v>
      </c>
      <c r="D158" s="13">
        <f>LOG10('Time Series'!D158)</f>
        <v>9.1327042581006062</v>
      </c>
    </row>
    <row r="159" spans="1:4" ht="15" thickBot="1" x14ac:dyDescent="0.35">
      <c r="A159" s="12" t="s">
        <v>2</v>
      </c>
      <c r="B159" s="9" t="s">
        <v>13</v>
      </c>
      <c r="C159" s="24">
        <v>40848</v>
      </c>
      <c r="D159" s="13">
        <f>LOG10('Time Series'!D159)</f>
        <v>8.9981771203837209</v>
      </c>
    </row>
    <row r="160" spans="1:4" ht="15" thickBot="1" x14ac:dyDescent="0.35">
      <c r="A160" s="12" t="s">
        <v>2</v>
      </c>
      <c r="B160" s="9" t="s">
        <v>14</v>
      </c>
      <c r="C160" s="24">
        <v>40878</v>
      </c>
      <c r="D160" s="13">
        <f>LOG10('Time Series'!D160)</f>
        <v>9.0365972170148208</v>
      </c>
    </row>
    <row r="161" spans="1:4" ht="15" thickBot="1" x14ac:dyDescent="0.35">
      <c r="A161" s="12" t="s">
        <v>2</v>
      </c>
      <c r="B161" s="9" t="s">
        <v>15</v>
      </c>
      <c r="C161" s="24">
        <v>40909</v>
      </c>
      <c r="D161" s="13">
        <f>LOG10('Time Series'!D161)</f>
        <v>9.2708091244838311</v>
      </c>
    </row>
    <row r="162" spans="1:4" ht="15" thickBot="1" x14ac:dyDescent="0.35">
      <c r="A162" s="12" t="s">
        <v>2</v>
      </c>
      <c r="B162" s="9" t="s">
        <v>16</v>
      </c>
      <c r="C162" s="24">
        <v>40940</v>
      </c>
      <c r="D162" s="13">
        <f>LOG10('Time Series'!D162)</f>
        <v>9.1460750316975066</v>
      </c>
    </row>
    <row r="163" spans="1:4" ht="15" thickBot="1" x14ac:dyDescent="0.35">
      <c r="A163" s="12" t="s">
        <v>2</v>
      </c>
      <c r="B163" s="9" t="s">
        <v>17</v>
      </c>
      <c r="C163" s="24">
        <v>40969</v>
      </c>
      <c r="D163" s="13">
        <f>LOG10('Time Series'!D163)</f>
        <v>9.1208474257091687</v>
      </c>
    </row>
    <row r="164" spans="1:4" ht="15" thickBot="1" x14ac:dyDescent="0.35">
      <c r="A164" s="12" t="s">
        <v>2</v>
      </c>
      <c r="B164" s="9" t="s">
        <v>18</v>
      </c>
      <c r="C164" s="24">
        <v>41000</v>
      </c>
      <c r="D164" s="13">
        <f>LOG10('Time Series'!D164)</f>
        <v>9.1715861580652405</v>
      </c>
    </row>
    <row r="165" spans="1:4" ht="15" thickBot="1" x14ac:dyDescent="0.35">
      <c r="A165" s="12" t="s">
        <v>2</v>
      </c>
      <c r="B165" s="9" t="s">
        <v>19</v>
      </c>
      <c r="C165" s="24">
        <v>41030</v>
      </c>
      <c r="D165" s="13">
        <f>LOG10('Time Series'!D165)</f>
        <v>9.1028199214405507</v>
      </c>
    </row>
    <row r="166" spans="1:4" ht="15" thickBot="1" x14ac:dyDescent="0.35">
      <c r="A166" s="12" t="s">
        <v>2</v>
      </c>
      <c r="B166" s="9" t="s">
        <v>20</v>
      </c>
      <c r="C166" s="24">
        <v>41061</v>
      </c>
      <c r="D166" s="13">
        <f>LOG10('Time Series'!D166)</f>
        <v>9.0588511698034022</v>
      </c>
    </row>
    <row r="167" spans="1:4" ht="15" thickBot="1" x14ac:dyDescent="0.35">
      <c r="A167" s="12" t="s">
        <v>2</v>
      </c>
      <c r="B167" s="9" t="s">
        <v>21</v>
      </c>
      <c r="C167" s="24">
        <v>41091</v>
      </c>
      <c r="D167" s="13">
        <f>LOG10('Time Series'!D167)</f>
        <v>9.0179205173145771</v>
      </c>
    </row>
    <row r="168" spans="1:4" ht="15" thickBot="1" x14ac:dyDescent="0.35">
      <c r="A168" s="12" t="s">
        <v>2</v>
      </c>
      <c r="B168" s="9" t="s">
        <v>22</v>
      </c>
      <c r="C168" s="24">
        <v>41122</v>
      </c>
      <c r="D168" s="13">
        <f>LOG10('Time Series'!D168)</f>
        <v>9.1056224989500549</v>
      </c>
    </row>
    <row r="169" spans="1:4" ht="15" thickBot="1" x14ac:dyDescent="0.35">
      <c r="A169" s="12" t="s">
        <v>2</v>
      </c>
      <c r="B169" s="10" t="s">
        <v>23</v>
      </c>
      <c r="C169" s="24">
        <v>41153</v>
      </c>
      <c r="D169" s="13">
        <f>LOG10('Time Series'!D169)</f>
        <v>9.0541241143304987</v>
      </c>
    </row>
    <row r="170" spans="1:4" ht="15" thickBot="1" x14ac:dyDescent="0.35">
      <c r="A170" s="12" t="s">
        <v>3</v>
      </c>
      <c r="B170" s="8" t="s">
        <v>0</v>
      </c>
      <c r="C170" s="24">
        <v>41183</v>
      </c>
      <c r="D170" s="13">
        <f>LOG10('Time Series'!D170)</f>
        <v>9.2720813110466</v>
      </c>
    </row>
    <row r="171" spans="1:4" ht="15" thickBot="1" x14ac:dyDescent="0.35">
      <c r="A171" s="12" t="s">
        <v>3</v>
      </c>
      <c r="B171" s="9" t="s">
        <v>13</v>
      </c>
      <c r="C171" s="24">
        <v>41214</v>
      </c>
      <c r="D171" s="13">
        <f>LOG10('Time Series'!D171)</f>
        <v>9.136358642206563</v>
      </c>
    </row>
    <row r="172" spans="1:4" ht="15" thickBot="1" x14ac:dyDescent="0.35">
      <c r="A172" s="12" t="s">
        <v>3</v>
      </c>
      <c r="B172" s="9" t="s">
        <v>14</v>
      </c>
      <c r="C172" s="24">
        <v>41244</v>
      </c>
      <c r="D172" s="13">
        <f>LOG10('Time Series'!D172)</f>
        <v>9.2382298223748389</v>
      </c>
    </row>
    <row r="173" spans="1:4" ht="15" thickBot="1" x14ac:dyDescent="0.35">
      <c r="A173" s="12" t="s">
        <v>3</v>
      </c>
      <c r="B173" s="9" t="s">
        <v>15</v>
      </c>
      <c r="C173" s="24">
        <v>41275</v>
      </c>
      <c r="D173" s="13">
        <f>LOG10('Time Series'!D173)</f>
        <v>9.2736100049820642</v>
      </c>
    </row>
    <row r="174" spans="1:4" ht="15" thickBot="1" x14ac:dyDescent="0.35">
      <c r="A174" s="12" t="s">
        <v>3</v>
      </c>
      <c r="B174" s="9" t="s">
        <v>16</v>
      </c>
      <c r="C174" s="24">
        <v>41306</v>
      </c>
      <c r="D174" s="13">
        <f>LOG10('Time Series'!D174)</f>
        <v>9.1815816081030484</v>
      </c>
    </row>
    <row r="175" spans="1:4" ht="15" thickBot="1" x14ac:dyDescent="0.35">
      <c r="A175" s="12" t="s">
        <v>3</v>
      </c>
      <c r="B175" s="9" t="s">
        <v>17</v>
      </c>
      <c r="C175" s="24">
        <v>41334</v>
      </c>
      <c r="D175" s="13">
        <f>LOG10('Time Series'!D175)</f>
        <v>9.2122937153661137</v>
      </c>
    </row>
    <row r="176" spans="1:4" ht="15" thickBot="1" x14ac:dyDescent="0.35">
      <c r="A176" s="12" t="s">
        <v>3</v>
      </c>
      <c r="B176" s="9" t="s">
        <v>18</v>
      </c>
      <c r="C176" s="24">
        <v>41365</v>
      </c>
      <c r="D176" s="13">
        <f>LOG10('Time Series'!D176)</f>
        <v>9.2105123458858369</v>
      </c>
    </row>
    <row r="177" spans="1:4" ht="15" thickBot="1" x14ac:dyDescent="0.35">
      <c r="A177" s="12" t="s">
        <v>3</v>
      </c>
      <c r="B177" s="9" t="s">
        <v>19</v>
      </c>
      <c r="C177" s="24">
        <v>41395</v>
      </c>
      <c r="D177" s="13">
        <f>LOG10('Time Series'!D177)</f>
        <v>9.2118461518712671</v>
      </c>
    </row>
    <row r="178" spans="1:4" ht="15" thickBot="1" x14ac:dyDescent="0.35">
      <c r="A178" s="12" t="s">
        <v>3</v>
      </c>
      <c r="B178" s="9" t="s">
        <v>20</v>
      </c>
      <c r="C178" s="24">
        <v>41426</v>
      </c>
      <c r="D178" s="13">
        <f>LOG10('Time Series'!D178)</f>
        <v>9.1632107660099624</v>
      </c>
    </row>
    <row r="179" spans="1:4" ht="15" thickBot="1" x14ac:dyDescent="0.35">
      <c r="A179" s="12" t="s">
        <v>3</v>
      </c>
      <c r="B179" s="9" t="s">
        <v>21</v>
      </c>
      <c r="C179" s="24">
        <v>41456</v>
      </c>
      <c r="D179" s="13">
        <f>LOG10('Time Series'!D179)</f>
        <v>9.1358263778678523</v>
      </c>
    </row>
    <row r="180" spans="1:4" ht="15" thickBot="1" x14ac:dyDescent="0.35">
      <c r="A180" s="12" t="s">
        <v>3</v>
      </c>
      <c r="B180" s="9" t="s">
        <v>22</v>
      </c>
      <c r="C180" s="24">
        <v>41487</v>
      </c>
      <c r="D180" s="13">
        <f>LOG10('Time Series'!D180)</f>
        <v>9.1766358864537381</v>
      </c>
    </row>
    <row r="181" spans="1:4" ht="15" thickBot="1" x14ac:dyDescent="0.35">
      <c r="A181" s="12" t="s">
        <v>3</v>
      </c>
      <c r="B181" s="10" t="s">
        <v>23</v>
      </c>
      <c r="C181" s="24">
        <v>41518</v>
      </c>
      <c r="D181" s="13">
        <f>LOG10('Time Series'!D181)</f>
        <v>9.1396225439359355</v>
      </c>
    </row>
    <row r="182" spans="1:4" ht="15" thickBot="1" x14ac:dyDescent="0.35">
      <c r="A182" s="12" t="s">
        <v>4</v>
      </c>
      <c r="B182" s="8" t="s">
        <v>0</v>
      </c>
      <c r="C182" s="24">
        <v>41548</v>
      </c>
      <c r="D182" s="13">
        <f>LOG10('Time Series'!D182)</f>
        <v>9.3332180767028845</v>
      </c>
    </row>
    <row r="183" spans="1:4" ht="15" thickBot="1" x14ac:dyDescent="0.35">
      <c r="A183" s="12" t="s">
        <v>4</v>
      </c>
      <c r="B183" s="9" t="s">
        <v>13</v>
      </c>
      <c r="C183" s="24">
        <v>41579</v>
      </c>
      <c r="D183" s="13">
        <f>LOG10('Time Series'!D183)</f>
        <v>9.126243234954849</v>
      </c>
    </row>
    <row r="184" spans="1:4" ht="15" thickBot="1" x14ac:dyDescent="0.35">
      <c r="A184" s="12" t="s">
        <v>4</v>
      </c>
      <c r="B184" s="9" t="s">
        <v>14</v>
      </c>
      <c r="C184" s="24">
        <v>41609</v>
      </c>
      <c r="D184" s="13">
        <f>LOG10('Time Series'!D184)</f>
        <v>9.3044491849033921</v>
      </c>
    </row>
    <row r="185" spans="1:4" ht="15" thickBot="1" x14ac:dyDescent="0.35">
      <c r="A185" s="12" t="s">
        <v>4</v>
      </c>
      <c r="B185" s="9" t="s">
        <v>15</v>
      </c>
      <c r="C185" s="24">
        <v>41640</v>
      </c>
      <c r="D185" s="13">
        <f>LOG10('Time Series'!D185)</f>
        <v>9.3229561287402483</v>
      </c>
    </row>
    <row r="186" spans="1:4" ht="15" thickBot="1" x14ac:dyDescent="0.35">
      <c r="A186" s="12" t="s">
        <v>4</v>
      </c>
      <c r="B186" s="9" t="s">
        <v>16</v>
      </c>
      <c r="C186" s="24">
        <v>41671</v>
      </c>
      <c r="D186" s="13">
        <f>LOG10('Time Series'!D186)</f>
        <v>9.305894516909488</v>
      </c>
    </row>
    <row r="187" spans="1:4" ht="15" thickBot="1" x14ac:dyDescent="0.35">
      <c r="A187" s="12" t="s">
        <v>4</v>
      </c>
      <c r="B187" s="9" t="s">
        <v>17</v>
      </c>
      <c r="C187" s="24">
        <v>41699</v>
      </c>
      <c r="D187" s="13">
        <f>LOG10('Time Series'!D187)</f>
        <v>9.2607002561547631</v>
      </c>
    </row>
    <row r="188" spans="1:4" ht="15" thickBot="1" x14ac:dyDescent="0.35">
      <c r="A188" s="12" t="s">
        <v>4</v>
      </c>
      <c r="B188" s="9" t="s">
        <v>18</v>
      </c>
      <c r="C188" s="24">
        <v>41730</v>
      </c>
      <c r="D188" s="13">
        <f>LOG10('Time Series'!D188)</f>
        <v>9.2344606139006444</v>
      </c>
    </row>
    <row r="189" spans="1:4" ht="15" thickBot="1" x14ac:dyDescent="0.35">
      <c r="A189" s="12" t="s">
        <v>4</v>
      </c>
      <c r="B189" s="9" t="s">
        <v>19</v>
      </c>
      <c r="C189" s="24">
        <v>41760</v>
      </c>
      <c r="D189" s="13">
        <f>LOG10('Time Series'!D189)</f>
        <v>9.2000808523680604</v>
      </c>
    </row>
    <row r="190" spans="1:4" ht="15" thickBot="1" x14ac:dyDescent="0.35">
      <c r="A190" s="12" t="s">
        <v>4</v>
      </c>
      <c r="B190" s="9" t="s">
        <v>20</v>
      </c>
      <c r="C190" s="24">
        <v>41791</v>
      </c>
      <c r="D190" s="13">
        <f>LOG10('Time Series'!D190)</f>
        <v>9.3274245527087132</v>
      </c>
    </row>
    <row r="191" spans="1:4" ht="15" thickBot="1" x14ac:dyDescent="0.35">
      <c r="A191" s="12" t="s">
        <v>4</v>
      </c>
      <c r="B191" s="9" t="s">
        <v>21</v>
      </c>
      <c r="C191" s="24">
        <v>41821</v>
      </c>
      <c r="D191" s="13">
        <f>LOG10('Time Series'!D191)</f>
        <v>9.2694892646426759</v>
      </c>
    </row>
    <row r="192" spans="1:4" ht="15" thickBot="1" x14ac:dyDescent="0.35">
      <c r="A192" s="12" t="s">
        <v>4</v>
      </c>
      <c r="B192" s="9" t="s">
        <v>22</v>
      </c>
      <c r="C192" s="24">
        <v>41852</v>
      </c>
      <c r="D192" s="13">
        <f>LOG10('Time Series'!D192)</f>
        <v>9.2042624224092009</v>
      </c>
    </row>
    <row r="193" spans="1:4" ht="15" thickBot="1" x14ac:dyDescent="0.35">
      <c r="A193" s="12" t="s">
        <v>4</v>
      </c>
      <c r="B193" s="10" t="s">
        <v>23</v>
      </c>
      <c r="C193" s="24">
        <v>41883</v>
      </c>
      <c r="D193" s="13">
        <f>LOG10('Time Series'!D193)</f>
        <v>9.1794887893920514</v>
      </c>
    </row>
    <row r="194" spans="1:4" ht="15" thickBot="1" x14ac:dyDescent="0.35">
      <c r="A194" s="12" t="s">
        <v>5</v>
      </c>
      <c r="B194" s="8" t="s">
        <v>0</v>
      </c>
      <c r="C194" s="24">
        <v>41913</v>
      </c>
      <c r="D194" s="13">
        <f>LOG10('Time Series'!D194)</f>
        <v>9.4081708014190681</v>
      </c>
    </row>
    <row r="195" spans="1:4" ht="15" thickBot="1" x14ac:dyDescent="0.35">
      <c r="A195" s="12" t="s">
        <v>5</v>
      </c>
      <c r="B195" s="9" t="s">
        <v>13</v>
      </c>
      <c r="C195" s="24">
        <v>41944</v>
      </c>
      <c r="D195" s="13">
        <f>LOG10('Time Series'!D195)</f>
        <v>9.2712632178808896</v>
      </c>
    </row>
    <row r="196" spans="1:4" ht="15" thickBot="1" x14ac:dyDescent="0.35">
      <c r="A196" s="12" t="s">
        <v>5</v>
      </c>
      <c r="B196" s="9" t="s">
        <v>14</v>
      </c>
      <c r="C196" s="24">
        <v>41974</v>
      </c>
      <c r="D196" s="13">
        <f>LOG10('Time Series'!D196)</f>
        <v>9.4122868594680345</v>
      </c>
    </row>
    <row r="197" spans="1:4" ht="15" thickBot="1" x14ac:dyDescent="0.35">
      <c r="A197" s="12" t="s">
        <v>5</v>
      </c>
      <c r="B197" s="9" t="s">
        <v>15</v>
      </c>
      <c r="C197" s="24">
        <v>42005</v>
      </c>
      <c r="D197" s="13">
        <f>LOG10('Time Series'!D197)</f>
        <v>9.3292937018425448</v>
      </c>
    </row>
    <row r="198" spans="1:4" ht="15" thickBot="1" x14ac:dyDescent="0.35">
      <c r="A198" s="12" t="s">
        <v>5</v>
      </c>
      <c r="B198" s="9" t="s">
        <v>16</v>
      </c>
      <c r="C198" s="24">
        <v>42036</v>
      </c>
      <c r="D198" s="13">
        <f>LOG10('Time Series'!D198)</f>
        <v>9.3607089082189354</v>
      </c>
    </row>
    <row r="199" spans="1:4" ht="15" thickBot="1" x14ac:dyDescent="0.35">
      <c r="A199" s="12" t="s">
        <v>5</v>
      </c>
      <c r="B199" s="9" t="s">
        <v>17</v>
      </c>
      <c r="C199" s="24">
        <v>42064</v>
      </c>
      <c r="D199" s="13">
        <f>LOG10('Time Series'!D199)</f>
        <v>9.2920294391789682</v>
      </c>
    </row>
    <row r="200" spans="1:4" ht="15" thickBot="1" x14ac:dyDescent="0.35">
      <c r="A200" s="12" t="s">
        <v>5</v>
      </c>
      <c r="B200" s="9" t="s">
        <v>18</v>
      </c>
      <c r="C200" s="24">
        <v>42095</v>
      </c>
      <c r="D200" s="13">
        <f>LOG10('Time Series'!D200)</f>
        <v>9.3348041614381678</v>
      </c>
    </row>
    <row r="201" spans="1:4" ht="15" thickBot="1" x14ac:dyDescent="0.35">
      <c r="A201" s="12" t="s">
        <v>5</v>
      </c>
      <c r="B201" s="9" t="s">
        <v>19</v>
      </c>
      <c r="C201" s="24">
        <v>42125</v>
      </c>
      <c r="D201" s="13">
        <f>LOG10('Time Series'!D201)</f>
        <v>9.2152416351592503</v>
      </c>
    </row>
    <row r="202" spans="1:4" ht="15" thickBot="1" x14ac:dyDescent="0.35">
      <c r="A202" s="12" t="s">
        <v>5</v>
      </c>
      <c r="B202" s="9" t="s">
        <v>20</v>
      </c>
      <c r="C202" s="24">
        <v>42156</v>
      </c>
      <c r="D202" s="13">
        <f>LOG10('Time Series'!D202)</f>
        <v>9.2609562629493887</v>
      </c>
    </row>
    <row r="203" spans="1:4" ht="15" thickBot="1" x14ac:dyDescent="0.35">
      <c r="A203" s="12" t="s">
        <v>5</v>
      </c>
      <c r="B203" s="9" t="s">
        <v>21</v>
      </c>
      <c r="C203" s="24">
        <v>42186</v>
      </c>
      <c r="D203" s="13">
        <f>LOG10('Time Series'!D203)</f>
        <v>9.35427054257093</v>
      </c>
    </row>
    <row r="204" spans="1:4" ht="15" thickBot="1" x14ac:dyDescent="0.35">
      <c r="A204" s="12" t="s">
        <v>5</v>
      </c>
      <c r="B204" s="9" t="s">
        <v>22</v>
      </c>
      <c r="C204" s="24">
        <v>42217</v>
      </c>
      <c r="D204" s="13">
        <f>LOG10('Time Series'!D204)</f>
        <v>9.2095209433467371</v>
      </c>
    </row>
    <row r="205" spans="1:4" ht="15" thickBot="1" x14ac:dyDescent="0.35">
      <c r="A205" s="12" t="s">
        <v>5</v>
      </c>
      <c r="B205" s="10" t="s">
        <v>23</v>
      </c>
      <c r="C205" s="24">
        <v>42248</v>
      </c>
      <c r="D205" s="13">
        <f>LOG10('Time Series'!D205)</f>
        <v>9.2582550283231981</v>
      </c>
    </row>
    <row r="206" spans="1:4" ht="15" thickBot="1" x14ac:dyDescent="0.35">
      <c r="A206" s="12" t="s">
        <v>6</v>
      </c>
      <c r="B206" s="8" t="s">
        <v>0</v>
      </c>
      <c r="C206" s="24">
        <v>42278</v>
      </c>
      <c r="D206" s="13">
        <f>LOG10('Time Series'!D206)</f>
        <v>9.4053943983652406</v>
      </c>
    </row>
    <row r="207" spans="1:4" ht="15" thickBot="1" x14ac:dyDescent="0.35">
      <c r="A207" s="12" t="s">
        <v>6</v>
      </c>
      <c r="B207" s="9" t="s">
        <v>13</v>
      </c>
      <c r="C207" s="24">
        <v>42309</v>
      </c>
      <c r="D207" s="13">
        <f>LOG10('Time Series'!D207)</f>
        <v>9.2813247098262277</v>
      </c>
    </row>
    <row r="208" spans="1:4" ht="15" thickBot="1" x14ac:dyDescent="0.35">
      <c r="A208" s="12" t="s">
        <v>6</v>
      </c>
      <c r="B208" s="9" t="s">
        <v>14</v>
      </c>
      <c r="C208" s="24">
        <v>42339</v>
      </c>
      <c r="D208" s="13">
        <f>LOG10('Time Series'!D208)</f>
        <v>9.4409413337394792</v>
      </c>
    </row>
    <row r="209" spans="1:4" ht="15" thickBot="1" x14ac:dyDescent="0.35">
      <c r="A209" s="12" t="s">
        <v>6</v>
      </c>
      <c r="B209" s="9" t="s">
        <v>15</v>
      </c>
      <c r="C209" s="24">
        <v>42370</v>
      </c>
      <c r="D209" s="13">
        <f>LOG10('Time Series'!D209)</f>
        <v>9.5118223275615126</v>
      </c>
    </row>
    <row r="210" spans="1:4" ht="15" thickBot="1" x14ac:dyDescent="0.35">
      <c r="A210" s="12" t="s">
        <v>6</v>
      </c>
      <c r="B210" s="9" t="s">
        <v>16</v>
      </c>
      <c r="C210" s="24">
        <v>42401</v>
      </c>
      <c r="D210" s="13">
        <f>LOG10('Time Series'!D210)</f>
        <v>9.4232790910365534</v>
      </c>
    </row>
    <row r="211" spans="1:4" ht="15" thickBot="1" x14ac:dyDescent="0.35">
      <c r="A211" s="12" t="s">
        <v>6</v>
      </c>
      <c r="B211" s="9" t="s">
        <v>17</v>
      </c>
      <c r="C211" s="24">
        <v>42430</v>
      </c>
      <c r="D211" s="13">
        <f>LOG10('Time Series'!D211)</f>
        <v>9.4050030198481451</v>
      </c>
    </row>
    <row r="212" spans="1:4" ht="15" thickBot="1" x14ac:dyDescent="0.35">
      <c r="A212" s="12" t="s">
        <v>6</v>
      </c>
      <c r="B212" s="9" t="s">
        <v>18</v>
      </c>
      <c r="C212" s="24">
        <v>42461</v>
      </c>
      <c r="D212" s="13">
        <f>LOG10('Time Series'!D212)</f>
        <v>9.2328157888333102</v>
      </c>
    </row>
    <row r="213" spans="1:4" ht="15" thickBot="1" x14ac:dyDescent="0.35">
      <c r="A213" s="12" t="s">
        <v>6</v>
      </c>
      <c r="B213" s="9" t="s">
        <v>19</v>
      </c>
      <c r="C213" s="24">
        <v>42491</v>
      </c>
      <c r="D213" s="13">
        <f>LOG10('Time Series'!D213)</f>
        <v>9.3716459949625168</v>
      </c>
    </row>
    <row r="214" spans="1:4" ht="15" thickBot="1" x14ac:dyDescent="0.35">
      <c r="A214" s="12" t="s">
        <v>6</v>
      </c>
      <c r="B214" s="9" t="s">
        <v>20</v>
      </c>
      <c r="C214" s="24">
        <v>42522</v>
      </c>
      <c r="D214" s="13">
        <f>LOG10('Time Series'!D214)</f>
        <v>9.292743966850308</v>
      </c>
    </row>
    <row r="215" spans="1:4" ht="15" thickBot="1" x14ac:dyDescent="0.35">
      <c r="A215" s="12" t="s">
        <v>6</v>
      </c>
      <c r="B215" s="9" t="s">
        <v>21</v>
      </c>
      <c r="C215" s="24">
        <v>42552</v>
      </c>
      <c r="D215" s="13">
        <f>LOG10('Time Series'!D215)</f>
        <v>9.3605458574618563</v>
      </c>
    </row>
    <row r="216" spans="1:4" ht="15" thickBot="1" x14ac:dyDescent="0.35">
      <c r="A216" s="12" t="s">
        <v>6</v>
      </c>
      <c r="B216" s="9" t="s">
        <v>22</v>
      </c>
      <c r="C216" s="24">
        <v>42583</v>
      </c>
      <c r="D216" s="13">
        <f>LOG10('Time Series'!D216)</f>
        <v>9.2772452546806168</v>
      </c>
    </row>
    <row r="217" spans="1:4" ht="15" thickBot="1" x14ac:dyDescent="0.35">
      <c r="A217" s="12" t="s">
        <v>6</v>
      </c>
      <c r="B217" s="10" t="s">
        <v>23</v>
      </c>
      <c r="C217" s="24">
        <v>42614</v>
      </c>
      <c r="D217" s="13">
        <f>LOG10('Time Series'!D217)</f>
        <v>9.3628878601939611</v>
      </c>
    </row>
    <row r="218" spans="1:4" ht="15" thickBot="1" x14ac:dyDescent="0.35">
      <c r="A218" s="12" t="s">
        <v>7</v>
      </c>
      <c r="B218" s="8" t="s">
        <v>0</v>
      </c>
      <c r="C218" s="24">
        <v>42644</v>
      </c>
      <c r="D218" s="13">
        <f>LOG10('Time Series'!D218)</f>
        <v>9.464374668705192</v>
      </c>
    </row>
    <row r="219" spans="1:4" ht="15" thickBot="1" x14ac:dyDescent="0.35">
      <c r="A219" s="12" t="s">
        <v>7</v>
      </c>
      <c r="B219" s="9" t="s">
        <v>13</v>
      </c>
      <c r="C219" s="24">
        <v>42675</v>
      </c>
      <c r="D219" s="13">
        <f>LOG10('Time Series'!D219)</f>
        <v>9.3161023927139137</v>
      </c>
    </row>
    <row r="220" spans="1:4" ht="15" thickBot="1" x14ac:dyDescent="0.35">
      <c r="A220" s="12" t="s">
        <v>7</v>
      </c>
      <c r="B220" s="9" t="s">
        <v>14</v>
      </c>
      <c r="C220" s="24">
        <v>42705</v>
      </c>
      <c r="D220" s="13">
        <f>LOG10('Time Series'!D220)</f>
        <v>9.4521149055980267</v>
      </c>
    </row>
    <row r="221" spans="1:4" ht="15" thickBot="1" x14ac:dyDescent="0.35">
      <c r="A221" s="12" t="s">
        <v>7</v>
      </c>
      <c r="B221" s="9" t="s">
        <v>15</v>
      </c>
      <c r="C221" s="24">
        <v>42736</v>
      </c>
      <c r="D221" s="13">
        <f>LOG10('Time Series'!D221)</f>
        <v>9.4997676181398063</v>
      </c>
    </row>
    <row r="222" spans="1:4" ht="15" thickBot="1" x14ac:dyDescent="0.35">
      <c r="A222" s="12" t="s">
        <v>7</v>
      </c>
      <c r="B222" s="9" t="s">
        <v>16</v>
      </c>
      <c r="C222" s="24">
        <v>42767</v>
      </c>
      <c r="D222" s="13">
        <f>LOG10('Time Series'!D222)</f>
        <v>9.5090536800278702</v>
      </c>
    </row>
    <row r="223" spans="1:4" ht="15" thickBot="1" x14ac:dyDescent="0.35">
      <c r="A223" s="12" t="s">
        <v>7</v>
      </c>
      <c r="B223" s="9" t="s">
        <v>17</v>
      </c>
      <c r="C223" s="24">
        <v>42795</v>
      </c>
      <c r="D223" s="13">
        <f>LOG10('Time Series'!D223)</f>
        <v>9.538513506233242</v>
      </c>
    </row>
    <row r="224" spans="1:4" ht="15" thickBot="1" x14ac:dyDescent="0.35">
      <c r="A224" s="12" t="s">
        <v>7</v>
      </c>
      <c r="B224" s="9" t="s">
        <v>18</v>
      </c>
      <c r="C224" s="24">
        <v>42826</v>
      </c>
      <c r="D224" s="13">
        <f>LOG10('Time Series'!D224)</f>
        <v>9.4883890233866488</v>
      </c>
    </row>
    <row r="225" spans="1:4" ht="15" thickBot="1" x14ac:dyDescent="0.35">
      <c r="A225" s="12" t="s">
        <v>7</v>
      </c>
      <c r="B225" s="9" t="s">
        <v>19</v>
      </c>
      <c r="C225" s="24">
        <v>42856</v>
      </c>
      <c r="D225" s="13">
        <f>LOG10('Time Series'!D225)</f>
        <v>9.4778301472061557</v>
      </c>
    </row>
    <row r="226" spans="1:4" ht="15" thickBot="1" x14ac:dyDescent="0.35">
      <c r="A226" s="12" t="s">
        <v>7</v>
      </c>
      <c r="B226" s="9" t="s">
        <v>20</v>
      </c>
      <c r="C226" s="24">
        <v>42887</v>
      </c>
      <c r="D226" s="13">
        <f>LOG10('Time Series'!D226)</f>
        <v>9.4181762318890208</v>
      </c>
    </row>
    <row r="227" spans="1:4" ht="15" thickBot="1" x14ac:dyDescent="0.35">
      <c r="A227" s="12" t="s">
        <v>7</v>
      </c>
      <c r="B227" s="9" t="s">
        <v>21</v>
      </c>
      <c r="C227" s="24">
        <v>42917</v>
      </c>
      <c r="D227" s="13">
        <f>LOG10('Time Series'!D227)</f>
        <v>9.716083927872198</v>
      </c>
    </row>
    <row r="228" spans="1:4" ht="15" thickBot="1" x14ac:dyDescent="0.35">
      <c r="A228" s="12" t="s">
        <v>7</v>
      </c>
      <c r="B228" s="9" t="s">
        <v>22</v>
      </c>
      <c r="C228" s="24">
        <v>42948</v>
      </c>
      <c r="D228" s="13">
        <f>LOG10('Time Series'!D228)</f>
        <v>9.323259329360134</v>
      </c>
    </row>
    <row r="229" spans="1:4" ht="15" thickBot="1" x14ac:dyDescent="0.35">
      <c r="A229" s="12" t="s">
        <v>7</v>
      </c>
      <c r="B229" s="10" t="s">
        <v>23</v>
      </c>
      <c r="C229" s="24">
        <v>42979</v>
      </c>
      <c r="D229" s="13">
        <f>LOG10('Time Series'!D229)</f>
        <v>9.3747483460101044</v>
      </c>
    </row>
    <row r="230" spans="1:4" ht="15" thickBot="1" x14ac:dyDescent="0.35">
      <c r="A230" s="12" t="s">
        <v>8</v>
      </c>
      <c r="B230" s="8" t="s">
        <v>0</v>
      </c>
      <c r="C230" s="24">
        <v>43009</v>
      </c>
      <c r="D230" s="13">
        <f>LOG10('Time Series'!D230)</f>
        <v>9.5280808568072803</v>
      </c>
    </row>
    <row r="231" spans="1:4" ht="15" thickBot="1" x14ac:dyDescent="0.35">
      <c r="A231" s="12" t="s">
        <v>8</v>
      </c>
      <c r="B231" s="9" t="s">
        <v>13</v>
      </c>
      <c r="C231" s="24">
        <v>43040</v>
      </c>
      <c r="D231" s="13">
        <f>LOG10('Time Series'!D231)</f>
        <v>9.4407989313665901</v>
      </c>
    </row>
    <row r="232" spans="1:4" ht="15" thickBot="1" x14ac:dyDescent="0.35">
      <c r="A232" s="12" t="s">
        <v>8</v>
      </c>
      <c r="B232" s="9" t="s">
        <v>14</v>
      </c>
      <c r="C232" s="24">
        <v>43070</v>
      </c>
      <c r="D232" s="13">
        <f>LOG10('Time Series'!D232)</f>
        <v>9.6430252250071256</v>
      </c>
    </row>
    <row r="233" spans="1:4" ht="15" thickBot="1" x14ac:dyDescent="0.35">
      <c r="A233" s="12" t="s">
        <v>8</v>
      </c>
      <c r="B233" s="9" t="s">
        <v>15</v>
      </c>
      <c r="C233" s="24">
        <v>43101</v>
      </c>
      <c r="D233" s="13">
        <f>LOG10('Time Series'!D233)</f>
        <v>9.5838250158879355</v>
      </c>
    </row>
    <row r="234" spans="1:4" ht="15" thickBot="1" x14ac:dyDescent="0.35">
      <c r="A234" s="12" t="s">
        <v>8</v>
      </c>
      <c r="B234" s="9" t="s">
        <v>16</v>
      </c>
      <c r="C234" s="24">
        <v>43132</v>
      </c>
      <c r="D234" s="13">
        <f>LOG10('Time Series'!D234)</f>
        <v>9.5747090002925948</v>
      </c>
    </row>
    <row r="235" spans="1:4" ht="15" thickBot="1" x14ac:dyDescent="0.35">
      <c r="A235" s="12" t="s">
        <v>8</v>
      </c>
      <c r="B235" s="9" t="s">
        <v>17</v>
      </c>
      <c r="C235" s="24">
        <v>43160</v>
      </c>
      <c r="D235" s="13">
        <f>LOG10('Time Series'!D235)</f>
        <v>9.5133393487413684</v>
      </c>
    </row>
    <row r="236" spans="1:4" ht="15" thickBot="1" x14ac:dyDescent="0.35">
      <c r="A236" s="12" t="s">
        <v>8</v>
      </c>
      <c r="B236" s="9" t="s">
        <v>18</v>
      </c>
      <c r="C236" s="24">
        <v>43191</v>
      </c>
      <c r="D236" s="13">
        <f>LOG10('Time Series'!D236)</f>
        <v>9.5569043504090079</v>
      </c>
    </row>
    <row r="237" spans="1:4" ht="15" thickBot="1" x14ac:dyDescent="0.35">
      <c r="A237" s="12" t="s">
        <v>8</v>
      </c>
      <c r="B237" s="9" t="s">
        <v>19</v>
      </c>
      <c r="C237" s="24">
        <v>43221</v>
      </c>
      <c r="D237" s="13">
        <f>LOG10('Time Series'!D237)</f>
        <v>9.5158732838887836</v>
      </c>
    </row>
    <row r="238" spans="1:4" ht="15" thickBot="1" x14ac:dyDescent="0.35">
      <c r="A238" s="12" t="s">
        <v>8</v>
      </c>
      <c r="B238" s="9" t="s">
        <v>20</v>
      </c>
      <c r="C238" s="24">
        <v>43252</v>
      </c>
      <c r="D238" s="13">
        <f>LOG10('Time Series'!D238)</f>
        <v>9.4836624946644879</v>
      </c>
    </row>
    <row r="239" spans="1:4" ht="15" thickBot="1" x14ac:dyDescent="0.35">
      <c r="A239" s="12" t="s">
        <v>8</v>
      </c>
      <c r="B239" s="9" t="s">
        <v>21</v>
      </c>
      <c r="C239" s="24">
        <v>43282</v>
      </c>
      <c r="D239" s="13">
        <f>LOG10('Time Series'!D239)</f>
        <v>9.4171887664885556</v>
      </c>
    </row>
    <row r="240" spans="1:4" ht="15" thickBot="1" x14ac:dyDescent="0.35">
      <c r="A240" s="12" t="s">
        <v>8</v>
      </c>
      <c r="B240" s="9" t="s">
        <v>22</v>
      </c>
      <c r="C240" s="24">
        <v>43313</v>
      </c>
      <c r="D240" s="13">
        <f>LOG10('Time Series'!D240)</f>
        <v>9.3403105646342919</v>
      </c>
    </row>
    <row r="241" spans="1:4" ht="15" thickBot="1" x14ac:dyDescent="0.35">
      <c r="A241" s="12" t="s">
        <v>8</v>
      </c>
      <c r="B241" s="10" t="s">
        <v>23</v>
      </c>
      <c r="C241" s="24">
        <v>43344</v>
      </c>
      <c r="D241" s="13">
        <f>LOG10('Time Series'!D241)</f>
        <v>9.4338714412568851</v>
      </c>
    </row>
    <row r="242" spans="1:4" ht="15" thickBot="1" x14ac:dyDescent="0.35">
      <c r="A242" s="12" t="s">
        <v>9</v>
      </c>
      <c r="B242" s="8" t="s">
        <v>0</v>
      </c>
      <c r="C242" s="24">
        <v>43374</v>
      </c>
      <c r="D242" s="13">
        <f>LOG10('Time Series'!D242)</f>
        <v>9.5764378092815363</v>
      </c>
    </row>
    <row r="243" spans="1:4" ht="15" thickBot="1" x14ac:dyDescent="0.35">
      <c r="A243" s="12" t="s">
        <v>9</v>
      </c>
      <c r="B243" s="9" t="s">
        <v>13</v>
      </c>
      <c r="C243" s="24">
        <v>43405</v>
      </c>
      <c r="D243" s="13">
        <f>LOG10('Time Series'!D243)</f>
        <v>9.357897148117905</v>
      </c>
    </row>
    <row r="244" spans="1:4" ht="15" thickBot="1" x14ac:dyDescent="0.35">
      <c r="A244" s="12" t="s">
        <v>9</v>
      </c>
      <c r="B244" s="9" t="s">
        <v>14</v>
      </c>
      <c r="C244" s="24">
        <v>43435</v>
      </c>
      <c r="D244" s="13">
        <f>LOG10('Time Series'!D244)</f>
        <v>9.6089525779918912</v>
      </c>
    </row>
    <row r="245" spans="1:4" ht="15" thickBot="1" x14ac:dyDescent="0.35">
      <c r="A245" s="12" t="s">
        <v>9</v>
      </c>
      <c r="B245" s="9" t="s">
        <v>15</v>
      </c>
      <c r="C245" s="24">
        <v>43466</v>
      </c>
      <c r="D245" s="13">
        <f>LOG10('Time Series'!D245)</f>
        <v>9.5730213687107426</v>
      </c>
    </row>
    <row r="246" spans="1:4" ht="15" thickBot="1" x14ac:dyDescent="0.35">
      <c r="A246" s="12" t="s">
        <v>9</v>
      </c>
      <c r="B246" s="9" t="s">
        <v>16</v>
      </c>
      <c r="C246" s="24">
        <v>43497</v>
      </c>
      <c r="D246" s="13">
        <f>LOG10('Time Series'!D246)</f>
        <v>9.5217695081615776</v>
      </c>
    </row>
    <row r="247" spans="1:4" ht="15" thickBot="1" x14ac:dyDescent="0.35">
      <c r="A247" s="12" t="s">
        <v>9</v>
      </c>
      <c r="B247" s="9" t="s">
        <v>17</v>
      </c>
      <c r="C247" s="24">
        <v>43525</v>
      </c>
      <c r="D247" s="13">
        <f>LOG10('Time Series'!D247)</f>
        <v>9.4363323528488028</v>
      </c>
    </row>
    <row r="248" spans="1:4" ht="15" thickBot="1" x14ac:dyDescent="0.35">
      <c r="A248" s="12" t="s">
        <v>9</v>
      </c>
      <c r="B248" s="9" t="s">
        <v>18</v>
      </c>
      <c r="C248" s="24">
        <v>43556</v>
      </c>
      <c r="D248" s="13">
        <f>LOG10('Time Series'!D248)</f>
        <v>9.5470197993546737</v>
      </c>
    </row>
    <row r="249" spans="1:4" ht="15" thickBot="1" x14ac:dyDescent="0.35">
      <c r="A249" s="12" t="s">
        <v>9</v>
      </c>
      <c r="B249" s="9" t="s">
        <v>19</v>
      </c>
      <c r="C249" s="24">
        <v>43586</v>
      </c>
      <c r="D249" s="13">
        <f>LOG10('Time Series'!D249)</f>
        <v>9.5138786005276188</v>
      </c>
    </row>
    <row r="250" spans="1:4" ht="15" thickBot="1" x14ac:dyDescent="0.35">
      <c r="A250" s="12" t="s">
        <v>9</v>
      </c>
      <c r="B250" s="9" t="s">
        <v>20</v>
      </c>
      <c r="C250" s="24">
        <v>43617</v>
      </c>
      <c r="D250" s="13">
        <f>LOG10('Time Series'!D250)</f>
        <v>9.2317172722638876</v>
      </c>
    </row>
    <row r="251" spans="1:4" ht="15" thickBot="1" x14ac:dyDescent="0.35">
      <c r="A251" s="12" t="s">
        <v>9</v>
      </c>
      <c r="B251" s="9" t="s">
        <v>21</v>
      </c>
      <c r="C251" s="24">
        <v>43647</v>
      </c>
      <c r="D251" s="13">
        <f>LOG10('Time Series'!D251)</f>
        <v>9.5474050552045533</v>
      </c>
    </row>
    <row r="252" spans="1:4" ht="15" thickBot="1" x14ac:dyDescent="0.35">
      <c r="A252" s="12" t="s">
        <v>9</v>
      </c>
      <c r="B252" s="9" t="s">
        <v>22</v>
      </c>
      <c r="C252" s="24">
        <v>43678</v>
      </c>
      <c r="D252" s="13">
        <f>LOG10('Time Series'!D252)</f>
        <v>9.459492830833657</v>
      </c>
    </row>
    <row r="253" spans="1:4" ht="15" thickBot="1" x14ac:dyDescent="0.35">
      <c r="A253" s="12" t="s">
        <v>9</v>
      </c>
      <c r="B253" s="10" t="s">
        <v>23</v>
      </c>
      <c r="C253" s="24">
        <v>43709</v>
      </c>
      <c r="D253" s="13">
        <f>LOG10('Time Series'!D253)</f>
        <v>9.4176457331388193</v>
      </c>
    </row>
    <row r="254" spans="1:4" ht="15" thickBot="1" x14ac:dyDescent="0.35">
      <c r="A254" s="12" t="s">
        <v>10</v>
      </c>
      <c r="B254" s="8" t="s">
        <v>0</v>
      </c>
      <c r="C254" s="24">
        <v>43739</v>
      </c>
      <c r="D254" s="13">
        <f>LOG10('Time Series'!D254)</f>
        <v>9.4511001050503829</v>
      </c>
    </row>
    <row r="255" spans="1:4" ht="15" thickBot="1" x14ac:dyDescent="0.35">
      <c r="A255" s="12" t="s">
        <v>10</v>
      </c>
      <c r="B255" s="9" t="s">
        <v>13</v>
      </c>
      <c r="C255" s="24">
        <v>43770</v>
      </c>
      <c r="D255" s="13">
        <f>LOG10('Time Series'!D255)</f>
        <v>9.5067014284095137</v>
      </c>
    </row>
    <row r="256" spans="1:4" ht="15" thickBot="1" x14ac:dyDescent="0.35">
      <c r="A256" s="12" t="s">
        <v>10</v>
      </c>
      <c r="B256" s="9" t="s">
        <v>14</v>
      </c>
      <c r="C256" s="24">
        <v>43800</v>
      </c>
      <c r="D256" s="13">
        <f>LOG10('Time Series'!D256)</f>
        <v>9.6225083479160638</v>
      </c>
    </row>
    <row r="257" spans="1:4" ht="15" thickBot="1" x14ac:dyDescent="0.35">
      <c r="A257" s="12" t="s">
        <v>10</v>
      </c>
      <c r="B257" s="9" t="s">
        <v>15</v>
      </c>
      <c r="C257" s="24">
        <v>43831</v>
      </c>
      <c r="D257" s="13">
        <f>LOG10('Time Series'!D257)</f>
        <v>9.615386164823656</v>
      </c>
    </row>
    <row r="258" spans="1:4" ht="15" thickBot="1" x14ac:dyDescent="0.35">
      <c r="A258" s="12" t="s">
        <v>10</v>
      </c>
      <c r="B258" s="9" t="s">
        <v>16</v>
      </c>
      <c r="C258" s="24">
        <v>43862</v>
      </c>
      <c r="D258" s="13">
        <f>LOG10('Time Series'!D258)</f>
        <v>9.6095428888902994</v>
      </c>
    </row>
    <row r="259" spans="1:4" ht="15" thickBot="1" x14ac:dyDescent="0.35">
      <c r="A259" s="12" t="s">
        <v>10</v>
      </c>
      <c r="B259" s="9" t="s">
        <v>17</v>
      </c>
      <c r="C259" s="24">
        <v>43891</v>
      </c>
      <c r="D259" s="13">
        <f>LOG10('Time Series'!D259)</f>
        <v>9.5532349567550305</v>
      </c>
    </row>
    <row r="260" spans="1:4" ht="15" thickBot="1" x14ac:dyDescent="0.35">
      <c r="A260" s="12" t="s">
        <v>10</v>
      </c>
      <c r="B260" s="9" t="s">
        <v>18</v>
      </c>
      <c r="C260" s="24">
        <v>43922</v>
      </c>
      <c r="D260" s="13">
        <f>LOG10('Time Series'!D260)</f>
        <v>9.3468092101509814</v>
      </c>
    </row>
    <row r="261" spans="1:4" ht="15" thickBot="1" x14ac:dyDescent="0.35">
      <c r="A261" s="12" t="s">
        <v>10</v>
      </c>
      <c r="B261" s="9" t="s">
        <v>19</v>
      </c>
      <c r="C261" s="24">
        <v>43952</v>
      </c>
      <c r="D261" s="13">
        <f>LOG10('Time Series'!D261)</f>
        <v>9.3912075610003107</v>
      </c>
    </row>
    <row r="262" spans="1:4" ht="15" thickBot="1" x14ac:dyDescent="0.35">
      <c r="A262" s="12" t="s">
        <v>10</v>
      </c>
      <c r="B262" s="9" t="s">
        <v>20</v>
      </c>
      <c r="C262" s="24">
        <v>43983</v>
      </c>
      <c r="D262" s="13">
        <f>LOG10('Time Series'!D262)</f>
        <v>9.574315633918502</v>
      </c>
    </row>
    <row r="263" spans="1:4" ht="15" thickBot="1" x14ac:dyDescent="0.35">
      <c r="A263" s="12" t="s">
        <v>10</v>
      </c>
      <c r="B263" s="9" t="s">
        <v>21</v>
      </c>
      <c r="C263" s="24">
        <v>44013</v>
      </c>
      <c r="D263" s="13">
        <f>LOG10('Time Series'!D263)</f>
        <v>9.5331104901835158</v>
      </c>
    </row>
    <row r="264" spans="1:4" ht="15" thickBot="1" x14ac:dyDescent="0.35">
      <c r="A264" s="12" t="s">
        <v>10</v>
      </c>
      <c r="B264" s="9" t="s">
        <v>22</v>
      </c>
      <c r="C264" s="24">
        <v>44044</v>
      </c>
      <c r="D264" s="13">
        <f>LOG10('Time Series'!D264)</f>
        <v>9.4976555233962259</v>
      </c>
    </row>
    <row r="265" spans="1:4" ht="15" thickBot="1" x14ac:dyDescent="0.35">
      <c r="A265" s="12" t="s">
        <v>10</v>
      </c>
      <c r="B265" s="10" t="s">
        <v>23</v>
      </c>
      <c r="C265" s="24">
        <v>44075</v>
      </c>
      <c r="D265" s="13">
        <f>LOG10('Time Series'!D265)</f>
        <v>9.5151285059594723</v>
      </c>
    </row>
    <row r="266" spans="1:4" ht="15" thickBot="1" x14ac:dyDescent="0.35">
      <c r="A266" s="12" t="s">
        <v>11</v>
      </c>
      <c r="B266" s="8" t="s">
        <v>0</v>
      </c>
      <c r="C266" s="24">
        <v>44105</v>
      </c>
      <c r="D266" s="13">
        <f>LOG10('Time Series'!D266)</f>
        <v>9.7739068204400414</v>
      </c>
    </row>
    <row r="267" spans="1:4" ht="15" thickBot="1" x14ac:dyDescent="0.35">
      <c r="A267" s="12" t="s">
        <v>11</v>
      </c>
      <c r="B267" s="9" t="s">
        <v>13</v>
      </c>
      <c r="C267" s="24">
        <v>44136</v>
      </c>
      <c r="D267" s="13">
        <f>LOG10('Time Series'!D267)</f>
        <v>9.5911911747058998</v>
      </c>
    </row>
    <row r="268" spans="1:4" ht="15" thickBot="1" x14ac:dyDescent="0.35">
      <c r="A268" s="12" t="s">
        <v>11</v>
      </c>
      <c r="B268" s="9" t="s">
        <v>14</v>
      </c>
      <c r="C268" s="24">
        <v>44166</v>
      </c>
      <c r="D268" s="13">
        <f>LOG10('Time Series'!D268)</f>
        <v>9.7505620867023346</v>
      </c>
    </row>
    <row r="269" spans="1:4" ht="15" thickBot="1" x14ac:dyDescent="0.35">
      <c r="A269" s="12" t="s">
        <v>11</v>
      </c>
      <c r="B269" s="9" t="s">
        <v>15</v>
      </c>
      <c r="C269" s="24">
        <v>44197</v>
      </c>
      <c r="D269" s="13">
        <f>LOG10('Time Series'!D269)</f>
        <v>9.6816341221104292</v>
      </c>
    </row>
    <row r="270" spans="1:4" ht="15" thickBot="1" x14ac:dyDescent="0.35">
      <c r="A270" s="12" t="s">
        <v>11</v>
      </c>
      <c r="B270" s="9" t="s">
        <v>16</v>
      </c>
      <c r="C270" s="24">
        <v>44228</v>
      </c>
      <c r="D270" s="13">
        <f>LOG10('Time Series'!D270)</f>
        <v>9.7251710579331689</v>
      </c>
    </row>
    <row r="271" spans="1:4" ht="15" thickBot="1" x14ac:dyDescent="0.35">
      <c r="A271" s="12" t="s">
        <v>11</v>
      </c>
      <c r="B271" s="9" t="s">
        <v>17</v>
      </c>
      <c r="C271" s="24">
        <v>44256</v>
      </c>
      <c r="D271" s="13">
        <f>LOG10('Time Series'!D271)</f>
        <v>9.6989171122024409</v>
      </c>
    </row>
    <row r="272" spans="1:4" ht="15" thickBot="1" x14ac:dyDescent="0.35">
      <c r="A272" s="12" t="s">
        <v>11</v>
      </c>
      <c r="B272" s="9" t="s">
        <v>18</v>
      </c>
      <c r="C272" s="24">
        <v>44287</v>
      </c>
      <c r="D272" s="13">
        <f>LOG10('Time Series'!D272)</f>
        <v>9.5952465401275919</v>
      </c>
    </row>
    <row r="273" spans="1:4" ht="15" thickBot="1" x14ac:dyDescent="0.35">
      <c r="A273" s="12" t="s">
        <v>11</v>
      </c>
      <c r="B273" s="9" t="s">
        <v>19</v>
      </c>
      <c r="C273" s="24">
        <v>44317</v>
      </c>
      <c r="D273" s="13">
        <f>LOG10('Time Series'!D273)</f>
        <v>9.6617438238916442</v>
      </c>
    </row>
    <row r="274" spans="1:4" ht="15" thickBot="1" x14ac:dyDescent="0.35">
      <c r="A274" s="12" t="s">
        <v>11</v>
      </c>
      <c r="B274" s="9" t="s">
        <v>20</v>
      </c>
      <c r="C274" s="24">
        <v>44348</v>
      </c>
      <c r="D274" s="13">
        <f>LOG10('Time Series'!D274)</f>
        <v>9.6211796862065846</v>
      </c>
    </row>
    <row r="275" spans="1:4" ht="15" thickBot="1" x14ac:dyDescent="0.35">
      <c r="A275" s="12" t="s">
        <v>11</v>
      </c>
      <c r="B275" s="9" t="s">
        <v>21</v>
      </c>
      <c r="C275" s="24">
        <v>44378</v>
      </c>
      <c r="D275" s="13">
        <f>LOG10('Time Series'!D275)</f>
        <v>9.6187459768782642</v>
      </c>
    </row>
    <row r="276" spans="1:4" ht="15" thickBot="1" x14ac:dyDescent="0.35">
      <c r="A276" s="12" t="s">
        <v>11</v>
      </c>
      <c r="B276" s="9" t="s">
        <v>22</v>
      </c>
      <c r="C276" s="24">
        <v>44409</v>
      </c>
      <c r="D276" s="13">
        <f>LOG10('Time Series'!D276)</f>
        <v>9.7155312225070762</v>
      </c>
    </row>
    <row r="277" spans="1:4" ht="15" thickBot="1" x14ac:dyDescent="0.35">
      <c r="A277" s="12" t="s">
        <v>11</v>
      </c>
      <c r="B277" s="10" t="s">
        <v>23</v>
      </c>
      <c r="C277" s="24">
        <v>44440</v>
      </c>
      <c r="D277" s="13">
        <f>LOG10('Time Series'!D277)</f>
        <v>9.6606116490965075</v>
      </c>
    </row>
    <row r="278" spans="1:4" ht="15" thickBot="1" x14ac:dyDescent="0.35">
      <c r="A278" s="12" t="s">
        <v>12</v>
      </c>
      <c r="B278" s="8" t="s">
        <v>0</v>
      </c>
      <c r="C278" s="24">
        <v>44470</v>
      </c>
      <c r="D278" s="13">
        <f>LOG10('Time Series'!D278)</f>
        <v>9.6794328472204363</v>
      </c>
    </row>
    <row r="279" spans="1:4" ht="15" thickBot="1" x14ac:dyDescent="0.35">
      <c r="A279" s="12" t="s">
        <v>12</v>
      </c>
      <c r="B279" s="9" t="s">
        <v>13</v>
      </c>
      <c r="C279" s="24">
        <v>44501</v>
      </c>
      <c r="D279" s="13">
        <f>LOG10('Time Series'!D279)</f>
        <v>9.6908998881771495</v>
      </c>
    </row>
    <row r="280" spans="1:4" ht="15" thickBot="1" x14ac:dyDescent="0.35">
      <c r="A280" s="12" t="s">
        <v>12</v>
      </c>
      <c r="B280" s="9" t="s">
        <v>14</v>
      </c>
      <c r="C280" s="24">
        <v>44531</v>
      </c>
      <c r="D280" s="13">
        <f>LOG10('Time Series'!D280)</f>
        <v>9.760830588154608</v>
      </c>
    </row>
    <row r="281" spans="1:4" ht="15" thickBot="1" x14ac:dyDescent="0.35">
      <c r="A281" s="12" t="s">
        <v>12</v>
      </c>
      <c r="B281" s="9" t="s">
        <v>15</v>
      </c>
      <c r="C281" s="24">
        <v>44562</v>
      </c>
      <c r="D281" s="13">
        <f>LOG10('Time Series'!D281)</f>
        <v>9.7389412394725206</v>
      </c>
    </row>
    <row r="282" spans="1:4" ht="15" thickBot="1" x14ac:dyDescent="0.35">
      <c r="A282" s="12" t="s">
        <v>12</v>
      </c>
      <c r="B282" s="9" t="s">
        <v>16</v>
      </c>
      <c r="C282" s="24">
        <v>44593</v>
      </c>
      <c r="D282" s="13">
        <f>LOG10('Time Series'!D282)</f>
        <v>9.8496785377538263</v>
      </c>
    </row>
    <row r="283" spans="1:4" ht="15" thickBot="1" x14ac:dyDescent="0.35">
      <c r="A283" s="12" t="s">
        <v>12</v>
      </c>
      <c r="B283" s="9" t="s">
        <v>17</v>
      </c>
      <c r="C283" s="24">
        <v>44621</v>
      </c>
      <c r="D283" s="13">
        <f>LOG10('Time Series'!D283)</f>
        <v>9.7207713117968719</v>
      </c>
    </row>
    <row r="284" spans="1:4" ht="15" thickBot="1" x14ac:dyDescent="0.35">
      <c r="A284" s="12" t="s">
        <v>12</v>
      </c>
      <c r="B284" s="9" t="s">
        <v>18</v>
      </c>
      <c r="C284" s="24">
        <v>44652</v>
      </c>
      <c r="D284" s="13">
        <f>LOG10('Time Series'!D284)</f>
        <v>9.6852190399074392</v>
      </c>
    </row>
    <row r="285" spans="1:4" ht="15" thickBot="1" x14ac:dyDescent="0.35">
      <c r="A285" s="12" t="s">
        <v>12</v>
      </c>
      <c r="B285" s="9" t="s">
        <v>19</v>
      </c>
      <c r="C285" s="24">
        <v>44682</v>
      </c>
      <c r="D285" s="13">
        <f>LOG10('Time Series'!D285)</f>
        <v>9.8892295580674396</v>
      </c>
    </row>
    <row r="286" spans="1:4" ht="15" thickBot="1" x14ac:dyDescent="0.35">
      <c r="A286" s="12" t="s">
        <v>12</v>
      </c>
      <c r="B286" s="9" t="s">
        <v>20</v>
      </c>
      <c r="C286" s="24">
        <v>44713</v>
      </c>
      <c r="D286" s="13">
        <f>LOG10('Time Series'!D286)</f>
        <v>9.5943884137686943</v>
      </c>
    </row>
    <row r="287" spans="1:4" ht="15" thickBot="1" x14ac:dyDescent="0.35">
      <c r="A287" s="12" t="s">
        <v>12</v>
      </c>
      <c r="B287" s="9" t="s">
        <v>21</v>
      </c>
      <c r="C287" s="24">
        <v>44743</v>
      </c>
      <c r="D287" s="13">
        <f>LOG10('Time Series'!D287)</f>
        <v>9.6052349480417725</v>
      </c>
    </row>
    <row r="288" spans="1:4" ht="15" thickBot="1" x14ac:dyDescent="0.35">
      <c r="A288" s="12" t="s">
        <v>12</v>
      </c>
      <c r="B288" s="9" t="s">
        <v>22</v>
      </c>
      <c r="C288" s="24">
        <v>44774</v>
      </c>
      <c r="D288" s="13">
        <f>LOG10('Time Series'!D288)</f>
        <v>9.6038586281635094</v>
      </c>
    </row>
    <row r="289" spans="1:4" ht="15" thickBot="1" x14ac:dyDescent="0.35">
      <c r="A289" s="12" t="s">
        <v>12</v>
      </c>
      <c r="B289" s="10" t="s">
        <v>23</v>
      </c>
      <c r="C289" s="24">
        <v>44805</v>
      </c>
      <c r="D289" s="13">
        <f>LOG10('Time Series'!D289)</f>
        <v>9.6688174085833349</v>
      </c>
    </row>
    <row r="290" spans="1:4" ht="15" thickBot="1" x14ac:dyDescent="0.35">
      <c r="A290" s="12" t="s">
        <v>35</v>
      </c>
      <c r="B290" s="8" t="s">
        <v>0</v>
      </c>
      <c r="C290" s="24">
        <v>44835</v>
      </c>
      <c r="D290" s="13">
        <f>LOG10('Time Series'!D290)</f>
        <v>9.5948614079842223</v>
      </c>
    </row>
    <row r="291" spans="1:4" ht="15" thickBot="1" x14ac:dyDescent="0.35">
      <c r="A291" s="12" t="s">
        <v>35</v>
      </c>
      <c r="B291" s="9" t="s">
        <v>13</v>
      </c>
      <c r="C291" s="24">
        <v>44866</v>
      </c>
      <c r="D291" s="13">
        <f>LOG10('Time Series'!D291)</f>
        <v>9.6277698483796623</v>
      </c>
    </row>
    <row r="292" spans="1:4" ht="15" thickBot="1" x14ac:dyDescent="0.35">
      <c r="A292" s="12" t="s">
        <v>35</v>
      </c>
      <c r="B292" s="9" t="s">
        <v>14</v>
      </c>
      <c r="C292" s="24">
        <v>44896</v>
      </c>
      <c r="D292" s="13">
        <f>LOG10('Time Series'!D292)</f>
        <v>9.7890977114496298</v>
      </c>
    </row>
    <row r="293" spans="1:4" ht="15" thickBot="1" x14ac:dyDescent="0.35">
      <c r="A293" s="12" t="s">
        <v>35</v>
      </c>
      <c r="B293" s="9" t="s">
        <v>15</v>
      </c>
      <c r="C293" s="24">
        <v>44927</v>
      </c>
      <c r="D293" s="13">
        <f>LOG10('Time Series'!D293)</f>
        <v>9.7817925428693329</v>
      </c>
    </row>
    <row r="294" spans="1:4" ht="15" thickBot="1" x14ac:dyDescent="0.35">
      <c r="A294" s="12" t="s">
        <v>35</v>
      </c>
      <c r="B294" s="9" t="s">
        <v>16</v>
      </c>
      <c r="C294" s="24">
        <v>44958</v>
      </c>
      <c r="D294" s="13">
        <f>LOG10('Time Series'!D294)</f>
        <v>9.8599499680746288</v>
      </c>
    </row>
    <row r="295" spans="1:4" ht="15" thickBot="1" x14ac:dyDescent="0.35">
      <c r="A295" s="12" t="s">
        <v>35</v>
      </c>
      <c r="B295" s="9" t="s">
        <v>17</v>
      </c>
      <c r="C295" s="24">
        <v>44986</v>
      </c>
      <c r="D295" s="13">
        <f>LOG10('Time Series'!D295)</f>
        <v>9.8211145451952007</v>
      </c>
    </row>
    <row r="296" spans="1:4" ht="15" thickBot="1" x14ac:dyDescent="0.35">
      <c r="A296" s="12" t="s">
        <v>35</v>
      </c>
      <c r="B296" s="9" t="s">
        <v>18</v>
      </c>
      <c r="C296" s="24">
        <v>45017</v>
      </c>
      <c r="D296" s="13">
        <f>LOG10('Time Series'!D296)</f>
        <v>9.7262597349709914</v>
      </c>
    </row>
    <row r="297" spans="1:4" ht="15" thickBot="1" x14ac:dyDescent="0.35">
      <c r="A297" s="12" t="s">
        <v>35</v>
      </c>
      <c r="B297" s="9" t="s">
        <v>19</v>
      </c>
      <c r="C297" s="24">
        <v>45047</v>
      </c>
      <c r="D297" s="13">
        <f>LOG10('Time Series'!D297)</f>
        <v>9.7699630222070901</v>
      </c>
    </row>
    <row r="298" spans="1:4" ht="15" thickBot="1" x14ac:dyDescent="0.35">
      <c r="A298" s="12" t="s">
        <v>35</v>
      </c>
      <c r="B298" s="9" t="s">
        <v>20</v>
      </c>
      <c r="C298" s="24">
        <v>45078</v>
      </c>
      <c r="D298" s="13">
        <f>LOG10('Time Series'!D298)</f>
        <v>9.6539854112773291</v>
      </c>
    </row>
    <row r="299" spans="1:4" ht="15" thickBot="1" x14ac:dyDescent="0.35">
      <c r="A299" s="12" t="s">
        <v>35</v>
      </c>
      <c r="B299" s="9" t="s">
        <v>21</v>
      </c>
      <c r="C299" s="24">
        <v>45108</v>
      </c>
      <c r="D299" s="13">
        <f>LOG10('Time Series'!D299)</f>
        <v>9.5786422017453372</v>
      </c>
    </row>
    <row r="300" spans="1:4" ht="15" thickBot="1" x14ac:dyDescent="0.35">
      <c r="A300" s="12" t="s">
        <v>35</v>
      </c>
      <c r="B300" s="9" t="s">
        <v>22</v>
      </c>
      <c r="C300" s="24">
        <v>45139</v>
      </c>
      <c r="D300" s="13">
        <f>LOG10('Time Series'!D300)</f>
        <v>9.60198489013532</v>
      </c>
    </row>
    <row r="301" spans="1:4" ht="15" thickBot="1" x14ac:dyDescent="0.35">
      <c r="A301" s="12" t="s">
        <v>35</v>
      </c>
      <c r="B301" s="10" t="s">
        <v>23</v>
      </c>
      <c r="C301" s="24">
        <v>45170</v>
      </c>
      <c r="D301" s="13">
        <f>LOG10('Time Series'!D301)</f>
        <v>9.6442638541750583</v>
      </c>
    </row>
    <row r="302" spans="1:4" ht="15" thickBot="1" x14ac:dyDescent="0.35">
      <c r="A302" s="12" t="s">
        <v>38</v>
      </c>
      <c r="B302" s="8" t="s">
        <v>0</v>
      </c>
      <c r="C302" s="24">
        <v>45200</v>
      </c>
      <c r="D302" s="13">
        <f>LOG10('Time Series'!D302)</f>
        <v>9.8316350889669408</v>
      </c>
    </row>
    <row r="303" spans="1:4" ht="15" thickBot="1" x14ac:dyDescent="0.35">
      <c r="A303" s="12" t="s">
        <v>38</v>
      </c>
      <c r="B303" s="9" t="s">
        <v>13</v>
      </c>
      <c r="C303" s="24">
        <v>45231</v>
      </c>
      <c r="D303" s="13">
        <f>LOG10('Time Series'!D303)</f>
        <v>9.7541707473104466</v>
      </c>
    </row>
    <row r="304" spans="1:4" ht="15" thickBot="1" x14ac:dyDescent="0.35">
      <c r="A304" s="12" t="s">
        <v>38</v>
      </c>
      <c r="B304" s="9" t="s">
        <v>14</v>
      </c>
      <c r="C304" s="24">
        <v>45261</v>
      </c>
      <c r="D304" s="13">
        <f>LOG10('Time Series'!D304)</f>
        <v>9.8552663020767373</v>
      </c>
    </row>
    <row r="305" spans="1:4" ht="15" thickBot="1" x14ac:dyDescent="0.35">
      <c r="A305" s="12" t="s">
        <v>38</v>
      </c>
      <c r="B305" s="9" t="s">
        <v>15</v>
      </c>
      <c r="C305" s="24">
        <v>45292</v>
      </c>
      <c r="D305" s="13">
        <f>LOG10('Time Series'!D305)</f>
        <v>9.7929070817386279</v>
      </c>
    </row>
    <row r="306" spans="1:4" ht="15" thickBot="1" x14ac:dyDescent="0.35">
      <c r="A306" s="12" t="s">
        <v>38</v>
      </c>
      <c r="B306" s="9" t="s">
        <v>16</v>
      </c>
      <c r="C306" s="24">
        <v>45323</v>
      </c>
      <c r="D306" s="13">
        <f>LOG10('Time Series'!D306)</f>
        <v>9.717664602677452</v>
      </c>
    </row>
    <row r="307" spans="1:4" ht="15" thickBot="1" x14ac:dyDescent="0.35">
      <c r="A307" s="12" t="s">
        <v>38</v>
      </c>
      <c r="B307" s="9" t="s">
        <v>17</v>
      </c>
      <c r="C307" s="24">
        <v>45352</v>
      </c>
      <c r="D307" s="13">
        <f>LOG10('Time Series'!D307)</f>
        <v>9.3305151127266477</v>
      </c>
    </row>
    <row r="308" spans="1:4" ht="15" thickBot="1" x14ac:dyDescent="0.35">
      <c r="A308" s="12" t="s">
        <v>38</v>
      </c>
      <c r="B308" s="9" t="s">
        <v>18</v>
      </c>
      <c r="C308" s="24">
        <v>45383</v>
      </c>
      <c r="D308" s="13">
        <f>LOG10('Time Series'!D308)</f>
        <v>9.6973553390045062</v>
      </c>
    </row>
    <row r="309" spans="1:4" ht="15" thickBot="1" x14ac:dyDescent="0.35">
      <c r="A309" s="12" t="s">
        <v>38</v>
      </c>
      <c r="B309" s="9" t="s">
        <v>19</v>
      </c>
      <c r="C309" s="24">
        <v>45413</v>
      </c>
      <c r="D309" s="13">
        <f>LOG10('Time Series'!D309)</f>
        <v>9.696748748308984</v>
      </c>
    </row>
    <row r="310" spans="1:4" ht="15" thickBot="1" x14ac:dyDescent="0.35">
      <c r="A310" s="12" t="s">
        <v>38</v>
      </c>
      <c r="B310" s="9" t="s">
        <v>20</v>
      </c>
      <c r="C310" s="24">
        <v>45444</v>
      </c>
      <c r="D310" s="13">
        <f>LOG10('Time Series'!D310)</f>
        <v>9.7855299309471899</v>
      </c>
    </row>
    <row r="311" spans="1:4" ht="15" thickBot="1" x14ac:dyDescent="0.35">
      <c r="A311" s="12" t="s">
        <v>38</v>
      </c>
      <c r="B311" s="9" t="s">
        <v>21</v>
      </c>
      <c r="C311" s="24">
        <v>45474</v>
      </c>
      <c r="D311" s="13">
        <f>LOG10('Time Series'!D311)</f>
        <v>9.6985599317082176</v>
      </c>
    </row>
    <row r="312" spans="1:4" ht="15" thickBot="1" x14ac:dyDescent="0.35">
      <c r="A312" s="12" t="s">
        <v>38</v>
      </c>
      <c r="B312" s="9" t="s">
        <v>22</v>
      </c>
      <c r="C312" s="24">
        <v>45505</v>
      </c>
      <c r="D312" s="13">
        <f>LOG10('Time Series'!D312)</f>
        <v>9.6851812608829828</v>
      </c>
    </row>
    <row r="313" spans="1:4" ht="15" thickBot="1" x14ac:dyDescent="0.35">
      <c r="A313" s="12" t="s">
        <v>38</v>
      </c>
      <c r="B313" s="10" t="s">
        <v>23</v>
      </c>
      <c r="C313" s="24">
        <v>45536</v>
      </c>
      <c r="D313" s="13">
        <f>LOG10('Time Series'!D313)</f>
        <v>9.5499801622419014</v>
      </c>
    </row>
    <row r="314" spans="1:4" ht="15" thickBot="1" x14ac:dyDescent="0.35">
      <c r="A314" s="12" t="s">
        <v>43</v>
      </c>
      <c r="B314" s="8" t="s">
        <v>0</v>
      </c>
      <c r="C314" s="24">
        <v>45566</v>
      </c>
    </row>
    <row r="315" spans="1:4" ht="15" thickBot="1" x14ac:dyDescent="0.35">
      <c r="A315" s="12" t="s">
        <v>43</v>
      </c>
      <c r="B315" s="9" t="s">
        <v>13</v>
      </c>
      <c r="C315" s="24">
        <v>45597</v>
      </c>
    </row>
    <row r="316" spans="1:4" ht="15" thickBot="1" x14ac:dyDescent="0.35">
      <c r="A316" s="12" t="s">
        <v>43</v>
      </c>
      <c r="B316" s="9" t="s">
        <v>14</v>
      </c>
      <c r="C316" s="24">
        <v>45627</v>
      </c>
    </row>
    <row r="317" spans="1:4" ht="15" thickBot="1" x14ac:dyDescent="0.35">
      <c r="A317" s="12" t="s">
        <v>43</v>
      </c>
      <c r="B317" s="9" t="s">
        <v>15</v>
      </c>
      <c r="C317" s="24">
        <v>45658</v>
      </c>
    </row>
    <row r="318" spans="1:4" ht="15" thickBot="1" x14ac:dyDescent="0.35">
      <c r="A318" s="12" t="s">
        <v>43</v>
      </c>
      <c r="B318" s="9" t="s">
        <v>16</v>
      </c>
      <c r="C318" s="24">
        <v>45689</v>
      </c>
    </row>
    <row r="319" spans="1:4" ht="15" thickBot="1" x14ac:dyDescent="0.35">
      <c r="A319" s="12" t="s">
        <v>43</v>
      </c>
      <c r="B319" s="9" t="s">
        <v>17</v>
      </c>
      <c r="C319" s="24">
        <v>45717</v>
      </c>
    </row>
    <row r="320" spans="1:4" ht="15" thickBot="1" x14ac:dyDescent="0.35">
      <c r="A320" s="12" t="s">
        <v>43</v>
      </c>
      <c r="B320" s="9" t="s">
        <v>18</v>
      </c>
      <c r="C320" s="24">
        <v>45748</v>
      </c>
    </row>
    <row r="321" spans="1:3" ht="15" thickBot="1" x14ac:dyDescent="0.35">
      <c r="A321" s="12" t="s">
        <v>43</v>
      </c>
      <c r="B321" s="9" t="s">
        <v>19</v>
      </c>
      <c r="C321" s="24">
        <v>45778</v>
      </c>
    </row>
    <row r="322" spans="1:3" ht="15" thickBot="1" x14ac:dyDescent="0.35">
      <c r="A322" s="12" t="s">
        <v>43</v>
      </c>
      <c r="B322" s="9" t="s">
        <v>20</v>
      </c>
      <c r="C322" s="24">
        <v>45809</v>
      </c>
    </row>
    <row r="323" spans="1:3" ht="15" thickBot="1" x14ac:dyDescent="0.35">
      <c r="A323" s="12" t="s">
        <v>43</v>
      </c>
      <c r="B323" s="9" t="s">
        <v>21</v>
      </c>
      <c r="C323" s="24">
        <v>45839</v>
      </c>
    </row>
    <row r="324" spans="1:3" ht="15" thickBot="1" x14ac:dyDescent="0.35">
      <c r="A324" s="12" t="s">
        <v>43</v>
      </c>
      <c r="B324" s="9" t="s">
        <v>22</v>
      </c>
      <c r="C324" s="24">
        <v>45870</v>
      </c>
    </row>
    <row r="325" spans="1:3" ht="15" thickBot="1" x14ac:dyDescent="0.35">
      <c r="A325" s="12" t="s">
        <v>43</v>
      </c>
      <c r="B325" s="10" t="s">
        <v>23</v>
      </c>
      <c r="C325" s="24">
        <v>45901</v>
      </c>
    </row>
    <row r="326" spans="1:3" ht="15" thickBot="1" x14ac:dyDescent="0.35">
      <c r="A326" s="12" t="s">
        <v>43</v>
      </c>
      <c r="B326" s="8" t="s">
        <v>0</v>
      </c>
      <c r="C326" s="24">
        <v>45931</v>
      </c>
    </row>
    <row r="327" spans="1:3" ht="15" thickBot="1" x14ac:dyDescent="0.35">
      <c r="A327" s="12" t="s">
        <v>44</v>
      </c>
      <c r="B327" s="9" t="s">
        <v>13</v>
      </c>
      <c r="C327" s="24">
        <v>45962</v>
      </c>
    </row>
    <row r="328" spans="1:3" ht="15" thickBot="1" x14ac:dyDescent="0.35">
      <c r="A328" s="12" t="s">
        <v>44</v>
      </c>
      <c r="B328" s="9" t="s">
        <v>14</v>
      </c>
      <c r="C328" s="24">
        <v>45992</v>
      </c>
    </row>
    <row r="329" spans="1:3" ht="15" thickBot="1" x14ac:dyDescent="0.35">
      <c r="A329" s="12" t="s">
        <v>44</v>
      </c>
      <c r="B329" s="9" t="s">
        <v>15</v>
      </c>
      <c r="C329" s="24">
        <v>46023</v>
      </c>
    </row>
    <row r="330" spans="1:3" ht="15" thickBot="1" x14ac:dyDescent="0.35">
      <c r="A330" s="12" t="s">
        <v>44</v>
      </c>
      <c r="B330" s="9" t="s">
        <v>16</v>
      </c>
      <c r="C330" s="24">
        <v>46054</v>
      </c>
    </row>
    <row r="331" spans="1:3" ht="15" thickBot="1" x14ac:dyDescent="0.35">
      <c r="A331" s="12" t="s">
        <v>44</v>
      </c>
      <c r="B331" s="9" t="s">
        <v>17</v>
      </c>
      <c r="C331" s="24">
        <v>46082</v>
      </c>
    </row>
    <row r="332" spans="1:3" ht="15" thickBot="1" x14ac:dyDescent="0.35">
      <c r="A332" s="12" t="s">
        <v>44</v>
      </c>
      <c r="B332" s="9" t="s">
        <v>18</v>
      </c>
      <c r="C332" s="24">
        <v>46113</v>
      </c>
    </row>
    <row r="333" spans="1:3" ht="15" thickBot="1" x14ac:dyDescent="0.35">
      <c r="A333" s="12" t="s">
        <v>44</v>
      </c>
      <c r="B333" s="9" t="s">
        <v>19</v>
      </c>
      <c r="C333" s="24">
        <v>46143</v>
      </c>
    </row>
    <row r="334" spans="1:3" ht="15" thickBot="1" x14ac:dyDescent="0.35">
      <c r="A334" s="12" t="s">
        <v>44</v>
      </c>
      <c r="B334" s="9" t="s">
        <v>20</v>
      </c>
      <c r="C334" s="24">
        <v>46174</v>
      </c>
    </row>
    <row r="335" spans="1:3" ht="15" thickBot="1" x14ac:dyDescent="0.35">
      <c r="A335" s="12" t="s">
        <v>44</v>
      </c>
      <c r="B335" s="9" t="s">
        <v>21</v>
      </c>
      <c r="C335" s="24">
        <v>46204</v>
      </c>
    </row>
    <row r="336" spans="1:3" ht="15" thickBot="1" x14ac:dyDescent="0.35">
      <c r="A336" s="12" t="s">
        <v>44</v>
      </c>
      <c r="B336" s="9" t="s">
        <v>22</v>
      </c>
      <c r="C336" s="24">
        <v>46235</v>
      </c>
    </row>
    <row r="337" spans="1:3" ht="15" thickBot="1" x14ac:dyDescent="0.35">
      <c r="A337" s="12" t="s">
        <v>44</v>
      </c>
      <c r="B337" s="10" t="s">
        <v>23</v>
      </c>
      <c r="C337" s="24">
        <v>46266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7"/>
  <sheetViews>
    <sheetView workbookViewId="0">
      <selection activeCell="L29" sqref="L29"/>
    </sheetView>
  </sheetViews>
  <sheetFormatPr defaultRowHeight="14.4" x14ac:dyDescent="0.3"/>
  <cols>
    <col min="3" max="3" width="9.109375" style="23" bestFit="1" customWidth="1"/>
    <col min="4" max="4" width="19.33203125" customWidth="1"/>
  </cols>
  <sheetData>
    <row r="1" spans="1:4" ht="15" thickBot="1" x14ac:dyDescent="0.35">
      <c r="C1" s="23" t="s">
        <v>45</v>
      </c>
      <c r="D1" t="s">
        <v>46</v>
      </c>
    </row>
    <row r="2" spans="1:4" ht="15" thickBot="1" x14ac:dyDescent="0.35">
      <c r="A2" s="12" t="s">
        <v>37</v>
      </c>
      <c r="B2" s="8" t="s">
        <v>0</v>
      </c>
      <c r="C2" s="24">
        <v>36069</v>
      </c>
      <c r="D2" s="13"/>
    </row>
    <row r="3" spans="1:4" ht="15" thickBot="1" x14ac:dyDescent="0.35">
      <c r="A3" s="12" t="s">
        <v>37</v>
      </c>
      <c r="B3" s="9" t="s">
        <v>13</v>
      </c>
      <c r="C3" s="24">
        <v>36100</v>
      </c>
      <c r="D3" s="13">
        <f>'Trans Log'!D3-'Trans Log'!D2</f>
        <v>-7.5285033350795061E-2</v>
      </c>
    </row>
    <row r="4" spans="1:4" ht="15" thickBot="1" x14ac:dyDescent="0.35">
      <c r="A4" s="12" t="s">
        <v>37</v>
      </c>
      <c r="B4" s="9" t="s">
        <v>14</v>
      </c>
      <c r="C4" s="24">
        <v>36130</v>
      </c>
      <c r="D4" s="13">
        <f>'Trans Log'!D4-'Trans Log'!D3</f>
        <v>1.9387768277288941E-2</v>
      </c>
    </row>
    <row r="5" spans="1:4" ht="15" thickBot="1" x14ac:dyDescent="0.35">
      <c r="A5" s="12" t="s">
        <v>37</v>
      </c>
      <c r="B5" s="9" t="s">
        <v>15</v>
      </c>
      <c r="C5" s="24">
        <v>36161</v>
      </c>
      <c r="D5" s="13">
        <f>'Trans Log'!D5-'Trans Log'!D4</f>
        <v>4.2664732329358301E-2</v>
      </c>
    </row>
    <row r="6" spans="1:4" ht="15" thickBot="1" x14ac:dyDescent="0.35">
      <c r="A6" s="12" t="s">
        <v>37</v>
      </c>
      <c r="B6" s="9" t="s">
        <v>16</v>
      </c>
      <c r="C6" s="24">
        <v>36192</v>
      </c>
      <c r="D6" s="13">
        <f>'Trans Log'!D6-'Trans Log'!D5</f>
        <v>-2.3371952949029051E-2</v>
      </c>
    </row>
    <row r="7" spans="1:4" ht="15" thickBot="1" x14ac:dyDescent="0.35">
      <c r="A7" s="12" t="s">
        <v>37</v>
      </c>
      <c r="B7" s="9" t="s">
        <v>17</v>
      </c>
      <c r="C7" s="24">
        <v>36220</v>
      </c>
      <c r="D7" s="13">
        <f>'Trans Log'!D7-'Trans Log'!D6</f>
        <v>4.7769727454051392E-2</v>
      </c>
    </row>
    <row r="8" spans="1:4" ht="15" thickBot="1" x14ac:dyDescent="0.35">
      <c r="A8" s="12" t="s">
        <v>37</v>
      </c>
      <c r="B8" s="9" t="s">
        <v>18</v>
      </c>
      <c r="C8" s="24">
        <v>36251</v>
      </c>
      <c r="D8" s="13">
        <f>'Trans Log'!D8-'Trans Log'!D7</f>
        <v>-6.0446027449616579E-2</v>
      </c>
    </row>
    <row r="9" spans="1:4" ht="15" thickBot="1" x14ac:dyDescent="0.35">
      <c r="A9" s="12" t="s">
        <v>37</v>
      </c>
      <c r="B9" s="9" t="s">
        <v>19</v>
      </c>
      <c r="C9" s="24">
        <v>36281</v>
      </c>
      <c r="D9" s="13">
        <f>'Trans Log'!D9-'Trans Log'!D8</f>
        <v>-5.328723621524567E-2</v>
      </c>
    </row>
    <row r="10" spans="1:4" ht="15" thickBot="1" x14ac:dyDescent="0.35">
      <c r="A10" s="12" t="s">
        <v>37</v>
      </c>
      <c r="B10" s="9" t="s">
        <v>20</v>
      </c>
      <c r="C10" s="24">
        <v>36312</v>
      </c>
      <c r="D10" s="13">
        <f>'Trans Log'!D10-'Trans Log'!D9</f>
        <v>4.366268163483511E-3</v>
      </c>
    </row>
    <row r="11" spans="1:4" ht="15" thickBot="1" x14ac:dyDescent="0.35">
      <c r="A11" s="12" t="s">
        <v>37</v>
      </c>
      <c r="B11" s="9" t="s">
        <v>21</v>
      </c>
      <c r="C11" s="24">
        <v>36342</v>
      </c>
      <c r="D11" s="13">
        <f>'Trans Log'!D11-'Trans Log'!D10</f>
        <v>1.1162792176834913E-2</v>
      </c>
    </row>
    <row r="12" spans="1:4" ht="15" thickBot="1" x14ac:dyDescent="0.35">
      <c r="A12" s="12" t="s">
        <v>37</v>
      </c>
      <c r="B12" s="9" t="s">
        <v>22</v>
      </c>
      <c r="C12" s="24">
        <v>36373</v>
      </c>
      <c r="D12" s="13">
        <f>'Trans Log'!D12-'Trans Log'!D11</f>
        <v>4.9386012028007187E-2</v>
      </c>
    </row>
    <row r="13" spans="1:4" ht="15" thickBot="1" x14ac:dyDescent="0.35">
      <c r="A13" s="12" t="s">
        <v>37</v>
      </c>
      <c r="B13" s="10" t="s">
        <v>23</v>
      </c>
      <c r="C13" s="24">
        <v>36404</v>
      </c>
      <c r="D13" s="13">
        <f>'Trans Log'!D13-'Trans Log'!D12</f>
        <v>-3.706008668018157E-2</v>
      </c>
    </row>
    <row r="14" spans="1:4" ht="15" thickBot="1" x14ac:dyDescent="0.35">
      <c r="A14" s="12" t="s">
        <v>36</v>
      </c>
      <c r="B14" s="8" t="s">
        <v>0</v>
      </c>
      <c r="C14" s="24">
        <v>36434</v>
      </c>
      <c r="D14" s="13">
        <f>'Trans Log'!D14-'Trans Log'!D13</f>
        <v>0.11994850921342604</v>
      </c>
    </row>
    <row r="15" spans="1:4" ht="15" thickBot="1" x14ac:dyDescent="0.35">
      <c r="A15" s="12" t="s">
        <v>36</v>
      </c>
      <c r="B15" s="9" t="s">
        <v>13</v>
      </c>
      <c r="C15" s="24">
        <v>36465</v>
      </c>
      <c r="D15" s="13">
        <f>'Trans Log'!D15-'Trans Log'!D14</f>
        <v>-8.3203455901923462E-2</v>
      </c>
    </row>
    <row r="16" spans="1:4" ht="15" thickBot="1" x14ac:dyDescent="0.35">
      <c r="A16" s="12" t="s">
        <v>36</v>
      </c>
      <c r="B16" s="9" t="s">
        <v>14</v>
      </c>
      <c r="C16" s="24">
        <v>36495</v>
      </c>
      <c r="D16" s="13">
        <f>'Trans Log'!D16-'Trans Log'!D15</f>
        <v>8.4679131963341092E-3</v>
      </c>
    </row>
    <row r="17" spans="1:4" ht="15" thickBot="1" x14ac:dyDescent="0.35">
      <c r="A17" s="12" t="s">
        <v>36</v>
      </c>
      <c r="B17" s="9" t="s">
        <v>15</v>
      </c>
      <c r="C17" s="24">
        <v>36526</v>
      </c>
      <c r="D17" s="13">
        <f>'Trans Log'!D17-'Trans Log'!D16</f>
        <v>-1.091191905929989E-2</v>
      </c>
    </row>
    <row r="18" spans="1:4" ht="15" thickBot="1" x14ac:dyDescent="0.35">
      <c r="A18" s="12" t="s">
        <v>36</v>
      </c>
      <c r="B18" s="9" t="s">
        <v>16</v>
      </c>
      <c r="C18" s="24">
        <v>36557</v>
      </c>
      <c r="D18" s="13">
        <f>'Trans Log'!D18-'Trans Log'!D17</f>
        <v>2.2443664677815889E-3</v>
      </c>
    </row>
    <row r="19" spans="1:4" ht="15" thickBot="1" x14ac:dyDescent="0.35">
      <c r="A19" s="12" t="s">
        <v>36</v>
      </c>
      <c r="B19" s="9" t="s">
        <v>17</v>
      </c>
      <c r="C19" s="24">
        <v>36586</v>
      </c>
      <c r="D19" s="13">
        <f>'Trans Log'!D19-'Trans Log'!D18</f>
        <v>-4.9577605009014647E-2</v>
      </c>
    </row>
    <row r="20" spans="1:4" ht="15" thickBot="1" x14ac:dyDescent="0.35">
      <c r="A20" s="12" t="s">
        <v>36</v>
      </c>
      <c r="B20" s="9" t="s">
        <v>18</v>
      </c>
      <c r="C20" s="24">
        <v>36617</v>
      </c>
      <c r="D20" s="13">
        <f>'Trans Log'!D20-'Trans Log'!D19</f>
        <v>-5.8933738228299504E-2</v>
      </c>
    </row>
    <row r="21" spans="1:4" ht="15" thickBot="1" x14ac:dyDescent="0.35">
      <c r="A21" s="12" t="s">
        <v>36</v>
      </c>
      <c r="B21" s="9" t="s">
        <v>19</v>
      </c>
      <c r="C21" s="24">
        <v>36647</v>
      </c>
      <c r="D21" s="13">
        <f>'Trans Log'!D21-'Trans Log'!D20</f>
        <v>6.3841999291781804E-2</v>
      </c>
    </row>
    <row r="22" spans="1:4" ht="15" thickBot="1" x14ac:dyDescent="0.35">
      <c r="A22" s="12" t="s">
        <v>36</v>
      </c>
      <c r="B22" s="9" t="s">
        <v>20</v>
      </c>
      <c r="C22" s="24">
        <v>36678</v>
      </c>
      <c r="D22" s="13">
        <f>'Trans Log'!D22-'Trans Log'!D21</f>
        <v>-0.11896943607367305</v>
      </c>
    </row>
    <row r="23" spans="1:4" ht="15" thickBot="1" x14ac:dyDescent="0.35">
      <c r="A23" s="12" t="s">
        <v>36</v>
      </c>
      <c r="B23" s="9" t="s">
        <v>21</v>
      </c>
      <c r="C23" s="24">
        <v>36708</v>
      </c>
      <c r="D23" s="13">
        <f>'Trans Log'!D23-'Trans Log'!D22</f>
        <v>2.7942545510486028E-2</v>
      </c>
    </row>
    <row r="24" spans="1:4" ht="15" thickBot="1" x14ac:dyDescent="0.35">
      <c r="A24" s="12" t="s">
        <v>36</v>
      </c>
      <c r="B24" s="9" t="s">
        <v>22</v>
      </c>
      <c r="C24" s="24">
        <v>36739</v>
      </c>
      <c r="D24" s="13">
        <f>'Trans Log'!D24-'Trans Log'!D23</f>
        <v>4.1217664898914208E-2</v>
      </c>
    </row>
    <row r="25" spans="1:4" ht="15" thickBot="1" x14ac:dyDescent="0.35">
      <c r="A25" s="12" t="s">
        <v>36</v>
      </c>
      <c r="B25" s="10" t="s">
        <v>23</v>
      </c>
      <c r="C25" s="24">
        <v>36770</v>
      </c>
      <c r="D25" s="13">
        <f>'Trans Log'!D25-'Trans Log'!D24</f>
        <v>-4.4461750113436338E-2</v>
      </c>
    </row>
    <row r="26" spans="1:4" ht="15" thickBot="1" x14ac:dyDescent="0.35">
      <c r="A26" s="12" t="s">
        <v>33</v>
      </c>
      <c r="B26" s="8" t="s">
        <v>0</v>
      </c>
      <c r="C26" s="24">
        <v>36800</v>
      </c>
      <c r="D26" s="13">
        <f>'Trans Log'!D26-'Trans Log'!D25</f>
        <v>0.23863487892968571</v>
      </c>
    </row>
    <row r="27" spans="1:4" ht="15" thickBot="1" x14ac:dyDescent="0.35">
      <c r="A27" s="12" t="s">
        <v>33</v>
      </c>
      <c r="B27" s="9" t="s">
        <v>13</v>
      </c>
      <c r="C27" s="24">
        <v>36831</v>
      </c>
      <c r="D27" s="13">
        <f>'Trans Log'!D27-'Trans Log'!D26</f>
        <v>-0.20687216002443876</v>
      </c>
    </row>
    <row r="28" spans="1:4" ht="15" thickBot="1" x14ac:dyDescent="0.35">
      <c r="A28" s="12" t="s">
        <v>33</v>
      </c>
      <c r="B28" s="9" t="s">
        <v>14</v>
      </c>
      <c r="C28" s="24">
        <v>36861</v>
      </c>
      <c r="D28" s="13">
        <f>'Trans Log'!D28-'Trans Log'!D27</f>
        <v>5.2802421888820561E-2</v>
      </c>
    </row>
    <row r="29" spans="1:4" ht="15" thickBot="1" x14ac:dyDescent="0.35">
      <c r="A29" s="12" t="s">
        <v>33</v>
      </c>
      <c r="B29" s="9" t="s">
        <v>15</v>
      </c>
      <c r="C29" s="24">
        <v>36892</v>
      </c>
      <c r="D29" s="13">
        <f>'Trans Log'!D29-'Trans Log'!D28</f>
        <v>3.9025596840740917E-2</v>
      </c>
    </row>
    <row r="30" spans="1:4" ht="15" thickBot="1" x14ac:dyDescent="0.35">
      <c r="A30" s="12" t="s">
        <v>33</v>
      </c>
      <c r="B30" s="9" t="s">
        <v>16</v>
      </c>
      <c r="C30" s="24">
        <v>36923</v>
      </c>
      <c r="D30" s="13">
        <f>'Trans Log'!D30-'Trans Log'!D29</f>
        <v>-8.2236207979139664E-2</v>
      </c>
    </row>
    <row r="31" spans="1:4" ht="15" thickBot="1" x14ac:dyDescent="0.35">
      <c r="A31" s="12" t="s">
        <v>33</v>
      </c>
      <c r="B31" s="9" t="s">
        <v>17</v>
      </c>
      <c r="C31" s="24">
        <v>36951</v>
      </c>
      <c r="D31" s="13">
        <f>'Trans Log'!D31-'Trans Log'!D30</f>
        <v>8.9288403784363979E-2</v>
      </c>
    </row>
    <row r="32" spans="1:4" ht="15" thickBot="1" x14ac:dyDescent="0.35">
      <c r="A32" s="12" t="s">
        <v>33</v>
      </c>
      <c r="B32" s="9" t="s">
        <v>18</v>
      </c>
      <c r="C32" s="24">
        <v>36982</v>
      </c>
      <c r="D32" s="13">
        <f>'Trans Log'!D32-'Trans Log'!D31</f>
        <v>-6.755246666326542E-2</v>
      </c>
    </row>
    <row r="33" spans="1:4" ht="15" thickBot="1" x14ac:dyDescent="0.35">
      <c r="A33" s="12" t="s">
        <v>33</v>
      </c>
      <c r="B33" s="9" t="s">
        <v>19</v>
      </c>
      <c r="C33" s="24">
        <v>37012</v>
      </c>
      <c r="D33" s="13">
        <f>'Trans Log'!D33-'Trans Log'!D32</f>
        <v>2.0150477150460588E-2</v>
      </c>
    </row>
    <row r="34" spans="1:4" ht="15" thickBot="1" x14ac:dyDescent="0.35">
      <c r="A34" s="12" t="s">
        <v>33</v>
      </c>
      <c r="B34" s="9" t="s">
        <v>20</v>
      </c>
      <c r="C34" s="24">
        <v>37043</v>
      </c>
      <c r="D34" s="13">
        <f>'Trans Log'!D34-'Trans Log'!D33</f>
        <v>-4.0087547161880011E-2</v>
      </c>
    </row>
    <row r="35" spans="1:4" ht="15" thickBot="1" x14ac:dyDescent="0.35">
      <c r="A35" s="12" t="s">
        <v>33</v>
      </c>
      <c r="B35" s="9" t="s">
        <v>21</v>
      </c>
      <c r="C35" s="24">
        <v>37073</v>
      </c>
      <c r="D35" s="13">
        <f>'Trans Log'!D35-'Trans Log'!D34</f>
        <v>4.1197283497236725E-2</v>
      </c>
    </row>
    <row r="36" spans="1:4" ht="15" thickBot="1" x14ac:dyDescent="0.35">
      <c r="A36" s="12" t="s">
        <v>33</v>
      </c>
      <c r="B36" s="9" t="s">
        <v>22</v>
      </c>
      <c r="C36" s="24">
        <v>37104</v>
      </c>
      <c r="D36" s="13">
        <f>'Trans Log'!D36-'Trans Log'!D35</f>
        <v>6.2690207709097834E-2</v>
      </c>
    </row>
    <row r="37" spans="1:4" ht="15" thickBot="1" x14ac:dyDescent="0.35">
      <c r="A37" s="12" t="s">
        <v>33</v>
      </c>
      <c r="B37" s="10" t="s">
        <v>23</v>
      </c>
      <c r="C37" s="24">
        <v>37135</v>
      </c>
      <c r="D37" s="13">
        <f>'Trans Log'!D37-'Trans Log'!D36</f>
        <v>-4.2320009833893835E-2</v>
      </c>
    </row>
    <row r="38" spans="1:4" ht="15" thickBot="1" x14ac:dyDescent="0.35">
      <c r="A38" s="12" t="s">
        <v>32</v>
      </c>
      <c r="B38" s="8" t="s">
        <v>0</v>
      </c>
      <c r="C38" s="24">
        <v>37165</v>
      </c>
      <c r="D38" s="13">
        <f>'Trans Log'!D38-'Trans Log'!D37</f>
        <v>0.19657676964347104</v>
      </c>
    </row>
    <row r="39" spans="1:4" ht="15" thickBot="1" x14ac:dyDescent="0.35">
      <c r="A39" s="12" t="s">
        <v>32</v>
      </c>
      <c r="B39" s="9" t="s">
        <v>13</v>
      </c>
      <c r="C39" s="24">
        <v>37196</v>
      </c>
      <c r="D39" s="13">
        <f>'Trans Log'!D39-'Trans Log'!D38</f>
        <v>-0.16751661138162888</v>
      </c>
    </row>
    <row r="40" spans="1:4" ht="15" thickBot="1" x14ac:dyDescent="0.35">
      <c r="A40" s="12" t="s">
        <v>32</v>
      </c>
      <c r="B40" s="9" t="s">
        <v>14</v>
      </c>
      <c r="C40" s="24">
        <v>37226</v>
      </c>
      <c r="D40" s="13">
        <f>'Trans Log'!D40-'Trans Log'!D39</f>
        <v>1.6773513641227922E-2</v>
      </c>
    </row>
    <row r="41" spans="1:4" ht="15" thickBot="1" x14ac:dyDescent="0.35">
      <c r="A41" s="12" t="s">
        <v>32</v>
      </c>
      <c r="B41" s="9" t="s">
        <v>15</v>
      </c>
      <c r="C41" s="24">
        <v>37257</v>
      </c>
      <c r="D41" s="13">
        <f>'Trans Log'!D41-'Trans Log'!D40</f>
        <v>0.10289547071609739</v>
      </c>
    </row>
    <row r="42" spans="1:4" ht="15" thickBot="1" x14ac:dyDescent="0.35">
      <c r="A42" s="12" t="s">
        <v>32</v>
      </c>
      <c r="B42" s="9" t="s">
        <v>16</v>
      </c>
      <c r="C42" s="24">
        <v>37288</v>
      </c>
      <c r="D42" s="13">
        <f>'Trans Log'!D42-'Trans Log'!D41</f>
        <v>-5.6566364379389E-2</v>
      </c>
    </row>
    <row r="43" spans="1:4" ht="15" thickBot="1" x14ac:dyDescent="0.35">
      <c r="A43" s="12" t="s">
        <v>32</v>
      </c>
      <c r="B43" s="9" t="s">
        <v>17</v>
      </c>
      <c r="C43" s="24">
        <v>37316</v>
      </c>
      <c r="D43" s="13">
        <f>'Trans Log'!D43-'Trans Log'!D42</f>
        <v>1.9670884291011603E-2</v>
      </c>
    </row>
    <row r="44" spans="1:4" ht="15" thickBot="1" x14ac:dyDescent="0.35">
      <c r="A44" s="12" t="s">
        <v>32</v>
      </c>
      <c r="B44" s="9" t="s">
        <v>18</v>
      </c>
      <c r="C44" s="24">
        <v>37347</v>
      </c>
      <c r="D44" s="13">
        <f>'Trans Log'!D44-'Trans Log'!D43</f>
        <v>1.1270417462808879E-2</v>
      </c>
    </row>
    <row r="45" spans="1:4" ht="15" thickBot="1" x14ac:dyDescent="0.35">
      <c r="A45" s="12" t="s">
        <v>32</v>
      </c>
      <c r="B45" s="9" t="s">
        <v>19</v>
      </c>
      <c r="C45" s="24">
        <v>37377</v>
      </c>
      <c r="D45" s="13">
        <f>'Trans Log'!D45-'Trans Log'!D44</f>
        <v>-1.6897012032005776E-2</v>
      </c>
    </row>
    <row r="46" spans="1:4" ht="15" thickBot="1" x14ac:dyDescent="0.35">
      <c r="A46" s="12" t="s">
        <v>32</v>
      </c>
      <c r="B46" s="9" t="s">
        <v>20</v>
      </c>
      <c r="C46" s="24">
        <v>37408</v>
      </c>
      <c r="D46" s="13">
        <f>'Trans Log'!D46-'Trans Log'!D45</f>
        <v>-6.1315800191204417E-2</v>
      </c>
    </row>
    <row r="47" spans="1:4" ht="15" thickBot="1" x14ac:dyDescent="0.35">
      <c r="A47" s="12" t="s">
        <v>32</v>
      </c>
      <c r="B47" s="9" t="s">
        <v>21</v>
      </c>
      <c r="C47" s="24">
        <v>37438</v>
      </c>
      <c r="D47" s="13">
        <f>'Trans Log'!D47-'Trans Log'!D46</f>
        <v>4.4040549925611572E-2</v>
      </c>
    </row>
    <row r="48" spans="1:4" ht="15" thickBot="1" x14ac:dyDescent="0.35">
      <c r="A48" s="12" t="s">
        <v>32</v>
      </c>
      <c r="B48" s="9" t="s">
        <v>22</v>
      </c>
      <c r="C48" s="24">
        <v>37469</v>
      </c>
      <c r="D48" s="13">
        <f>'Trans Log'!D48-'Trans Log'!D47</f>
        <v>-6.0052498014467659E-2</v>
      </c>
    </row>
    <row r="49" spans="1:4" ht="15" thickBot="1" x14ac:dyDescent="0.35">
      <c r="A49" s="12" t="s">
        <v>32</v>
      </c>
      <c r="B49" s="10" t="s">
        <v>23</v>
      </c>
      <c r="C49" s="24">
        <v>37500</v>
      </c>
      <c r="D49" s="13">
        <f>'Trans Log'!D49-'Trans Log'!D48</f>
        <v>4.5878767101651619E-2</v>
      </c>
    </row>
    <row r="50" spans="1:4" ht="15" thickBot="1" x14ac:dyDescent="0.35">
      <c r="A50" s="12" t="s">
        <v>31</v>
      </c>
      <c r="B50" s="8" t="s">
        <v>0</v>
      </c>
      <c r="C50" s="24">
        <v>37530</v>
      </c>
      <c r="D50" s="13">
        <f>'Trans Log'!D50-'Trans Log'!D49</f>
        <v>-2.3181241408151365E-2</v>
      </c>
    </row>
    <row r="51" spans="1:4" ht="15" thickBot="1" x14ac:dyDescent="0.35">
      <c r="A51" s="12" t="s">
        <v>31</v>
      </c>
      <c r="B51" s="9" t="s">
        <v>13</v>
      </c>
      <c r="C51" s="24">
        <v>37561</v>
      </c>
      <c r="D51" s="13">
        <f>'Trans Log'!D51-'Trans Log'!D50</f>
        <v>-0.19843781391121951</v>
      </c>
    </row>
    <row r="52" spans="1:4" ht="15" thickBot="1" x14ac:dyDescent="0.35">
      <c r="A52" s="12" t="s">
        <v>31</v>
      </c>
      <c r="B52" s="9" t="s">
        <v>14</v>
      </c>
      <c r="C52" s="24">
        <v>37591</v>
      </c>
      <c r="D52" s="13">
        <f>'Trans Log'!D52-'Trans Log'!D51</f>
        <v>-0.13120293959053697</v>
      </c>
    </row>
    <row r="53" spans="1:4" ht="15" thickBot="1" x14ac:dyDescent="0.35">
      <c r="A53" s="12" t="s">
        <v>31</v>
      </c>
      <c r="B53" s="9" t="s">
        <v>15</v>
      </c>
      <c r="C53" s="24">
        <v>37622</v>
      </c>
      <c r="D53" s="13">
        <f>'Trans Log'!D53-'Trans Log'!D52</f>
        <v>0.26336496178109492</v>
      </c>
    </row>
    <row r="54" spans="1:4" ht="15" thickBot="1" x14ac:dyDescent="0.35">
      <c r="A54" s="12" t="s">
        <v>31</v>
      </c>
      <c r="B54" s="9" t="s">
        <v>16</v>
      </c>
      <c r="C54" s="24">
        <v>37653</v>
      </c>
      <c r="D54" s="13">
        <f>'Trans Log'!D54-'Trans Log'!D53</f>
        <v>-0.12399481788873423</v>
      </c>
    </row>
    <row r="55" spans="1:4" ht="15" thickBot="1" x14ac:dyDescent="0.35">
      <c r="A55" s="12" t="s">
        <v>31</v>
      </c>
      <c r="B55" s="9" t="s">
        <v>17</v>
      </c>
      <c r="C55" s="24">
        <v>37681</v>
      </c>
      <c r="D55" s="13">
        <f>'Trans Log'!D55-'Trans Log'!D54</f>
        <v>-5.8961072437051953E-2</v>
      </c>
    </row>
    <row r="56" spans="1:4" ht="15" thickBot="1" x14ac:dyDescent="0.35">
      <c r="A56" s="12" t="s">
        <v>31</v>
      </c>
      <c r="B56" s="9" t="s">
        <v>18</v>
      </c>
      <c r="C56" s="24">
        <v>37712</v>
      </c>
      <c r="D56" s="13">
        <f>'Trans Log'!D56-'Trans Log'!D55</f>
        <v>6.6946789630613068E-2</v>
      </c>
    </row>
    <row r="57" spans="1:4" ht="15" thickBot="1" x14ac:dyDescent="0.35">
      <c r="A57" s="12" t="s">
        <v>31</v>
      </c>
      <c r="B57" s="9" t="s">
        <v>19</v>
      </c>
      <c r="C57" s="24">
        <v>37742</v>
      </c>
      <c r="D57" s="13">
        <f>'Trans Log'!D57-'Trans Log'!D56</f>
        <v>8.5200276743933046E-3</v>
      </c>
    </row>
    <row r="58" spans="1:4" ht="15" thickBot="1" x14ac:dyDescent="0.35">
      <c r="A58" s="12" t="s">
        <v>31</v>
      </c>
      <c r="B58" s="9" t="s">
        <v>20</v>
      </c>
      <c r="C58" s="24">
        <v>37773</v>
      </c>
      <c r="D58" s="13">
        <f>'Trans Log'!D58-'Trans Log'!D57</f>
        <v>-4.9564077431186959E-2</v>
      </c>
    </row>
    <row r="59" spans="1:4" ht="15" thickBot="1" x14ac:dyDescent="0.35">
      <c r="A59" s="12" t="s">
        <v>31</v>
      </c>
      <c r="B59" s="9" t="s">
        <v>21</v>
      </c>
      <c r="C59" s="24">
        <v>37803</v>
      </c>
      <c r="D59" s="13">
        <f>'Trans Log'!D59-'Trans Log'!D58</f>
        <v>3.7975689775985089E-2</v>
      </c>
    </row>
    <row r="60" spans="1:4" ht="15" thickBot="1" x14ac:dyDescent="0.35">
      <c r="A60" s="12" t="s">
        <v>31</v>
      </c>
      <c r="B60" s="9" t="s">
        <v>22</v>
      </c>
      <c r="C60" s="24">
        <v>37834</v>
      </c>
      <c r="D60" s="13">
        <f>'Trans Log'!D60-'Trans Log'!D59</f>
        <v>-1.2001532320132569E-2</v>
      </c>
    </row>
    <row r="61" spans="1:4" ht="15" thickBot="1" x14ac:dyDescent="0.35">
      <c r="A61" s="12" t="s">
        <v>31</v>
      </c>
      <c r="B61" s="10" t="s">
        <v>23</v>
      </c>
      <c r="C61" s="24">
        <v>37865</v>
      </c>
      <c r="D61" s="13">
        <f>'Trans Log'!D61-'Trans Log'!D60</f>
        <v>2.7116238308568796E-3</v>
      </c>
    </row>
    <row r="62" spans="1:4" ht="15" thickBot="1" x14ac:dyDescent="0.35">
      <c r="A62" s="12" t="s">
        <v>30</v>
      </c>
      <c r="B62" s="8" t="s">
        <v>0</v>
      </c>
      <c r="C62" s="24">
        <v>37895</v>
      </c>
      <c r="D62" s="13">
        <f>'Trans Log'!D62-'Trans Log'!D61</f>
        <v>0.26636733698172677</v>
      </c>
    </row>
    <row r="63" spans="1:4" ht="15" thickBot="1" x14ac:dyDescent="0.35">
      <c r="A63" s="12" t="s">
        <v>30</v>
      </c>
      <c r="B63" s="9" t="s">
        <v>13</v>
      </c>
      <c r="C63" s="24">
        <v>37926</v>
      </c>
      <c r="D63" s="13">
        <f>'Trans Log'!D63-'Trans Log'!D62</f>
        <v>-0.21528683494313938</v>
      </c>
    </row>
    <row r="64" spans="1:4" ht="15" thickBot="1" x14ac:dyDescent="0.35">
      <c r="A64" s="12" t="s">
        <v>30</v>
      </c>
      <c r="B64" s="9" t="s">
        <v>14</v>
      </c>
      <c r="C64" s="24">
        <v>37956</v>
      </c>
      <c r="D64" s="13">
        <f>'Trans Log'!D64-'Trans Log'!D63</f>
        <v>-0.12140221583289446</v>
      </c>
    </row>
    <row r="65" spans="1:4" ht="15" thickBot="1" x14ac:dyDescent="0.35">
      <c r="A65" s="12" t="s">
        <v>30</v>
      </c>
      <c r="B65" s="9" t="s">
        <v>15</v>
      </c>
      <c r="C65" s="24">
        <v>37987</v>
      </c>
      <c r="D65" s="13">
        <f>'Trans Log'!D65-'Trans Log'!D64</f>
        <v>0.23111315741936345</v>
      </c>
    </row>
    <row r="66" spans="1:4" ht="15" thickBot="1" x14ac:dyDescent="0.35">
      <c r="A66" s="12" t="s">
        <v>30</v>
      </c>
      <c r="B66" s="9" t="s">
        <v>16</v>
      </c>
      <c r="C66" s="24">
        <v>38018</v>
      </c>
      <c r="D66" s="13">
        <f>'Trans Log'!D66-'Trans Log'!D65</f>
        <v>-3.1730622953695331E-2</v>
      </c>
    </row>
    <row r="67" spans="1:4" ht="15" thickBot="1" x14ac:dyDescent="0.35">
      <c r="A67" s="12" t="s">
        <v>30</v>
      </c>
      <c r="B67" s="9" t="s">
        <v>17</v>
      </c>
      <c r="C67" s="24">
        <v>38047</v>
      </c>
      <c r="D67" s="13">
        <f>'Trans Log'!D67-'Trans Log'!D66</f>
        <v>-0.3970307982140735</v>
      </c>
    </row>
    <row r="68" spans="1:4" ht="15" thickBot="1" x14ac:dyDescent="0.35">
      <c r="A68" s="12" t="s">
        <v>30</v>
      </c>
      <c r="B68" s="9" t="s">
        <v>18</v>
      </c>
      <c r="C68" s="24">
        <v>38078</v>
      </c>
      <c r="D68" s="13">
        <f>'Trans Log'!D68-'Trans Log'!D67</f>
        <v>0.37318156656027668</v>
      </c>
    </row>
    <row r="69" spans="1:4" ht="15" thickBot="1" x14ac:dyDescent="0.35">
      <c r="A69" s="12" t="s">
        <v>30</v>
      </c>
      <c r="B69" s="9" t="s">
        <v>19</v>
      </c>
      <c r="C69" s="24">
        <v>38108</v>
      </c>
      <c r="D69" s="13">
        <f>'Trans Log'!D69-'Trans Log'!D68</f>
        <v>5.9448873353517229E-2</v>
      </c>
    </row>
    <row r="70" spans="1:4" ht="15" thickBot="1" x14ac:dyDescent="0.35">
      <c r="A70" s="12" t="s">
        <v>30</v>
      </c>
      <c r="B70" s="9" t="s">
        <v>20</v>
      </c>
      <c r="C70" s="24">
        <v>38139</v>
      </c>
      <c r="D70" s="13">
        <f>'Trans Log'!D70-'Trans Log'!D69</f>
        <v>7.0541039316005083E-2</v>
      </c>
    </row>
    <row r="71" spans="1:4" ht="15" thickBot="1" x14ac:dyDescent="0.35">
      <c r="A71" s="12" t="s">
        <v>30</v>
      </c>
      <c r="B71" s="9" t="s">
        <v>21</v>
      </c>
      <c r="C71" s="24">
        <v>38169</v>
      </c>
      <c r="D71" s="13">
        <f>'Trans Log'!D71-'Trans Log'!D70</f>
        <v>-0.23896426233257451</v>
      </c>
    </row>
    <row r="72" spans="1:4" ht="15" thickBot="1" x14ac:dyDescent="0.35">
      <c r="A72" s="12" t="s">
        <v>30</v>
      </c>
      <c r="B72" s="9" t="s">
        <v>22</v>
      </c>
      <c r="C72" s="24">
        <v>38200</v>
      </c>
      <c r="D72" s="13">
        <f>'Trans Log'!D72-'Trans Log'!D71</f>
        <v>0.12252024238125969</v>
      </c>
    </row>
    <row r="73" spans="1:4" ht="15" thickBot="1" x14ac:dyDescent="0.35">
      <c r="A73" s="12" t="s">
        <v>30</v>
      </c>
      <c r="B73" s="10" t="s">
        <v>23</v>
      </c>
      <c r="C73" s="24">
        <v>38231</v>
      </c>
      <c r="D73" s="13">
        <f>'Trans Log'!D73-'Trans Log'!D72</f>
        <v>-1.3967935578319768E-2</v>
      </c>
    </row>
    <row r="74" spans="1:4" ht="15" thickBot="1" x14ac:dyDescent="0.35">
      <c r="A74" s="12" t="s">
        <v>29</v>
      </c>
      <c r="B74" s="8" t="s">
        <v>0</v>
      </c>
      <c r="C74" s="24">
        <v>38261</v>
      </c>
      <c r="D74" s="13">
        <f>'Trans Log'!D74-'Trans Log'!D73</f>
        <v>0.11395290532382774</v>
      </c>
    </row>
    <row r="75" spans="1:4" ht="15" thickBot="1" x14ac:dyDescent="0.35">
      <c r="A75" s="12" t="s">
        <v>29</v>
      </c>
      <c r="B75" s="9" t="s">
        <v>13</v>
      </c>
      <c r="C75" s="24">
        <v>38292</v>
      </c>
      <c r="D75" s="13">
        <f>'Trans Log'!D75-'Trans Log'!D74</f>
        <v>-0.12483048376590489</v>
      </c>
    </row>
    <row r="76" spans="1:4" ht="15" thickBot="1" x14ac:dyDescent="0.35">
      <c r="A76" s="12" t="s">
        <v>29</v>
      </c>
      <c r="B76" s="9" t="s">
        <v>14</v>
      </c>
      <c r="C76" s="24">
        <v>38322</v>
      </c>
      <c r="D76" s="13">
        <f>'Trans Log'!D76-'Trans Log'!D75</f>
        <v>-0.10405172353908476</v>
      </c>
    </row>
    <row r="77" spans="1:4" ht="15" thickBot="1" x14ac:dyDescent="0.35">
      <c r="A77" s="12" t="s">
        <v>29</v>
      </c>
      <c r="B77" s="9" t="s">
        <v>15</v>
      </c>
      <c r="C77" s="24">
        <v>38353</v>
      </c>
      <c r="D77" s="13">
        <f>'Trans Log'!D77-'Trans Log'!D76</f>
        <v>0.1169118194639438</v>
      </c>
    </row>
    <row r="78" spans="1:4" ht="15" thickBot="1" x14ac:dyDescent="0.35">
      <c r="A78" s="12" t="s">
        <v>29</v>
      </c>
      <c r="B78" s="9" t="s">
        <v>16</v>
      </c>
      <c r="C78" s="24">
        <v>38384</v>
      </c>
      <c r="D78" s="13">
        <f>'Trans Log'!D78-'Trans Log'!D77</f>
        <v>-8.4359740996756472E-2</v>
      </c>
    </row>
    <row r="79" spans="1:4" ht="15" thickBot="1" x14ac:dyDescent="0.35">
      <c r="A79" s="12" t="s">
        <v>29</v>
      </c>
      <c r="B79" s="9" t="s">
        <v>17</v>
      </c>
      <c r="C79" s="24">
        <v>38412</v>
      </c>
      <c r="D79" s="13">
        <f>'Trans Log'!D79-'Trans Log'!D78</f>
        <v>-7.8013174637270311E-3</v>
      </c>
    </row>
    <row r="80" spans="1:4" ht="15" thickBot="1" x14ac:dyDescent="0.35">
      <c r="A80" s="12" t="s">
        <v>29</v>
      </c>
      <c r="B80" s="9" t="s">
        <v>18</v>
      </c>
      <c r="C80" s="24">
        <v>38443</v>
      </c>
      <c r="D80" s="13">
        <f>'Trans Log'!D80-'Trans Log'!D79</f>
        <v>4.5000220130090085E-2</v>
      </c>
    </row>
    <row r="81" spans="1:4" ht="15" thickBot="1" x14ac:dyDescent="0.35">
      <c r="A81" s="12" t="s">
        <v>29</v>
      </c>
      <c r="B81" s="9" t="s">
        <v>19</v>
      </c>
      <c r="C81" s="24">
        <v>38473</v>
      </c>
      <c r="D81" s="13">
        <f>'Trans Log'!D81-'Trans Log'!D80</f>
        <v>4.2537467421068342E-2</v>
      </c>
    </row>
    <row r="82" spans="1:4" ht="15" thickBot="1" x14ac:dyDescent="0.35">
      <c r="A82" s="12" t="s">
        <v>29</v>
      </c>
      <c r="B82" s="9" t="s">
        <v>20</v>
      </c>
      <c r="C82" s="24">
        <v>38504</v>
      </c>
      <c r="D82" s="13">
        <f>'Trans Log'!D82-'Trans Log'!D81</f>
        <v>-0.21687524916480072</v>
      </c>
    </row>
    <row r="83" spans="1:4" ht="15" thickBot="1" x14ac:dyDescent="0.35">
      <c r="A83" s="12" t="s">
        <v>29</v>
      </c>
      <c r="B83" s="9" t="s">
        <v>21</v>
      </c>
      <c r="C83" s="24">
        <v>38534</v>
      </c>
      <c r="D83" s="13">
        <f>'Trans Log'!D83-'Trans Log'!D82</f>
        <v>0.1192242871692244</v>
      </c>
    </row>
    <row r="84" spans="1:4" ht="15" thickBot="1" x14ac:dyDescent="0.35">
      <c r="A84" s="12" t="s">
        <v>29</v>
      </c>
      <c r="B84" s="9" t="s">
        <v>22</v>
      </c>
      <c r="C84" s="24">
        <v>38565</v>
      </c>
      <c r="D84" s="13">
        <f>'Trans Log'!D84-'Trans Log'!D83</f>
        <v>0.49237542758452335</v>
      </c>
    </row>
    <row r="85" spans="1:4" ht="15" thickBot="1" x14ac:dyDescent="0.35">
      <c r="A85" s="12" t="s">
        <v>29</v>
      </c>
      <c r="B85" s="10" t="s">
        <v>23</v>
      </c>
      <c r="C85" s="24">
        <v>38596</v>
      </c>
      <c r="D85" s="13">
        <f>'Trans Log'!D85-'Trans Log'!D84</f>
        <v>-0.63981651207762624</v>
      </c>
    </row>
    <row r="86" spans="1:4" ht="15" thickBot="1" x14ac:dyDescent="0.35">
      <c r="A86" s="12" t="s">
        <v>28</v>
      </c>
      <c r="B86" s="8" t="s">
        <v>0</v>
      </c>
      <c r="C86" s="24">
        <v>38626</v>
      </c>
      <c r="D86" s="13">
        <f>'Trans Log'!D86-'Trans Log'!D85</f>
        <v>0.5259970483842249</v>
      </c>
    </row>
    <row r="87" spans="1:4" ht="15" thickBot="1" x14ac:dyDescent="0.35">
      <c r="A87" s="12" t="s">
        <v>28</v>
      </c>
      <c r="B87" s="9" t="s">
        <v>13</v>
      </c>
      <c r="C87" s="24">
        <v>38657</v>
      </c>
      <c r="D87" s="13">
        <f>'Trans Log'!D87-'Trans Log'!D86</f>
        <v>-0.11664602045120631</v>
      </c>
    </row>
    <row r="88" spans="1:4" ht="15" thickBot="1" x14ac:dyDescent="0.35">
      <c r="A88" s="12" t="s">
        <v>28</v>
      </c>
      <c r="B88" s="9" t="s">
        <v>14</v>
      </c>
      <c r="C88" s="24">
        <v>38687</v>
      </c>
      <c r="D88" s="13">
        <f>'Trans Log'!D88-'Trans Log'!D87</f>
        <v>-8.3987760580239268E-2</v>
      </c>
    </row>
    <row r="89" spans="1:4" ht="15" thickBot="1" x14ac:dyDescent="0.35">
      <c r="A89" s="12" t="s">
        <v>28</v>
      </c>
      <c r="B89" s="9" t="s">
        <v>15</v>
      </c>
      <c r="C89" s="24">
        <v>38718</v>
      </c>
      <c r="D89" s="13">
        <f>'Trans Log'!D89-'Trans Log'!D88</f>
        <v>0.13436485684341193</v>
      </c>
    </row>
    <row r="90" spans="1:4" ht="15" thickBot="1" x14ac:dyDescent="0.35">
      <c r="A90" s="12" t="s">
        <v>28</v>
      </c>
      <c r="B90" s="9" t="s">
        <v>16</v>
      </c>
      <c r="C90" s="24">
        <v>38749</v>
      </c>
      <c r="D90" s="13">
        <f>'Trans Log'!D90-'Trans Log'!D89</f>
        <v>-6.8641809535087361E-2</v>
      </c>
    </row>
    <row r="91" spans="1:4" ht="15" thickBot="1" x14ac:dyDescent="0.35">
      <c r="A91" s="12" t="s">
        <v>28</v>
      </c>
      <c r="B91" s="9" t="s">
        <v>17</v>
      </c>
      <c r="C91" s="24">
        <v>38777</v>
      </c>
      <c r="D91" s="13">
        <f>'Trans Log'!D91-'Trans Log'!D90</f>
        <v>-2.5838333914295575E-2</v>
      </c>
    </row>
    <row r="92" spans="1:4" ht="15" thickBot="1" x14ac:dyDescent="0.35">
      <c r="A92" s="12" t="s">
        <v>28</v>
      </c>
      <c r="B92" s="9" t="s">
        <v>18</v>
      </c>
      <c r="C92" s="24">
        <v>38808</v>
      </c>
      <c r="D92" s="13">
        <f>'Trans Log'!D92-'Trans Log'!D91</f>
        <v>-4.9376211098781653E-3</v>
      </c>
    </row>
    <row r="93" spans="1:4" ht="15" thickBot="1" x14ac:dyDescent="0.35">
      <c r="A93" s="12" t="s">
        <v>28</v>
      </c>
      <c r="B93" s="9" t="s">
        <v>19</v>
      </c>
      <c r="C93" s="24">
        <v>38838</v>
      </c>
      <c r="D93" s="13">
        <f>'Trans Log'!D93-'Trans Log'!D92</f>
        <v>0.14491664477524324</v>
      </c>
    </row>
    <row r="94" spans="1:4" ht="15" thickBot="1" x14ac:dyDescent="0.35">
      <c r="A94" s="12" t="s">
        <v>28</v>
      </c>
      <c r="B94" s="9" t="s">
        <v>20</v>
      </c>
      <c r="C94" s="24">
        <v>38869</v>
      </c>
      <c r="D94" s="13">
        <f>'Trans Log'!D94-'Trans Log'!D93</f>
        <v>5.5526332808973677E-2</v>
      </c>
    </row>
    <row r="95" spans="1:4" ht="15" thickBot="1" x14ac:dyDescent="0.35">
      <c r="A95" s="12" t="s">
        <v>28</v>
      </c>
      <c r="B95" s="9" t="s">
        <v>21</v>
      </c>
      <c r="C95" s="24">
        <v>38899</v>
      </c>
      <c r="D95" s="13">
        <f>'Trans Log'!D95-'Trans Log'!D94</f>
        <v>-0.13787765484928904</v>
      </c>
    </row>
    <row r="96" spans="1:4" ht="15" thickBot="1" x14ac:dyDescent="0.35">
      <c r="A96" s="12" t="s">
        <v>28</v>
      </c>
      <c r="B96" s="9" t="s">
        <v>22</v>
      </c>
      <c r="C96" s="24">
        <v>38930</v>
      </c>
      <c r="D96" s="13">
        <f>'Trans Log'!D96-'Trans Log'!D95</f>
        <v>6.0892382731710271E-2</v>
      </c>
    </row>
    <row r="97" spans="1:4" ht="15" thickBot="1" x14ac:dyDescent="0.35">
      <c r="A97" s="12" t="s">
        <v>28</v>
      </c>
      <c r="B97" s="10" t="s">
        <v>23</v>
      </c>
      <c r="C97" s="24">
        <v>38961</v>
      </c>
      <c r="D97" s="13">
        <f>'Trans Log'!D97-'Trans Log'!D96</f>
        <v>-0.24270436220885117</v>
      </c>
    </row>
    <row r="98" spans="1:4" ht="15" thickBot="1" x14ac:dyDescent="0.35">
      <c r="A98" s="12" t="s">
        <v>27</v>
      </c>
      <c r="B98" s="8" t="s">
        <v>0</v>
      </c>
      <c r="C98" s="24">
        <v>38991</v>
      </c>
      <c r="D98" s="13">
        <f>'Trans Log'!D98-'Trans Log'!D97</f>
        <v>0.32147383210960712</v>
      </c>
    </row>
    <row r="99" spans="1:4" ht="15" thickBot="1" x14ac:dyDescent="0.35">
      <c r="A99" s="12" t="s">
        <v>27</v>
      </c>
      <c r="B99" s="9" t="s">
        <v>13</v>
      </c>
      <c r="C99" s="24">
        <v>39022</v>
      </c>
      <c r="D99" s="13">
        <f>'Trans Log'!D99-'Trans Log'!D98</f>
        <v>-5.7999112917313411E-2</v>
      </c>
    </row>
    <row r="100" spans="1:4" ht="15" thickBot="1" x14ac:dyDescent="0.35">
      <c r="A100" s="12" t="s">
        <v>27</v>
      </c>
      <c r="B100" s="9" t="s">
        <v>14</v>
      </c>
      <c r="C100" s="24">
        <v>39052</v>
      </c>
      <c r="D100" s="13">
        <f>'Trans Log'!D100-'Trans Log'!D99</f>
        <v>4.7482531524581262E-2</v>
      </c>
    </row>
    <row r="101" spans="1:4" ht="15" thickBot="1" x14ac:dyDescent="0.35">
      <c r="A101" s="12" t="s">
        <v>27</v>
      </c>
      <c r="B101" s="9" t="s">
        <v>15</v>
      </c>
      <c r="C101" s="24">
        <v>39083</v>
      </c>
      <c r="D101" s="13">
        <f>'Trans Log'!D101-'Trans Log'!D100</f>
        <v>5.3830766864944479E-2</v>
      </c>
    </row>
    <row r="102" spans="1:4" ht="15" thickBot="1" x14ac:dyDescent="0.35">
      <c r="A102" s="12" t="s">
        <v>27</v>
      </c>
      <c r="B102" s="9" t="s">
        <v>16</v>
      </c>
      <c r="C102" s="24">
        <v>39114</v>
      </c>
      <c r="D102" s="13">
        <f>'Trans Log'!D102-'Trans Log'!D101</f>
        <v>6.7647914262368047E-2</v>
      </c>
    </row>
    <row r="103" spans="1:4" ht="15" thickBot="1" x14ac:dyDescent="0.35">
      <c r="A103" s="12" t="s">
        <v>27</v>
      </c>
      <c r="B103" s="9" t="s">
        <v>17</v>
      </c>
      <c r="C103" s="24">
        <v>39142</v>
      </c>
      <c r="D103" s="13">
        <f>'Trans Log'!D103-'Trans Log'!D102</f>
        <v>-9.0472584413612722E-2</v>
      </c>
    </row>
    <row r="104" spans="1:4" ht="15" thickBot="1" x14ac:dyDescent="0.35">
      <c r="A104" s="12" t="s">
        <v>27</v>
      </c>
      <c r="B104" s="9" t="s">
        <v>18</v>
      </c>
      <c r="C104" s="24">
        <v>39173</v>
      </c>
      <c r="D104" s="13">
        <f>'Trans Log'!D104-'Trans Log'!D103</f>
        <v>-2.4201312892150995E-2</v>
      </c>
    </row>
    <row r="105" spans="1:4" ht="15" thickBot="1" x14ac:dyDescent="0.35">
      <c r="A105" s="12" t="s">
        <v>27</v>
      </c>
      <c r="B105" s="9" t="s">
        <v>19</v>
      </c>
      <c r="C105" s="24">
        <v>39203</v>
      </c>
      <c r="D105" s="13">
        <f>'Trans Log'!D105-'Trans Log'!D104</f>
        <v>-3.589849938930989E-2</v>
      </c>
    </row>
    <row r="106" spans="1:4" ht="15" thickBot="1" x14ac:dyDescent="0.35">
      <c r="A106" s="12" t="s">
        <v>27</v>
      </c>
      <c r="B106" s="9" t="s">
        <v>20</v>
      </c>
      <c r="C106" s="24">
        <v>39234</v>
      </c>
      <c r="D106" s="13">
        <f>'Trans Log'!D106-'Trans Log'!D105</f>
        <v>2.2950610073275257E-2</v>
      </c>
    </row>
    <row r="107" spans="1:4" ht="15" thickBot="1" x14ac:dyDescent="0.35">
      <c r="A107" s="12" t="s">
        <v>27</v>
      </c>
      <c r="B107" s="9" t="s">
        <v>21</v>
      </c>
      <c r="C107" s="24">
        <v>39264</v>
      </c>
      <c r="D107" s="13">
        <f>'Trans Log'!D107-'Trans Log'!D106</f>
        <v>-7.7881064549512047E-2</v>
      </c>
    </row>
    <row r="108" spans="1:4" ht="15" thickBot="1" x14ac:dyDescent="0.35">
      <c r="A108" s="12" t="s">
        <v>27</v>
      </c>
      <c r="B108" s="9" t="s">
        <v>22</v>
      </c>
      <c r="C108" s="24">
        <v>39295</v>
      </c>
      <c r="D108" s="13">
        <f>'Trans Log'!D108-'Trans Log'!D107</f>
        <v>0.14920508962481982</v>
      </c>
    </row>
    <row r="109" spans="1:4" ht="15" thickBot="1" x14ac:dyDescent="0.35">
      <c r="A109" s="12" t="s">
        <v>27</v>
      </c>
      <c r="B109" s="10" t="s">
        <v>23</v>
      </c>
      <c r="C109" s="24">
        <v>39326</v>
      </c>
      <c r="D109" s="13" t="e">
        <f>'Trans Log'!D109-'Trans Log'!D108</f>
        <v>#NUM!</v>
      </c>
    </row>
    <row r="110" spans="1:4" ht="15" thickBot="1" x14ac:dyDescent="0.35">
      <c r="A110" s="12" t="s">
        <v>26</v>
      </c>
      <c r="B110" s="8" t="s">
        <v>0</v>
      </c>
      <c r="C110" s="24">
        <v>39356</v>
      </c>
      <c r="D110" s="13" t="e">
        <f>'Trans Log'!D110-'Trans Log'!D109</f>
        <v>#NUM!</v>
      </c>
    </row>
    <row r="111" spans="1:4" ht="15" thickBot="1" x14ac:dyDescent="0.35">
      <c r="A111" s="12" t="s">
        <v>26</v>
      </c>
      <c r="B111" s="9" t="s">
        <v>13</v>
      </c>
      <c r="C111" s="24">
        <v>39387</v>
      </c>
      <c r="D111" s="13">
        <f>'Trans Log'!D111-'Trans Log'!D110</f>
        <v>-0.19706234728418437</v>
      </c>
    </row>
    <row r="112" spans="1:4" ht="15" thickBot="1" x14ac:dyDescent="0.35">
      <c r="A112" s="12" t="s">
        <v>26</v>
      </c>
      <c r="B112" s="9" t="s">
        <v>14</v>
      </c>
      <c r="C112" s="24">
        <v>39417</v>
      </c>
      <c r="D112" s="13">
        <f>'Trans Log'!D112-'Trans Log'!D111</f>
        <v>-0.14248692391632645</v>
      </c>
    </row>
    <row r="113" spans="1:4" ht="15" thickBot="1" x14ac:dyDescent="0.35">
      <c r="A113" s="12" t="s">
        <v>26</v>
      </c>
      <c r="B113" s="9" t="s">
        <v>15</v>
      </c>
      <c r="C113" s="24">
        <v>39448</v>
      </c>
      <c r="D113" s="13">
        <f>'Trans Log'!D113-'Trans Log'!D112</f>
        <v>0.27601846379741168</v>
      </c>
    </row>
    <row r="114" spans="1:4" ht="15" thickBot="1" x14ac:dyDescent="0.35">
      <c r="A114" s="12" t="s">
        <v>26</v>
      </c>
      <c r="B114" s="9" t="s">
        <v>16</v>
      </c>
      <c r="C114" s="24">
        <v>39479</v>
      </c>
      <c r="D114" s="13">
        <f>'Trans Log'!D114-'Trans Log'!D113</f>
        <v>-0.12745401469403639</v>
      </c>
    </row>
    <row r="115" spans="1:4" ht="15" thickBot="1" x14ac:dyDescent="0.35">
      <c r="A115" s="12" t="s">
        <v>26</v>
      </c>
      <c r="B115" s="9" t="s">
        <v>17</v>
      </c>
      <c r="C115" s="24">
        <v>39508</v>
      </c>
      <c r="D115" s="13">
        <f>'Trans Log'!D115-'Trans Log'!D114</f>
        <v>-6.3571681434501315E-2</v>
      </c>
    </row>
    <row r="116" spans="1:4" ht="15" thickBot="1" x14ac:dyDescent="0.35">
      <c r="A116" s="12" t="s">
        <v>26</v>
      </c>
      <c r="B116" s="9" t="s">
        <v>18</v>
      </c>
      <c r="C116" s="24">
        <v>39539</v>
      </c>
      <c r="D116" s="13">
        <f>'Trans Log'!D116-'Trans Log'!D115</f>
        <v>7.9695725650815064E-2</v>
      </c>
    </row>
    <row r="117" spans="1:4" ht="15" thickBot="1" x14ac:dyDescent="0.35">
      <c r="A117" s="12" t="s">
        <v>26</v>
      </c>
      <c r="B117" s="9" t="s">
        <v>19</v>
      </c>
      <c r="C117" s="24">
        <v>39569</v>
      </c>
      <c r="D117" s="13">
        <f>'Trans Log'!D117-'Trans Log'!D116</f>
        <v>8.8229677470330614E-3</v>
      </c>
    </row>
    <row r="118" spans="1:4" ht="15" thickBot="1" x14ac:dyDescent="0.35">
      <c r="A118" s="12" t="s">
        <v>26</v>
      </c>
      <c r="B118" s="9" t="s">
        <v>20</v>
      </c>
      <c r="C118" s="24">
        <v>39600</v>
      </c>
      <c r="D118" s="13">
        <f>'Trans Log'!D118-'Trans Log'!D117</f>
        <v>-5.8390342810859863E-2</v>
      </c>
    </row>
    <row r="119" spans="1:4" ht="15" thickBot="1" x14ac:dyDescent="0.35">
      <c r="A119" s="12" t="s">
        <v>26</v>
      </c>
      <c r="B119" s="9" t="s">
        <v>21</v>
      </c>
      <c r="C119" s="24">
        <v>39630</v>
      </c>
      <c r="D119" s="13">
        <f>'Trans Log'!D119-'Trans Log'!D118</f>
        <v>2.9062050655880967E-2</v>
      </c>
    </row>
    <row r="120" spans="1:4" ht="15" thickBot="1" x14ac:dyDescent="0.35">
      <c r="A120" s="12" t="s">
        <v>26</v>
      </c>
      <c r="B120" s="9" t="s">
        <v>22</v>
      </c>
      <c r="C120" s="24">
        <v>39661</v>
      </c>
      <c r="D120" s="13">
        <f>'Trans Log'!D120-'Trans Log'!D119</f>
        <v>-4.9639392370668389E-3</v>
      </c>
    </row>
    <row r="121" spans="1:4" ht="15" thickBot="1" x14ac:dyDescent="0.35">
      <c r="A121" s="12" t="s">
        <v>26</v>
      </c>
      <c r="B121" s="10" t="s">
        <v>23</v>
      </c>
      <c r="C121" s="24">
        <v>39692</v>
      </c>
      <c r="D121" s="13">
        <f>'Trans Log'!D121-'Trans Log'!D120</f>
        <v>7.605549054030547E-4</v>
      </c>
    </row>
    <row r="122" spans="1:4" ht="15" thickBot="1" x14ac:dyDescent="0.35">
      <c r="A122" s="12" t="s">
        <v>25</v>
      </c>
      <c r="B122" s="8" t="s">
        <v>0</v>
      </c>
      <c r="C122" s="24">
        <v>39722</v>
      </c>
      <c r="D122" s="13">
        <f>'Trans Log'!D122-'Trans Log'!D121</f>
        <v>0.5195730775816898</v>
      </c>
    </row>
    <row r="123" spans="1:4" ht="15" thickBot="1" x14ac:dyDescent="0.35">
      <c r="A123" s="12" t="s">
        <v>25</v>
      </c>
      <c r="B123" s="9" t="s">
        <v>13</v>
      </c>
      <c r="C123" s="24">
        <v>39753</v>
      </c>
      <c r="D123" s="13">
        <f>'Trans Log'!D123-'Trans Log'!D122</f>
        <v>-0.18952089853856613</v>
      </c>
    </row>
    <row r="124" spans="1:4" ht="15" thickBot="1" x14ac:dyDescent="0.35">
      <c r="A124" s="12" t="s">
        <v>25</v>
      </c>
      <c r="B124" s="9" t="s">
        <v>14</v>
      </c>
      <c r="C124" s="24">
        <v>39783</v>
      </c>
      <c r="D124" s="13">
        <f>'Trans Log'!D124-'Trans Log'!D123</f>
        <v>0.18244690418099729</v>
      </c>
    </row>
    <row r="125" spans="1:4" ht="15" thickBot="1" x14ac:dyDescent="0.35">
      <c r="A125" s="12" t="s">
        <v>25</v>
      </c>
      <c r="B125" s="9" t="s">
        <v>15</v>
      </c>
      <c r="C125" s="24">
        <v>39814</v>
      </c>
      <c r="D125" s="13">
        <f>'Trans Log'!D125-'Trans Log'!D124</f>
        <v>2.7237167756753777E-2</v>
      </c>
    </row>
    <row r="126" spans="1:4" ht="15" thickBot="1" x14ac:dyDescent="0.35">
      <c r="A126" s="12" t="s">
        <v>25</v>
      </c>
      <c r="B126" s="9" t="s">
        <v>16</v>
      </c>
      <c r="C126" s="24">
        <v>39845</v>
      </c>
      <c r="D126" s="13">
        <f>'Trans Log'!D126-'Trans Log'!D125</f>
        <v>2.7127642522653872E-2</v>
      </c>
    </row>
    <row r="127" spans="1:4" ht="15" thickBot="1" x14ac:dyDescent="0.35">
      <c r="A127" s="12" t="s">
        <v>25</v>
      </c>
      <c r="B127" s="9" t="s">
        <v>17</v>
      </c>
      <c r="C127" s="24">
        <v>39873</v>
      </c>
      <c r="D127" s="13">
        <f>'Trans Log'!D127-'Trans Log'!D126</f>
        <v>-0.1061409796883197</v>
      </c>
    </row>
    <row r="128" spans="1:4" ht="15" thickBot="1" x14ac:dyDescent="0.35">
      <c r="A128" s="12" t="s">
        <v>25</v>
      </c>
      <c r="B128" s="9" t="s">
        <v>18</v>
      </c>
      <c r="C128" s="24">
        <v>39904</v>
      </c>
      <c r="D128" s="13">
        <f>'Trans Log'!D128-'Trans Log'!D127</f>
        <v>8.6518380935102002E-2</v>
      </c>
    </row>
    <row r="129" spans="1:4" ht="15" thickBot="1" x14ac:dyDescent="0.35">
      <c r="A129" s="12" t="s">
        <v>25</v>
      </c>
      <c r="B129" s="9" t="s">
        <v>19</v>
      </c>
      <c r="C129" s="24">
        <v>39934</v>
      </c>
      <c r="D129" s="13">
        <f>'Trans Log'!D129-'Trans Log'!D128</f>
        <v>-4.5947354755645264E-2</v>
      </c>
    </row>
    <row r="130" spans="1:4" ht="15" thickBot="1" x14ac:dyDescent="0.35">
      <c r="A130" s="12" t="s">
        <v>25</v>
      </c>
      <c r="B130" s="9" t="s">
        <v>20</v>
      </c>
      <c r="C130" s="24">
        <v>39965</v>
      </c>
      <c r="D130" s="13">
        <f>'Trans Log'!D130-'Trans Log'!D129</f>
        <v>6.4387728641635888E-2</v>
      </c>
    </row>
    <row r="131" spans="1:4" ht="15" thickBot="1" x14ac:dyDescent="0.35">
      <c r="A131" s="12" t="s">
        <v>25</v>
      </c>
      <c r="B131" s="9" t="s">
        <v>21</v>
      </c>
      <c r="C131" s="24">
        <v>39995</v>
      </c>
      <c r="D131" s="13">
        <f>'Trans Log'!D131-'Trans Log'!D130</f>
        <v>-0.15274524873658279</v>
      </c>
    </row>
    <row r="132" spans="1:4" ht="15" thickBot="1" x14ac:dyDescent="0.35">
      <c r="A132" s="12" t="s">
        <v>25</v>
      </c>
      <c r="B132" s="9" t="s">
        <v>22</v>
      </c>
      <c r="C132" s="24">
        <v>40026</v>
      </c>
      <c r="D132" s="13">
        <f>'Trans Log'!D132-'Trans Log'!D131</f>
        <v>9.9067301801607499E-2</v>
      </c>
    </row>
    <row r="133" spans="1:4" ht="15" thickBot="1" x14ac:dyDescent="0.35">
      <c r="A133" s="12" t="s">
        <v>25</v>
      </c>
      <c r="B133" s="10" t="s">
        <v>23</v>
      </c>
      <c r="C133" s="24">
        <v>40057</v>
      </c>
      <c r="D133" s="13">
        <f>'Trans Log'!D133-'Trans Log'!D132</f>
        <v>-0.13717306210470426</v>
      </c>
    </row>
    <row r="134" spans="1:4" ht="15" thickBot="1" x14ac:dyDescent="0.35">
      <c r="A134" s="12" t="s">
        <v>24</v>
      </c>
      <c r="B134" s="8" t="s">
        <v>0</v>
      </c>
      <c r="C134" s="24">
        <v>40087</v>
      </c>
      <c r="D134" s="13">
        <f>'Trans Log'!D134-'Trans Log'!D133</f>
        <v>0.3423222036904825</v>
      </c>
    </row>
    <row r="135" spans="1:4" ht="15" thickBot="1" x14ac:dyDescent="0.35">
      <c r="A135" s="12" t="s">
        <v>24</v>
      </c>
      <c r="B135" s="9" t="s">
        <v>13</v>
      </c>
      <c r="C135" s="24">
        <v>40118</v>
      </c>
      <c r="D135" s="13">
        <f>'Trans Log'!D135-'Trans Log'!D134</f>
        <v>-0.10621118902469995</v>
      </c>
    </row>
    <row r="136" spans="1:4" ht="15" thickBot="1" x14ac:dyDescent="0.35">
      <c r="A136" s="12" t="s">
        <v>24</v>
      </c>
      <c r="B136" s="9" t="s">
        <v>14</v>
      </c>
      <c r="C136" s="24">
        <v>40148</v>
      </c>
      <c r="D136" s="13">
        <f>'Trans Log'!D136-'Trans Log'!D135</f>
        <v>1.3361557490991771E-2</v>
      </c>
    </row>
    <row r="137" spans="1:4" ht="15" thickBot="1" x14ac:dyDescent="0.35">
      <c r="A137" s="12" t="s">
        <v>24</v>
      </c>
      <c r="B137" s="9" t="s">
        <v>15</v>
      </c>
      <c r="C137" s="24">
        <v>40179</v>
      </c>
      <c r="D137" s="13">
        <f>'Trans Log'!D137-'Trans Log'!D136</f>
        <v>-0.78255280300323449</v>
      </c>
    </row>
    <row r="138" spans="1:4" ht="15" thickBot="1" x14ac:dyDescent="0.35">
      <c r="A138" s="12" t="s">
        <v>24</v>
      </c>
      <c r="B138" s="9" t="s">
        <v>16</v>
      </c>
      <c r="C138" s="24">
        <v>40210</v>
      </c>
      <c r="D138" s="13">
        <f>'Trans Log'!D138-'Trans Log'!D137</f>
        <v>0.19355082624616315</v>
      </c>
    </row>
    <row r="139" spans="1:4" ht="15" thickBot="1" x14ac:dyDescent="0.35">
      <c r="A139" s="12" t="s">
        <v>24</v>
      </c>
      <c r="B139" s="9" t="s">
        <v>17</v>
      </c>
      <c r="C139" s="24">
        <v>40238</v>
      </c>
      <c r="D139" s="13">
        <f>'Trans Log'!D139-'Trans Log'!D138</f>
        <v>0.47112986169076088</v>
      </c>
    </row>
    <row r="140" spans="1:4" ht="15" thickBot="1" x14ac:dyDescent="0.35">
      <c r="A140" s="12" t="s">
        <v>24</v>
      </c>
      <c r="B140" s="9" t="s">
        <v>18</v>
      </c>
      <c r="C140" s="24">
        <v>40269</v>
      </c>
      <c r="D140" s="13">
        <f>'Trans Log'!D140-'Trans Log'!D139</f>
        <v>-4.774649441467993E-2</v>
      </c>
    </row>
    <row r="141" spans="1:4" ht="15" thickBot="1" x14ac:dyDescent="0.35">
      <c r="A141" s="12" t="s">
        <v>24</v>
      </c>
      <c r="B141" s="9" t="s">
        <v>19</v>
      </c>
      <c r="C141" s="24">
        <v>40299</v>
      </c>
      <c r="D141" s="13">
        <f>'Trans Log'!D141-'Trans Log'!D140</f>
        <v>0.25210485425634666</v>
      </c>
    </row>
    <row r="142" spans="1:4" ht="15" thickBot="1" x14ac:dyDescent="0.35">
      <c r="A142" s="12" t="s">
        <v>24</v>
      </c>
      <c r="B142" s="9" t="s">
        <v>20</v>
      </c>
      <c r="C142" s="24">
        <v>40330</v>
      </c>
      <c r="D142" s="13">
        <f>'Trans Log'!D142-'Trans Log'!D141</f>
        <v>-0.14250109630589591</v>
      </c>
    </row>
    <row r="143" spans="1:4" ht="15" thickBot="1" x14ac:dyDescent="0.35">
      <c r="A143" s="12" t="s">
        <v>24</v>
      </c>
      <c r="B143" s="9" t="s">
        <v>21</v>
      </c>
      <c r="C143" s="24">
        <v>40360</v>
      </c>
      <c r="D143" s="13">
        <f>'Trans Log'!D143-'Trans Log'!D142</f>
        <v>-3.2945150229746645E-2</v>
      </c>
    </row>
    <row r="144" spans="1:4" ht="15" thickBot="1" x14ac:dyDescent="0.35">
      <c r="A144" s="12" t="s">
        <v>24</v>
      </c>
      <c r="B144" s="9" t="s">
        <v>22</v>
      </c>
      <c r="C144" s="24">
        <v>40391</v>
      </c>
      <c r="D144" s="13">
        <f>'Trans Log'!D144-'Trans Log'!D143</f>
        <v>0.13177635800461118</v>
      </c>
    </row>
    <row r="145" spans="1:4" ht="15" thickBot="1" x14ac:dyDescent="0.35">
      <c r="A145" s="12" t="s">
        <v>24</v>
      </c>
      <c r="B145" s="10" t="s">
        <v>23</v>
      </c>
      <c r="C145" s="24">
        <v>40422</v>
      </c>
      <c r="D145" s="13">
        <f>'Trans Log'!D145-'Trans Log'!D144</f>
        <v>-0.1162224663132001</v>
      </c>
    </row>
    <row r="146" spans="1:4" ht="15" thickBot="1" x14ac:dyDescent="0.35">
      <c r="A146" s="12" t="s">
        <v>1</v>
      </c>
      <c r="B146" s="8" t="s">
        <v>0</v>
      </c>
      <c r="C146" s="24">
        <v>40452</v>
      </c>
      <c r="D146" s="13">
        <f>'Trans Log'!D146-'Trans Log'!D145</f>
        <v>0.19863170475413661</v>
      </c>
    </row>
    <row r="147" spans="1:4" ht="15" thickBot="1" x14ac:dyDescent="0.35">
      <c r="A147" s="12" t="s">
        <v>1</v>
      </c>
      <c r="B147" s="9" t="s">
        <v>13</v>
      </c>
      <c r="C147" s="24">
        <v>40483</v>
      </c>
      <c r="D147" s="13">
        <f>'Trans Log'!D147-'Trans Log'!D146</f>
        <v>-5.7748424365266615E-2</v>
      </c>
    </row>
    <row r="148" spans="1:4" ht="15" thickBot="1" x14ac:dyDescent="0.35">
      <c r="A148" s="12" t="s">
        <v>1</v>
      </c>
      <c r="B148" s="9" t="s">
        <v>14</v>
      </c>
      <c r="C148" s="24">
        <v>40513</v>
      </c>
      <c r="D148" s="13">
        <f>'Trans Log'!D148-'Trans Log'!D147</f>
        <v>-9.5096378678057647E-2</v>
      </c>
    </row>
    <row r="149" spans="1:4" ht="15" thickBot="1" x14ac:dyDescent="0.35">
      <c r="A149" s="12" t="s">
        <v>1</v>
      </c>
      <c r="B149" s="9" t="s">
        <v>15</v>
      </c>
      <c r="C149" s="24">
        <v>40544</v>
      </c>
      <c r="D149" s="13">
        <f>'Trans Log'!D149-'Trans Log'!D148</f>
        <v>0.11879276104659375</v>
      </c>
    </row>
    <row r="150" spans="1:4" ht="15" thickBot="1" x14ac:dyDescent="0.35">
      <c r="A150" s="12" t="s">
        <v>1</v>
      </c>
      <c r="B150" s="9" t="s">
        <v>16</v>
      </c>
      <c r="C150" s="24">
        <v>40575</v>
      </c>
      <c r="D150" s="13">
        <f>'Trans Log'!D150-'Trans Log'!D149</f>
        <v>-3.1933135589198969E-2</v>
      </c>
    </row>
    <row r="151" spans="1:4" ht="15" thickBot="1" x14ac:dyDescent="0.35">
      <c r="A151" s="12" t="s">
        <v>1</v>
      </c>
      <c r="B151" s="9" t="s">
        <v>17</v>
      </c>
      <c r="C151" s="24">
        <v>40603</v>
      </c>
      <c r="D151" s="13">
        <f>'Trans Log'!D151-'Trans Log'!D150</f>
        <v>4.2767799701628917E-2</v>
      </c>
    </row>
    <row r="152" spans="1:4" ht="15" thickBot="1" x14ac:dyDescent="0.35">
      <c r="A152" s="12" t="s">
        <v>1</v>
      </c>
      <c r="B152" s="9" t="s">
        <v>18</v>
      </c>
      <c r="C152" s="24">
        <v>40634</v>
      </c>
      <c r="D152" s="13">
        <f>'Trans Log'!D152-'Trans Log'!D151</f>
        <v>-0.12064395285342933</v>
      </c>
    </row>
    <row r="153" spans="1:4" ht="15" thickBot="1" x14ac:dyDescent="0.35">
      <c r="A153" s="12" t="s">
        <v>1</v>
      </c>
      <c r="B153" s="9" t="s">
        <v>19</v>
      </c>
      <c r="C153" s="24">
        <v>40664</v>
      </c>
      <c r="D153" s="13">
        <f>'Trans Log'!D153-'Trans Log'!D152</f>
        <v>8.2667921502940445E-2</v>
      </c>
    </row>
    <row r="154" spans="1:4" ht="15" thickBot="1" x14ac:dyDescent="0.35">
      <c r="A154" s="12" t="s">
        <v>1</v>
      </c>
      <c r="B154" s="9" t="s">
        <v>20</v>
      </c>
      <c r="C154" s="24">
        <v>40695</v>
      </c>
      <c r="D154" s="13">
        <f>'Trans Log'!D154-'Trans Log'!D153</f>
        <v>-6.0040258754925802E-2</v>
      </c>
    </row>
    <row r="155" spans="1:4" ht="15" thickBot="1" x14ac:dyDescent="0.35">
      <c r="A155" s="12" t="s">
        <v>1</v>
      </c>
      <c r="B155" s="9" t="s">
        <v>21</v>
      </c>
      <c r="C155" s="24">
        <v>40725</v>
      </c>
      <c r="D155" s="13">
        <f>'Trans Log'!D155-'Trans Log'!D154</f>
        <v>-6.0672640721199045E-2</v>
      </c>
    </row>
    <row r="156" spans="1:4" ht="15" thickBot="1" x14ac:dyDescent="0.35">
      <c r="A156" s="12" t="s">
        <v>1</v>
      </c>
      <c r="B156" s="9" t="s">
        <v>22</v>
      </c>
      <c r="C156" s="24">
        <v>40756</v>
      </c>
      <c r="D156" s="13">
        <f>'Trans Log'!D156-'Trans Log'!D155</f>
        <v>0.1182677632462692</v>
      </c>
    </row>
    <row r="157" spans="1:4" ht="15" thickBot="1" x14ac:dyDescent="0.35">
      <c r="A157" s="12" t="s">
        <v>1</v>
      </c>
      <c r="B157" s="10" t="s">
        <v>23</v>
      </c>
      <c r="C157" s="24">
        <v>40787</v>
      </c>
      <c r="D157" s="13">
        <f>'Trans Log'!D157-'Trans Log'!D156</f>
        <v>-0.10344254838308053</v>
      </c>
    </row>
    <row r="158" spans="1:4" ht="15" thickBot="1" x14ac:dyDescent="0.35">
      <c r="A158" s="12" t="s">
        <v>2</v>
      </c>
      <c r="B158" s="8" t="s">
        <v>0</v>
      </c>
      <c r="C158" s="24">
        <v>40817</v>
      </c>
      <c r="D158" s="13">
        <f>'Trans Log'!D158-'Trans Log'!D157</f>
        <v>0.1333997615724023</v>
      </c>
    </row>
    <row r="159" spans="1:4" ht="15" thickBot="1" x14ac:dyDescent="0.35">
      <c r="A159" s="12" t="s">
        <v>2</v>
      </c>
      <c r="B159" s="9" t="s">
        <v>13</v>
      </c>
      <c r="C159" s="24">
        <v>40848</v>
      </c>
      <c r="D159" s="13">
        <f>'Trans Log'!D159-'Trans Log'!D158</f>
        <v>-0.13452713771688529</v>
      </c>
    </row>
    <row r="160" spans="1:4" ht="15" thickBot="1" x14ac:dyDescent="0.35">
      <c r="A160" s="12" t="s">
        <v>2</v>
      </c>
      <c r="B160" s="9" t="s">
        <v>14</v>
      </c>
      <c r="C160" s="24">
        <v>40878</v>
      </c>
      <c r="D160" s="13">
        <f>'Trans Log'!D160-'Trans Log'!D159</f>
        <v>3.8420096631099909E-2</v>
      </c>
    </row>
    <row r="161" spans="1:4" ht="15" thickBot="1" x14ac:dyDescent="0.35">
      <c r="A161" s="12" t="s">
        <v>2</v>
      </c>
      <c r="B161" s="9" t="s">
        <v>15</v>
      </c>
      <c r="C161" s="24">
        <v>40909</v>
      </c>
      <c r="D161" s="13">
        <f>'Trans Log'!D161-'Trans Log'!D160</f>
        <v>0.23421190746901033</v>
      </c>
    </row>
    <row r="162" spans="1:4" ht="15" thickBot="1" x14ac:dyDescent="0.35">
      <c r="A162" s="12" t="s">
        <v>2</v>
      </c>
      <c r="B162" s="9" t="s">
        <v>16</v>
      </c>
      <c r="C162" s="24">
        <v>40940</v>
      </c>
      <c r="D162" s="13">
        <f>'Trans Log'!D162-'Trans Log'!D161</f>
        <v>-0.12473409278632452</v>
      </c>
    </row>
    <row r="163" spans="1:4" ht="15" thickBot="1" x14ac:dyDescent="0.35">
      <c r="A163" s="12" t="s">
        <v>2</v>
      </c>
      <c r="B163" s="9" t="s">
        <v>17</v>
      </c>
      <c r="C163" s="24">
        <v>40969</v>
      </c>
      <c r="D163" s="13">
        <f>'Trans Log'!D163-'Trans Log'!D162</f>
        <v>-2.5227605988337842E-2</v>
      </c>
    </row>
    <row r="164" spans="1:4" ht="15" thickBot="1" x14ac:dyDescent="0.35">
      <c r="A164" s="12" t="s">
        <v>2</v>
      </c>
      <c r="B164" s="9" t="s">
        <v>18</v>
      </c>
      <c r="C164" s="24">
        <v>41000</v>
      </c>
      <c r="D164" s="13">
        <f>'Trans Log'!D164-'Trans Log'!D163</f>
        <v>5.0738732356071736E-2</v>
      </c>
    </row>
    <row r="165" spans="1:4" ht="15" thickBot="1" x14ac:dyDescent="0.35">
      <c r="A165" s="12" t="s">
        <v>2</v>
      </c>
      <c r="B165" s="9" t="s">
        <v>19</v>
      </c>
      <c r="C165" s="24">
        <v>41030</v>
      </c>
      <c r="D165" s="13">
        <f>'Trans Log'!D165-'Trans Log'!D164</f>
        <v>-6.8766236624689725E-2</v>
      </c>
    </row>
    <row r="166" spans="1:4" ht="15" thickBot="1" x14ac:dyDescent="0.35">
      <c r="A166" s="12" t="s">
        <v>2</v>
      </c>
      <c r="B166" s="9" t="s">
        <v>20</v>
      </c>
      <c r="C166" s="24">
        <v>41061</v>
      </c>
      <c r="D166" s="13">
        <f>'Trans Log'!D166-'Trans Log'!D165</f>
        <v>-4.3968751637148529E-2</v>
      </c>
    </row>
    <row r="167" spans="1:4" ht="15" thickBot="1" x14ac:dyDescent="0.35">
      <c r="A167" s="12" t="s">
        <v>2</v>
      </c>
      <c r="B167" s="9" t="s">
        <v>21</v>
      </c>
      <c r="C167" s="24">
        <v>41091</v>
      </c>
      <c r="D167" s="13">
        <f>'Trans Log'!D167-'Trans Log'!D166</f>
        <v>-4.0930652488825103E-2</v>
      </c>
    </row>
    <row r="168" spans="1:4" ht="15" thickBot="1" x14ac:dyDescent="0.35">
      <c r="A168" s="12" t="s">
        <v>2</v>
      </c>
      <c r="B168" s="9" t="s">
        <v>22</v>
      </c>
      <c r="C168" s="24">
        <v>41122</v>
      </c>
      <c r="D168" s="13">
        <f>'Trans Log'!D168-'Trans Log'!D167</f>
        <v>8.7701981635477821E-2</v>
      </c>
    </row>
    <row r="169" spans="1:4" ht="15" thickBot="1" x14ac:dyDescent="0.35">
      <c r="A169" s="12" t="s">
        <v>2</v>
      </c>
      <c r="B169" s="10" t="s">
        <v>23</v>
      </c>
      <c r="C169" s="24">
        <v>41153</v>
      </c>
      <c r="D169" s="13">
        <f>'Trans Log'!D169-'Trans Log'!D168</f>
        <v>-5.1498384619556248E-2</v>
      </c>
    </row>
    <row r="170" spans="1:4" ht="15" thickBot="1" x14ac:dyDescent="0.35">
      <c r="A170" s="12" t="s">
        <v>3</v>
      </c>
      <c r="B170" s="8" t="s">
        <v>0</v>
      </c>
      <c r="C170" s="24">
        <v>41183</v>
      </c>
      <c r="D170" s="13">
        <f>'Trans Log'!D170-'Trans Log'!D169</f>
        <v>0.21795719671610136</v>
      </c>
    </row>
    <row r="171" spans="1:4" ht="15" thickBot="1" x14ac:dyDescent="0.35">
      <c r="A171" s="12" t="s">
        <v>3</v>
      </c>
      <c r="B171" s="9" t="s">
        <v>13</v>
      </c>
      <c r="C171" s="24">
        <v>41214</v>
      </c>
      <c r="D171" s="13">
        <f>'Trans Log'!D171-'Trans Log'!D170</f>
        <v>-0.13572266884003703</v>
      </c>
    </row>
    <row r="172" spans="1:4" ht="15" thickBot="1" x14ac:dyDescent="0.35">
      <c r="A172" s="12" t="s">
        <v>3</v>
      </c>
      <c r="B172" s="9" t="s">
        <v>14</v>
      </c>
      <c r="C172" s="24">
        <v>41244</v>
      </c>
      <c r="D172" s="13">
        <f>'Trans Log'!D172-'Trans Log'!D171</f>
        <v>0.1018711801682759</v>
      </c>
    </row>
    <row r="173" spans="1:4" ht="15" thickBot="1" x14ac:dyDescent="0.35">
      <c r="A173" s="12" t="s">
        <v>3</v>
      </c>
      <c r="B173" s="9" t="s">
        <v>15</v>
      </c>
      <c r="C173" s="24">
        <v>41275</v>
      </c>
      <c r="D173" s="13">
        <f>'Trans Log'!D173-'Trans Log'!D172</f>
        <v>3.5380182607225308E-2</v>
      </c>
    </row>
    <row r="174" spans="1:4" ht="15" thickBot="1" x14ac:dyDescent="0.35">
      <c r="A174" s="12" t="s">
        <v>3</v>
      </c>
      <c r="B174" s="9" t="s">
        <v>16</v>
      </c>
      <c r="C174" s="24">
        <v>41306</v>
      </c>
      <c r="D174" s="13">
        <f>'Trans Log'!D174-'Trans Log'!D173</f>
        <v>-9.2028396879015872E-2</v>
      </c>
    </row>
    <row r="175" spans="1:4" ht="15" thickBot="1" x14ac:dyDescent="0.35">
      <c r="A175" s="12" t="s">
        <v>3</v>
      </c>
      <c r="B175" s="9" t="s">
        <v>17</v>
      </c>
      <c r="C175" s="24">
        <v>41334</v>
      </c>
      <c r="D175" s="13">
        <f>'Trans Log'!D175-'Trans Log'!D174</f>
        <v>3.0712107263065391E-2</v>
      </c>
    </row>
    <row r="176" spans="1:4" ht="15" thickBot="1" x14ac:dyDescent="0.35">
      <c r="A176" s="12" t="s">
        <v>3</v>
      </c>
      <c r="B176" s="9" t="s">
        <v>18</v>
      </c>
      <c r="C176" s="24">
        <v>41365</v>
      </c>
      <c r="D176" s="13">
        <f>'Trans Log'!D176-'Trans Log'!D175</f>
        <v>-1.7813694802768509E-3</v>
      </c>
    </row>
    <row r="177" spans="1:4" ht="15" thickBot="1" x14ac:dyDescent="0.35">
      <c r="A177" s="12" t="s">
        <v>3</v>
      </c>
      <c r="B177" s="9" t="s">
        <v>19</v>
      </c>
      <c r="C177" s="24">
        <v>41395</v>
      </c>
      <c r="D177" s="13">
        <f>'Trans Log'!D177-'Trans Log'!D176</f>
        <v>1.3338059854302031E-3</v>
      </c>
    </row>
    <row r="178" spans="1:4" ht="15" thickBot="1" x14ac:dyDescent="0.35">
      <c r="A178" s="12" t="s">
        <v>3</v>
      </c>
      <c r="B178" s="9" t="s">
        <v>20</v>
      </c>
      <c r="C178" s="24">
        <v>41426</v>
      </c>
      <c r="D178" s="13">
        <f>'Trans Log'!D178-'Trans Log'!D177</f>
        <v>-4.863538586130467E-2</v>
      </c>
    </row>
    <row r="179" spans="1:4" ht="15" thickBot="1" x14ac:dyDescent="0.35">
      <c r="A179" s="12" t="s">
        <v>3</v>
      </c>
      <c r="B179" s="9" t="s">
        <v>21</v>
      </c>
      <c r="C179" s="24">
        <v>41456</v>
      </c>
      <c r="D179" s="13">
        <f>'Trans Log'!D179-'Trans Log'!D178</f>
        <v>-2.7384388142110083E-2</v>
      </c>
    </row>
    <row r="180" spans="1:4" ht="15" thickBot="1" x14ac:dyDescent="0.35">
      <c r="A180" s="12" t="s">
        <v>3</v>
      </c>
      <c r="B180" s="9" t="s">
        <v>22</v>
      </c>
      <c r="C180" s="24">
        <v>41487</v>
      </c>
      <c r="D180" s="13">
        <f>'Trans Log'!D180-'Trans Log'!D179</f>
        <v>4.0809508585885723E-2</v>
      </c>
    </row>
    <row r="181" spans="1:4" ht="15" thickBot="1" x14ac:dyDescent="0.35">
      <c r="A181" s="12" t="s">
        <v>3</v>
      </c>
      <c r="B181" s="10" t="s">
        <v>23</v>
      </c>
      <c r="C181" s="24">
        <v>41518</v>
      </c>
      <c r="D181" s="13">
        <f>'Trans Log'!D181-'Trans Log'!D180</f>
        <v>-3.7013342517802528E-2</v>
      </c>
    </row>
    <row r="182" spans="1:4" ht="15" thickBot="1" x14ac:dyDescent="0.35">
      <c r="A182" s="12" t="s">
        <v>4</v>
      </c>
      <c r="B182" s="8" t="s">
        <v>0</v>
      </c>
      <c r="C182" s="24">
        <v>41548</v>
      </c>
      <c r="D182" s="13">
        <f>'Trans Log'!D182-'Trans Log'!D181</f>
        <v>0.19359553276694896</v>
      </c>
    </row>
    <row r="183" spans="1:4" ht="15" thickBot="1" x14ac:dyDescent="0.35">
      <c r="A183" s="12" t="s">
        <v>4</v>
      </c>
      <c r="B183" s="9" t="s">
        <v>13</v>
      </c>
      <c r="C183" s="24">
        <v>41579</v>
      </c>
      <c r="D183" s="13">
        <f>'Trans Log'!D183-'Trans Log'!D182</f>
        <v>-0.20697484174803549</v>
      </c>
    </row>
    <row r="184" spans="1:4" ht="15" thickBot="1" x14ac:dyDescent="0.35">
      <c r="A184" s="12" t="s">
        <v>4</v>
      </c>
      <c r="B184" s="9" t="s">
        <v>14</v>
      </c>
      <c r="C184" s="24">
        <v>41609</v>
      </c>
      <c r="D184" s="13">
        <f>'Trans Log'!D184-'Trans Log'!D183</f>
        <v>0.17820594994854311</v>
      </c>
    </row>
    <row r="185" spans="1:4" ht="15" thickBot="1" x14ac:dyDescent="0.35">
      <c r="A185" s="12" t="s">
        <v>4</v>
      </c>
      <c r="B185" s="9" t="s">
        <v>15</v>
      </c>
      <c r="C185" s="24">
        <v>41640</v>
      </c>
      <c r="D185" s="13">
        <f>'Trans Log'!D185-'Trans Log'!D184</f>
        <v>1.8506943836856138E-2</v>
      </c>
    </row>
    <row r="186" spans="1:4" ht="15" thickBot="1" x14ac:dyDescent="0.35">
      <c r="A186" s="12" t="s">
        <v>4</v>
      </c>
      <c r="B186" s="9" t="s">
        <v>16</v>
      </c>
      <c r="C186" s="24">
        <v>41671</v>
      </c>
      <c r="D186" s="13">
        <f>'Trans Log'!D186-'Trans Log'!D185</f>
        <v>-1.706161183076027E-2</v>
      </c>
    </row>
    <row r="187" spans="1:4" ht="15" thickBot="1" x14ac:dyDescent="0.35">
      <c r="A187" s="12" t="s">
        <v>4</v>
      </c>
      <c r="B187" s="9" t="s">
        <v>17</v>
      </c>
      <c r="C187" s="24">
        <v>41699</v>
      </c>
      <c r="D187" s="13">
        <f>'Trans Log'!D187-'Trans Log'!D186</f>
        <v>-4.519426075472488E-2</v>
      </c>
    </row>
    <row r="188" spans="1:4" ht="15" thickBot="1" x14ac:dyDescent="0.35">
      <c r="A188" s="12" t="s">
        <v>4</v>
      </c>
      <c r="B188" s="9" t="s">
        <v>18</v>
      </c>
      <c r="C188" s="24">
        <v>41730</v>
      </c>
      <c r="D188" s="13">
        <f>'Trans Log'!D188-'Trans Log'!D187</f>
        <v>-2.6239642254118678E-2</v>
      </c>
    </row>
    <row r="189" spans="1:4" ht="15" thickBot="1" x14ac:dyDescent="0.35">
      <c r="A189" s="12" t="s">
        <v>4</v>
      </c>
      <c r="B189" s="9" t="s">
        <v>19</v>
      </c>
      <c r="C189" s="24">
        <v>41760</v>
      </c>
      <c r="D189" s="13">
        <f>'Trans Log'!D189-'Trans Log'!D188</f>
        <v>-3.4379761532584041E-2</v>
      </c>
    </row>
    <row r="190" spans="1:4" ht="15" thickBot="1" x14ac:dyDescent="0.35">
      <c r="A190" s="12" t="s">
        <v>4</v>
      </c>
      <c r="B190" s="9" t="s">
        <v>20</v>
      </c>
      <c r="C190" s="24">
        <v>41791</v>
      </c>
      <c r="D190" s="13">
        <f>'Trans Log'!D190-'Trans Log'!D189</f>
        <v>0.12734370034065279</v>
      </c>
    </row>
    <row r="191" spans="1:4" ht="15" thickBot="1" x14ac:dyDescent="0.35">
      <c r="A191" s="12" t="s">
        <v>4</v>
      </c>
      <c r="B191" s="9" t="s">
        <v>21</v>
      </c>
      <c r="C191" s="24">
        <v>41821</v>
      </c>
      <c r="D191" s="13">
        <f>'Trans Log'!D191-'Trans Log'!D190</f>
        <v>-5.7935288066037316E-2</v>
      </c>
    </row>
    <row r="192" spans="1:4" ht="15" thickBot="1" x14ac:dyDescent="0.35">
      <c r="A192" s="12" t="s">
        <v>4</v>
      </c>
      <c r="B192" s="9" t="s">
        <v>22</v>
      </c>
      <c r="C192" s="24">
        <v>41852</v>
      </c>
      <c r="D192" s="13">
        <f>'Trans Log'!D192-'Trans Log'!D191</f>
        <v>-6.5226842233474969E-2</v>
      </c>
    </row>
    <row r="193" spans="1:4" ht="15" thickBot="1" x14ac:dyDescent="0.35">
      <c r="A193" s="12" t="s">
        <v>4</v>
      </c>
      <c r="B193" s="10" t="s">
        <v>23</v>
      </c>
      <c r="C193" s="24">
        <v>41883</v>
      </c>
      <c r="D193" s="13">
        <f>'Trans Log'!D193-'Trans Log'!D192</f>
        <v>-2.4773633017149521E-2</v>
      </c>
    </row>
    <row r="194" spans="1:4" ht="15" thickBot="1" x14ac:dyDescent="0.35">
      <c r="A194" s="12" t="s">
        <v>5</v>
      </c>
      <c r="B194" s="8" t="s">
        <v>0</v>
      </c>
      <c r="C194" s="24">
        <v>41913</v>
      </c>
      <c r="D194" s="13">
        <f>'Trans Log'!D194-'Trans Log'!D193</f>
        <v>0.22868201202701677</v>
      </c>
    </row>
    <row r="195" spans="1:4" ht="15" thickBot="1" x14ac:dyDescent="0.35">
      <c r="A195" s="12" t="s">
        <v>5</v>
      </c>
      <c r="B195" s="9" t="s">
        <v>13</v>
      </c>
      <c r="C195" s="24">
        <v>41944</v>
      </c>
      <c r="D195" s="13">
        <f>'Trans Log'!D195-'Trans Log'!D194</f>
        <v>-0.13690758353817856</v>
      </c>
    </row>
    <row r="196" spans="1:4" ht="15" thickBot="1" x14ac:dyDescent="0.35">
      <c r="A196" s="12" t="s">
        <v>5</v>
      </c>
      <c r="B196" s="9" t="s">
        <v>14</v>
      </c>
      <c r="C196" s="24">
        <v>41974</v>
      </c>
      <c r="D196" s="13">
        <f>'Trans Log'!D196-'Trans Log'!D195</f>
        <v>0.14102364158714487</v>
      </c>
    </row>
    <row r="197" spans="1:4" ht="15" thickBot="1" x14ac:dyDescent="0.35">
      <c r="A197" s="12" t="s">
        <v>5</v>
      </c>
      <c r="B197" s="9" t="s">
        <v>15</v>
      </c>
      <c r="C197" s="24">
        <v>42005</v>
      </c>
      <c r="D197" s="13">
        <f>'Trans Log'!D197-'Trans Log'!D196</f>
        <v>-8.2993157625489644E-2</v>
      </c>
    </row>
    <row r="198" spans="1:4" ht="15" thickBot="1" x14ac:dyDescent="0.35">
      <c r="A198" s="12" t="s">
        <v>5</v>
      </c>
      <c r="B198" s="9" t="s">
        <v>16</v>
      </c>
      <c r="C198" s="24">
        <v>42036</v>
      </c>
      <c r="D198" s="13">
        <f>'Trans Log'!D198-'Trans Log'!D197</f>
        <v>3.1415206376390614E-2</v>
      </c>
    </row>
    <row r="199" spans="1:4" ht="15" thickBot="1" x14ac:dyDescent="0.35">
      <c r="A199" s="12" t="s">
        <v>5</v>
      </c>
      <c r="B199" s="9" t="s">
        <v>17</v>
      </c>
      <c r="C199" s="24">
        <v>42064</v>
      </c>
      <c r="D199" s="13">
        <f>'Trans Log'!D199-'Trans Log'!D198</f>
        <v>-6.8679469039967245E-2</v>
      </c>
    </row>
    <row r="200" spans="1:4" ht="15" thickBot="1" x14ac:dyDescent="0.35">
      <c r="A200" s="12" t="s">
        <v>5</v>
      </c>
      <c r="B200" s="9" t="s">
        <v>18</v>
      </c>
      <c r="C200" s="24">
        <v>42095</v>
      </c>
      <c r="D200" s="13">
        <f>'Trans Log'!D200-'Trans Log'!D199</f>
        <v>4.2774722259199649E-2</v>
      </c>
    </row>
    <row r="201" spans="1:4" ht="15" thickBot="1" x14ac:dyDescent="0.35">
      <c r="A201" s="12" t="s">
        <v>5</v>
      </c>
      <c r="B201" s="9" t="s">
        <v>19</v>
      </c>
      <c r="C201" s="24">
        <v>42125</v>
      </c>
      <c r="D201" s="13">
        <f>'Trans Log'!D201-'Trans Log'!D200</f>
        <v>-0.1195625262789175</v>
      </c>
    </row>
    <row r="202" spans="1:4" ht="15" thickBot="1" x14ac:dyDescent="0.35">
      <c r="A202" s="12" t="s">
        <v>5</v>
      </c>
      <c r="B202" s="9" t="s">
        <v>20</v>
      </c>
      <c r="C202" s="24">
        <v>42156</v>
      </c>
      <c r="D202" s="13">
        <f>'Trans Log'!D202-'Trans Log'!D201</f>
        <v>4.5714627790138351E-2</v>
      </c>
    </row>
    <row r="203" spans="1:4" ht="15" thickBot="1" x14ac:dyDescent="0.35">
      <c r="A203" s="12" t="s">
        <v>5</v>
      </c>
      <c r="B203" s="9" t="s">
        <v>21</v>
      </c>
      <c r="C203" s="24">
        <v>42186</v>
      </c>
      <c r="D203" s="13">
        <f>'Trans Log'!D203-'Trans Log'!D202</f>
        <v>9.3314279621541374E-2</v>
      </c>
    </row>
    <row r="204" spans="1:4" ht="15" thickBot="1" x14ac:dyDescent="0.35">
      <c r="A204" s="12" t="s">
        <v>5</v>
      </c>
      <c r="B204" s="9" t="s">
        <v>22</v>
      </c>
      <c r="C204" s="24">
        <v>42217</v>
      </c>
      <c r="D204" s="13">
        <f>'Trans Log'!D204-'Trans Log'!D203</f>
        <v>-0.14474959922419295</v>
      </c>
    </row>
    <row r="205" spans="1:4" ht="15" thickBot="1" x14ac:dyDescent="0.35">
      <c r="A205" s="12" t="s">
        <v>5</v>
      </c>
      <c r="B205" s="10" t="s">
        <v>23</v>
      </c>
      <c r="C205" s="24">
        <v>42248</v>
      </c>
      <c r="D205" s="13">
        <f>'Trans Log'!D205-'Trans Log'!D204</f>
        <v>4.8734084976461034E-2</v>
      </c>
    </row>
    <row r="206" spans="1:4" ht="15" thickBot="1" x14ac:dyDescent="0.35">
      <c r="A206" s="12" t="s">
        <v>6</v>
      </c>
      <c r="B206" s="8" t="s">
        <v>0</v>
      </c>
      <c r="C206" s="24">
        <v>42278</v>
      </c>
      <c r="D206" s="13">
        <f>'Trans Log'!D206-'Trans Log'!D205</f>
        <v>0.14713937004204247</v>
      </c>
    </row>
    <row r="207" spans="1:4" ht="15" thickBot="1" x14ac:dyDescent="0.35">
      <c r="A207" s="12" t="s">
        <v>6</v>
      </c>
      <c r="B207" s="9" t="s">
        <v>13</v>
      </c>
      <c r="C207" s="24">
        <v>42309</v>
      </c>
      <c r="D207" s="13">
        <f>'Trans Log'!D207-'Trans Log'!D206</f>
        <v>-0.1240696885390129</v>
      </c>
    </row>
    <row r="208" spans="1:4" ht="15" thickBot="1" x14ac:dyDescent="0.35">
      <c r="A208" s="12" t="s">
        <v>6</v>
      </c>
      <c r="B208" s="9" t="s">
        <v>14</v>
      </c>
      <c r="C208" s="24">
        <v>42339</v>
      </c>
      <c r="D208" s="13">
        <f>'Trans Log'!D208-'Trans Log'!D207</f>
        <v>0.15961662391325149</v>
      </c>
    </row>
    <row r="209" spans="1:4" ht="15" thickBot="1" x14ac:dyDescent="0.35">
      <c r="A209" s="12" t="s">
        <v>6</v>
      </c>
      <c r="B209" s="9" t="s">
        <v>15</v>
      </c>
      <c r="C209" s="24">
        <v>42370</v>
      </c>
      <c r="D209" s="13">
        <f>'Trans Log'!D209-'Trans Log'!D208</f>
        <v>7.0880993822033389E-2</v>
      </c>
    </row>
    <row r="210" spans="1:4" ht="15" thickBot="1" x14ac:dyDescent="0.35">
      <c r="A210" s="12" t="s">
        <v>6</v>
      </c>
      <c r="B210" s="9" t="s">
        <v>16</v>
      </c>
      <c r="C210" s="24">
        <v>42401</v>
      </c>
      <c r="D210" s="13">
        <f>'Trans Log'!D210-'Trans Log'!D209</f>
        <v>-8.8543236524959212E-2</v>
      </c>
    </row>
    <row r="211" spans="1:4" ht="15" thickBot="1" x14ac:dyDescent="0.35">
      <c r="A211" s="12" t="s">
        <v>6</v>
      </c>
      <c r="B211" s="9" t="s">
        <v>17</v>
      </c>
      <c r="C211" s="24">
        <v>42430</v>
      </c>
      <c r="D211" s="13">
        <f>'Trans Log'!D211-'Trans Log'!D210</f>
        <v>-1.8276071188408238E-2</v>
      </c>
    </row>
    <row r="212" spans="1:4" ht="15" thickBot="1" x14ac:dyDescent="0.35">
      <c r="A212" s="12" t="s">
        <v>6</v>
      </c>
      <c r="B212" s="9" t="s">
        <v>18</v>
      </c>
      <c r="C212" s="24">
        <v>42461</v>
      </c>
      <c r="D212" s="13">
        <f>'Trans Log'!D212-'Trans Log'!D211</f>
        <v>-0.17218723101483491</v>
      </c>
    </row>
    <row r="213" spans="1:4" ht="15" thickBot="1" x14ac:dyDescent="0.35">
      <c r="A213" s="12" t="s">
        <v>6</v>
      </c>
      <c r="B213" s="9" t="s">
        <v>19</v>
      </c>
      <c r="C213" s="24">
        <v>42491</v>
      </c>
      <c r="D213" s="13">
        <f>'Trans Log'!D213-'Trans Log'!D212</f>
        <v>0.1388302061292066</v>
      </c>
    </row>
    <row r="214" spans="1:4" ht="15" thickBot="1" x14ac:dyDescent="0.35">
      <c r="A214" s="12" t="s">
        <v>6</v>
      </c>
      <c r="B214" s="9" t="s">
        <v>20</v>
      </c>
      <c r="C214" s="24">
        <v>42522</v>
      </c>
      <c r="D214" s="13">
        <f>'Trans Log'!D214-'Trans Log'!D213</f>
        <v>-7.8902028112208811E-2</v>
      </c>
    </row>
    <row r="215" spans="1:4" ht="15" thickBot="1" x14ac:dyDescent="0.35">
      <c r="A215" s="12" t="s">
        <v>6</v>
      </c>
      <c r="B215" s="9" t="s">
        <v>21</v>
      </c>
      <c r="C215" s="24">
        <v>42552</v>
      </c>
      <c r="D215" s="13">
        <f>'Trans Log'!D215-'Trans Log'!D214</f>
        <v>6.7801890611548288E-2</v>
      </c>
    </row>
    <row r="216" spans="1:4" ht="15" thickBot="1" x14ac:dyDescent="0.35">
      <c r="A216" s="12" t="s">
        <v>6</v>
      </c>
      <c r="B216" s="9" t="s">
        <v>22</v>
      </c>
      <c r="C216" s="24">
        <v>42583</v>
      </c>
      <c r="D216" s="13">
        <f>'Trans Log'!D216-'Trans Log'!D215</f>
        <v>-8.3300602781239519E-2</v>
      </c>
    </row>
    <row r="217" spans="1:4" ht="15" thickBot="1" x14ac:dyDescent="0.35">
      <c r="A217" s="12" t="s">
        <v>6</v>
      </c>
      <c r="B217" s="10" t="s">
        <v>23</v>
      </c>
      <c r="C217" s="24">
        <v>42614</v>
      </c>
      <c r="D217" s="13">
        <f>'Trans Log'!D217-'Trans Log'!D216</f>
        <v>8.564260551334435E-2</v>
      </c>
    </row>
    <row r="218" spans="1:4" ht="15" thickBot="1" x14ac:dyDescent="0.35">
      <c r="A218" s="12" t="s">
        <v>7</v>
      </c>
      <c r="B218" s="8" t="s">
        <v>0</v>
      </c>
      <c r="C218" s="24">
        <v>42644</v>
      </c>
      <c r="D218" s="13">
        <f>'Trans Log'!D218-'Trans Log'!D217</f>
        <v>0.10148680851123082</v>
      </c>
    </row>
    <row r="219" spans="1:4" ht="15" thickBot="1" x14ac:dyDescent="0.35">
      <c r="A219" s="12" t="s">
        <v>7</v>
      </c>
      <c r="B219" s="9" t="s">
        <v>13</v>
      </c>
      <c r="C219" s="24">
        <v>42675</v>
      </c>
      <c r="D219" s="13">
        <f>'Trans Log'!D219-'Trans Log'!D218</f>
        <v>-0.14827227599127824</v>
      </c>
    </row>
    <row r="220" spans="1:4" ht="15" thickBot="1" x14ac:dyDescent="0.35">
      <c r="A220" s="12" t="s">
        <v>7</v>
      </c>
      <c r="B220" s="9" t="s">
        <v>14</v>
      </c>
      <c r="C220" s="24">
        <v>42705</v>
      </c>
      <c r="D220" s="13">
        <f>'Trans Log'!D220-'Trans Log'!D219</f>
        <v>0.13601251288411298</v>
      </c>
    </row>
    <row r="221" spans="1:4" ht="15" thickBot="1" x14ac:dyDescent="0.35">
      <c r="A221" s="12" t="s">
        <v>7</v>
      </c>
      <c r="B221" s="9" t="s">
        <v>15</v>
      </c>
      <c r="C221" s="24">
        <v>42736</v>
      </c>
      <c r="D221" s="13">
        <f>'Trans Log'!D221-'Trans Log'!D220</f>
        <v>4.7652712541779607E-2</v>
      </c>
    </row>
    <row r="222" spans="1:4" ht="15" thickBot="1" x14ac:dyDescent="0.35">
      <c r="A222" s="12" t="s">
        <v>7</v>
      </c>
      <c r="B222" s="9" t="s">
        <v>16</v>
      </c>
      <c r="C222" s="24">
        <v>42767</v>
      </c>
      <c r="D222" s="13">
        <f>'Trans Log'!D222-'Trans Log'!D221</f>
        <v>9.2860618880639123E-3</v>
      </c>
    </row>
    <row r="223" spans="1:4" ht="15" thickBot="1" x14ac:dyDescent="0.35">
      <c r="A223" s="12" t="s">
        <v>7</v>
      </c>
      <c r="B223" s="9" t="s">
        <v>17</v>
      </c>
      <c r="C223" s="24">
        <v>42795</v>
      </c>
      <c r="D223" s="13">
        <f>'Trans Log'!D223-'Trans Log'!D222</f>
        <v>2.9459826205371797E-2</v>
      </c>
    </row>
    <row r="224" spans="1:4" ht="15" thickBot="1" x14ac:dyDescent="0.35">
      <c r="A224" s="12" t="s">
        <v>7</v>
      </c>
      <c r="B224" s="9" t="s">
        <v>18</v>
      </c>
      <c r="C224" s="24">
        <v>42826</v>
      </c>
      <c r="D224" s="13">
        <f>'Trans Log'!D224-'Trans Log'!D223</f>
        <v>-5.012448284659321E-2</v>
      </c>
    </row>
    <row r="225" spans="1:4" ht="15" thickBot="1" x14ac:dyDescent="0.35">
      <c r="A225" s="12" t="s">
        <v>7</v>
      </c>
      <c r="B225" s="9" t="s">
        <v>19</v>
      </c>
      <c r="C225" s="24">
        <v>42856</v>
      </c>
      <c r="D225" s="13">
        <f>'Trans Log'!D225-'Trans Log'!D224</f>
        <v>-1.0558876180493115E-2</v>
      </c>
    </row>
    <row r="226" spans="1:4" ht="15" thickBot="1" x14ac:dyDescent="0.35">
      <c r="A226" s="12" t="s">
        <v>7</v>
      </c>
      <c r="B226" s="9" t="s">
        <v>20</v>
      </c>
      <c r="C226" s="24">
        <v>42887</v>
      </c>
      <c r="D226" s="13">
        <f>'Trans Log'!D226-'Trans Log'!D225</f>
        <v>-5.9653915317134931E-2</v>
      </c>
    </row>
    <row r="227" spans="1:4" ht="15" thickBot="1" x14ac:dyDescent="0.35">
      <c r="A227" s="12" t="s">
        <v>7</v>
      </c>
      <c r="B227" s="9" t="s">
        <v>21</v>
      </c>
      <c r="C227" s="24">
        <v>42917</v>
      </c>
      <c r="D227" s="13">
        <f>'Trans Log'!D227-'Trans Log'!D226</f>
        <v>0.29790769598317723</v>
      </c>
    </row>
    <row r="228" spans="1:4" ht="15" thickBot="1" x14ac:dyDescent="0.35">
      <c r="A228" s="12" t="s">
        <v>7</v>
      </c>
      <c r="B228" s="9" t="s">
        <v>22</v>
      </c>
      <c r="C228" s="24">
        <v>42948</v>
      </c>
      <c r="D228" s="13">
        <f>'Trans Log'!D228-'Trans Log'!D227</f>
        <v>-0.39282459851206397</v>
      </c>
    </row>
    <row r="229" spans="1:4" ht="15" thickBot="1" x14ac:dyDescent="0.35">
      <c r="A229" s="12" t="s">
        <v>7</v>
      </c>
      <c r="B229" s="10" t="s">
        <v>23</v>
      </c>
      <c r="C229" s="24">
        <v>42979</v>
      </c>
      <c r="D229" s="13">
        <f>'Trans Log'!D229-'Trans Log'!D228</f>
        <v>5.1489016649970409E-2</v>
      </c>
    </row>
    <row r="230" spans="1:4" ht="15" thickBot="1" x14ac:dyDescent="0.35">
      <c r="A230" s="12" t="s">
        <v>8</v>
      </c>
      <c r="B230" s="8" t="s">
        <v>0</v>
      </c>
      <c r="C230" s="24">
        <v>43009</v>
      </c>
      <c r="D230" s="13">
        <f>'Trans Log'!D230-'Trans Log'!D229</f>
        <v>0.15333251079717591</v>
      </c>
    </row>
    <row r="231" spans="1:4" ht="15" thickBot="1" x14ac:dyDescent="0.35">
      <c r="A231" s="12" t="s">
        <v>8</v>
      </c>
      <c r="B231" s="9" t="s">
        <v>13</v>
      </c>
      <c r="C231" s="24">
        <v>43040</v>
      </c>
      <c r="D231" s="13">
        <f>'Trans Log'!D231-'Trans Log'!D230</f>
        <v>-8.7281925440690244E-2</v>
      </c>
    </row>
    <row r="232" spans="1:4" ht="15" thickBot="1" x14ac:dyDescent="0.35">
      <c r="A232" s="12" t="s">
        <v>8</v>
      </c>
      <c r="B232" s="9" t="s">
        <v>14</v>
      </c>
      <c r="C232" s="24">
        <v>43070</v>
      </c>
      <c r="D232" s="13">
        <f>'Trans Log'!D232-'Trans Log'!D231</f>
        <v>0.20222629364053546</v>
      </c>
    </row>
    <row r="233" spans="1:4" ht="15" thickBot="1" x14ac:dyDescent="0.35">
      <c r="A233" s="12" t="s">
        <v>8</v>
      </c>
      <c r="B233" s="9" t="s">
        <v>15</v>
      </c>
      <c r="C233" s="24">
        <v>43101</v>
      </c>
      <c r="D233" s="13">
        <f>'Trans Log'!D233-'Trans Log'!D232</f>
        <v>-5.9200209119190106E-2</v>
      </c>
    </row>
    <row r="234" spans="1:4" ht="15" thickBot="1" x14ac:dyDescent="0.35">
      <c r="A234" s="12" t="s">
        <v>8</v>
      </c>
      <c r="B234" s="9" t="s">
        <v>16</v>
      </c>
      <c r="C234" s="24">
        <v>43132</v>
      </c>
      <c r="D234" s="13">
        <f>'Trans Log'!D234-'Trans Log'!D233</f>
        <v>-9.1160155953406985E-3</v>
      </c>
    </row>
    <row r="235" spans="1:4" ht="15" thickBot="1" x14ac:dyDescent="0.35">
      <c r="A235" s="12" t="s">
        <v>8</v>
      </c>
      <c r="B235" s="9" t="s">
        <v>17</v>
      </c>
      <c r="C235" s="24">
        <v>43160</v>
      </c>
      <c r="D235" s="13">
        <f>'Trans Log'!D235-'Trans Log'!D234</f>
        <v>-6.1369651551226312E-2</v>
      </c>
    </row>
    <row r="236" spans="1:4" ht="15" thickBot="1" x14ac:dyDescent="0.35">
      <c r="A236" s="12" t="s">
        <v>8</v>
      </c>
      <c r="B236" s="9" t="s">
        <v>18</v>
      </c>
      <c r="C236" s="24">
        <v>43191</v>
      </c>
      <c r="D236" s="13">
        <f>'Trans Log'!D236-'Trans Log'!D235</f>
        <v>4.3565001667639436E-2</v>
      </c>
    </row>
    <row r="237" spans="1:4" ht="15" thickBot="1" x14ac:dyDescent="0.35">
      <c r="A237" s="12" t="s">
        <v>8</v>
      </c>
      <c r="B237" s="9" t="s">
        <v>19</v>
      </c>
      <c r="C237" s="24">
        <v>43221</v>
      </c>
      <c r="D237" s="13">
        <f>'Trans Log'!D237-'Trans Log'!D236</f>
        <v>-4.1031066520224257E-2</v>
      </c>
    </row>
    <row r="238" spans="1:4" ht="15" thickBot="1" x14ac:dyDescent="0.35">
      <c r="A238" s="12" t="s">
        <v>8</v>
      </c>
      <c r="B238" s="9" t="s">
        <v>20</v>
      </c>
      <c r="C238" s="24">
        <v>43252</v>
      </c>
      <c r="D238" s="13">
        <f>'Trans Log'!D238-'Trans Log'!D237</f>
        <v>-3.2210789224295766E-2</v>
      </c>
    </row>
    <row r="239" spans="1:4" ht="15" thickBot="1" x14ac:dyDescent="0.35">
      <c r="A239" s="12" t="s">
        <v>8</v>
      </c>
      <c r="B239" s="9" t="s">
        <v>21</v>
      </c>
      <c r="C239" s="24">
        <v>43282</v>
      </c>
      <c r="D239" s="13">
        <f>'Trans Log'!D239-'Trans Log'!D238</f>
        <v>-6.6473728175932223E-2</v>
      </c>
    </row>
    <row r="240" spans="1:4" ht="15" thickBot="1" x14ac:dyDescent="0.35">
      <c r="A240" s="12" t="s">
        <v>8</v>
      </c>
      <c r="B240" s="9" t="s">
        <v>22</v>
      </c>
      <c r="C240" s="24">
        <v>43313</v>
      </c>
      <c r="D240" s="13">
        <f>'Trans Log'!D240-'Trans Log'!D239</f>
        <v>-7.687820185426375E-2</v>
      </c>
    </row>
    <row r="241" spans="1:4" ht="15" thickBot="1" x14ac:dyDescent="0.35">
      <c r="A241" s="12" t="s">
        <v>8</v>
      </c>
      <c r="B241" s="10" t="s">
        <v>23</v>
      </c>
      <c r="C241" s="24">
        <v>43344</v>
      </c>
      <c r="D241" s="13">
        <f>'Trans Log'!D241-'Trans Log'!D240</f>
        <v>9.356087662259327E-2</v>
      </c>
    </row>
    <row r="242" spans="1:4" ht="15" thickBot="1" x14ac:dyDescent="0.35">
      <c r="A242" s="12" t="s">
        <v>9</v>
      </c>
      <c r="B242" s="8" t="s">
        <v>0</v>
      </c>
      <c r="C242" s="24">
        <v>43374</v>
      </c>
      <c r="D242" s="13">
        <f>'Trans Log'!D242-'Trans Log'!D241</f>
        <v>0.14256636802465117</v>
      </c>
    </row>
    <row r="243" spans="1:4" ht="15" thickBot="1" x14ac:dyDescent="0.35">
      <c r="A243" s="12" t="s">
        <v>9</v>
      </c>
      <c r="B243" s="9" t="s">
        <v>13</v>
      </c>
      <c r="C243" s="24">
        <v>43405</v>
      </c>
      <c r="D243" s="13">
        <f>'Trans Log'!D243-'Trans Log'!D242</f>
        <v>-0.21854066116363136</v>
      </c>
    </row>
    <row r="244" spans="1:4" ht="15" thickBot="1" x14ac:dyDescent="0.35">
      <c r="A244" s="12" t="s">
        <v>9</v>
      </c>
      <c r="B244" s="9" t="s">
        <v>14</v>
      </c>
      <c r="C244" s="24">
        <v>43435</v>
      </c>
      <c r="D244" s="13">
        <f>'Trans Log'!D244-'Trans Log'!D243</f>
        <v>0.25105542987398621</v>
      </c>
    </row>
    <row r="245" spans="1:4" ht="15" thickBot="1" x14ac:dyDescent="0.35">
      <c r="A245" s="12" t="s">
        <v>9</v>
      </c>
      <c r="B245" s="9" t="s">
        <v>15</v>
      </c>
      <c r="C245" s="24">
        <v>43466</v>
      </c>
      <c r="D245" s="13">
        <f>'Trans Log'!D245-'Trans Log'!D244</f>
        <v>-3.5931209281148568E-2</v>
      </c>
    </row>
    <row r="246" spans="1:4" ht="15" thickBot="1" x14ac:dyDescent="0.35">
      <c r="A246" s="12" t="s">
        <v>9</v>
      </c>
      <c r="B246" s="9" t="s">
        <v>16</v>
      </c>
      <c r="C246" s="24">
        <v>43497</v>
      </c>
      <c r="D246" s="13">
        <f>'Trans Log'!D246-'Trans Log'!D245</f>
        <v>-5.1251860549164974E-2</v>
      </c>
    </row>
    <row r="247" spans="1:4" ht="15" thickBot="1" x14ac:dyDescent="0.35">
      <c r="A247" s="12" t="s">
        <v>9</v>
      </c>
      <c r="B247" s="9" t="s">
        <v>17</v>
      </c>
      <c r="C247" s="24">
        <v>43525</v>
      </c>
      <c r="D247" s="13">
        <f>'Trans Log'!D247-'Trans Log'!D246</f>
        <v>-8.5437155312774848E-2</v>
      </c>
    </row>
    <row r="248" spans="1:4" ht="15" thickBot="1" x14ac:dyDescent="0.35">
      <c r="A248" s="12" t="s">
        <v>9</v>
      </c>
      <c r="B248" s="9" t="s">
        <v>18</v>
      </c>
      <c r="C248" s="24">
        <v>43556</v>
      </c>
      <c r="D248" s="13">
        <f>'Trans Log'!D248-'Trans Log'!D247</f>
        <v>0.11068744650587092</v>
      </c>
    </row>
    <row r="249" spans="1:4" ht="15" thickBot="1" x14ac:dyDescent="0.35">
      <c r="A249" s="12" t="s">
        <v>9</v>
      </c>
      <c r="B249" s="9" t="s">
        <v>19</v>
      </c>
      <c r="C249" s="24">
        <v>43586</v>
      </c>
      <c r="D249" s="13">
        <f>'Trans Log'!D249-'Trans Log'!D248</f>
        <v>-3.3141198827054907E-2</v>
      </c>
    </row>
    <row r="250" spans="1:4" ht="15" thickBot="1" x14ac:dyDescent="0.35">
      <c r="A250" s="12" t="s">
        <v>9</v>
      </c>
      <c r="B250" s="9" t="s">
        <v>20</v>
      </c>
      <c r="C250" s="24">
        <v>43617</v>
      </c>
      <c r="D250" s="13">
        <f>'Trans Log'!D250-'Trans Log'!D249</f>
        <v>-0.28216132826373119</v>
      </c>
    </row>
    <row r="251" spans="1:4" ht="15" thickBot="1" x14ac:dyDescent="0.35">
      <c r="A251" s="12" t="s">
        <v>9</v>
      </c>
      <c r="B251" s="9" t="s">
        <v>21</v>
      </c>
      <c r="C251" s="24">
        <v>43647</v>
      </c>
      <c r="D251" s="13">
        <f>'Trans Log'!D251-'Trans Log'!D250</f>
        <v>0.31568778294066568</v>
      </c>
    </row>
    <row r="252" spans="1:4" ht="15" thickBot="1" x14ac:dyDescent="0.35">
      <c r="A252" s="12" t="s">
        <v>9</v>
      </c>
      <c r="B252" s="9" t="s">
        <v>22</v>
      </c>
      <c r="C252" s="24">
        <v>43678</v>
      </c>
      <c r="D252" s="13">
        <f>'Trans Log'!D252-'Trans Log'!D251</f>
        <v>-8.7912224370896297E-2</v>
      </c>
    </row>
    <row r="253" spans="1:4" ht="15" thickBot="1" x14ac:dyDescent="0.35">
      <c r="A253" s="12" t="s">
        <v>9</v>
      </c>
      <c r="B253" s="10" t="s">
        <v>23</v>
      </c>
      <c r="C253" s="24">
        <v>43709</v>
      </c>
      <c r="D253" s="13">
        <f>'Trans Log'!D253-'Trans Log'!D252</f>
        <v>-4.1847097694837743E-2</v>
      </c>
    </row>
    <row r="254" spans="1:4" ht="15" thickBot="1" x14ac:dyDescent="0.35">
      <c r="A254" s="12" t="s">
        <v>10</v>
      </c>
      <c r="B254" s="8" t="s">
        <v>0</v>
      </c>
      <c r="C254" s="24">
        <v>43739</v>
      </c>
      <c r="D254" s="13">
        <f>'Trans Log'!D254-'Trans Log'!D253</f>
        <v>3.3454371911563641E-2</v>
      </c>
    </row>
    <row r="255" spans="1:4" ht="15" thickBot="1" x14ac:dyDescent="0.35">
      <c r="A255" s="12" t="s">
        <v>10</v>
      </c>
      <c r="B255" s="9" t="s">
        <v>13</v>
      </c>
      <c r="C255" s="24">
        <v>43770</v>
      </c>
      <c r="D255" s="13">
        <f>'Trans Log'!D255-'Trans Log'!D254</f>
        <v>5.5601323359130816E-2</v>
      </c>
    </row>
    <row r="256" spans="1:4" ht="15" thickBot="1" x14ac:dyDescent="0.35">
      <c r="A256" s="12" t="s">
        <v>10</v>
      </c>
      <c r="B256" s="9" t="s">
        <v>14</v>
      </c>
      <c r="C256" s="24">
        <v>43800</v>
      </c>
      <c r="D256" s="13">
        <f>'Trans Log'!D256-'Trans Log'!D255</f>
        <v>0.11580691950655009</v>
      </c>
    </row>
    <row r="257" spans="1:4" ht="15" thickBot="1" x14ac:dyDescent="0.35">
      <c r="A257" s="12" t="s">
        <v>10</v>
      </c>
      <c r="B257" s="9" t="s">
        <v>15</v>
      </c>
      <c r="C257" s="24">
        <v>43831</v>
      </c>
      <c r="D257" s="13">
        <f>'Trans Log'!D257-'Trans Log'!D256</f>
        <v>-7.1221830924077523E-3</v>
      </c>
    </row>
    <row r="258" spans="1:4" ht="15" thickBot="1" x14ac:dyDescent="0.35">
      <c r="A258" s="12" t="s">
        <v>10</v>
      </c>
      <c r="B258" s="9" t="s">
        <v>16</v>
      </c>
      <c r="C258" s="24">
        <v>43862</v>
      </c>
      <c r="D258" s="13">
        <f>'Trans Log'!D258-'Trans Log'!D257</f>
        <v>-5.8432759333566509E-3</v>
      </c>
    </row>
    <row r="259" spans="1:4" ht="15" thickBot="1" x14ac:dyDescent="0.35">
      <c r="A259" s="12" t="s">
        <v>10</v>
      </c>
      <c r="B259" s="9" t="s">
        <v>17</v>
      </c>
      <c r="C259" s="24">
        <v>43891</v>
      </c>
      <c r="D259" s="13">
        <f>'Trans Log'!D259-'Trans Log'!D258</f>
        <v>-5.6307932135268857E-2</v>
      </c>
    </row>
    <row r="260" spans="1:4" ht="15" thickBot="1" x14ac:dyDescent="0.35">
      <c r="A260" s="12" t="s">
        <v>10</v>
      </c>
      <c r="B260" s="9" t="s">
        <v>18</v>
      </c>
      <c r="C260" s="24">
        <v>43922</v>
      </c>
      <c r="D260" s="13">
        <f>'Trans Log'!D260-'Trans Log'!D259</f>
        <v>-0.20642574660404911</v>
      </c>
    </row>
    <row r="261" spans="1:4" ht="15" thickBot="1" x14ac:dyDescent="0.35">
      <c r="A261" s="12" t="s">
        <v>10</v>
      </c>
      <c r="B261" s="9" t="s">
        <v>19</v>
      </c>
      <c r="C261" s="24">
        <v>43952</v>
      </c>
      <c r="D261" s="13">
        <f>'Trans Log'!D261-'Trans Log'!D260</f>
        <v>4.4398350849329304E-2</v>
      </c>
    </row>
    <row r="262" spans="1:4" ht="15" thickBot="1" x14ac:dyDescent="0.35">
      <c r="A262" s="12" t="s">
        <v>10</v>
      </c>
      <c r="B262" s="9" t="s">
        <v>20</v>
      </c>
      <c r="C262" s="24">
        <v>43983</v>
      </c>
      <c r="D262" s="13">
        <f>'Trans Log'!D262-'Trans Log'!D261</f>
        <v>0.18310807291819131</v>
      </c>
    </row>
    <row r="263" spans="1:4" ht="15" thickBot="1" x14ac:dyDescent="0.35">
      <c r="A263" s="12" t="s">
        <v>10</v>
      </c>
      <c r="B263" s="9" t="s">
        <v>21</v>
      </c>
      <c r="C263" s="24">
        <v>44013</v>
      </c>
      <c r="D263" s="13">
        <f>'Trans Log'!D263-'Trans Log'!D262</f>
        <v>-4.1205143734986294E-2</v>
      </c>
    </row>
    <row r="264" spans="1:4" ht="15" thickBot="1" x14ac:dyDescent="0.35">
      <c r="A264" s="12" t="s">
        <v>10</v>
      </c>
      <c r="B264" s="9" t="s">
        <v>22</v>
      </c>
      <c r="C264" s="24">
        <v>44044</v>
      </c>
      <c r="D264" s="13">
        <f>'Trans Log'!D264-'Trans Log'!D263</f>
        <v>-3.5454966787289877E-2</v>
      </c>
    </row>
    <row r="265" spans="1:4" ht="15" thickBot="1" x14ac:dyDescent="0.35">
      <c r="A265" s="12" t="s">
        <v>10</v>
      </c>
      <c r="B265" s="10" t="s">
        <v>23</v>
      </c>
      <c r="C265" s="24">
        <v>44075</v>
      </c>
      <c r="D265" s="13">
        <f>'Trans Log'!D265-'Trans Log'!D264</f>
        <v>1.7472982563246475E-2</v>
      </c>
    </row>
    <row r="266" spans="1:4" ht="15" thickBot="1" x14ac:dyDescent="0.35">
      <c r="A266" s="12" t="s">
        <v>11</v>
      </c>
      <c r="B266" s="8" t="s">
        <v>0</v>
      </c>
      <c r="C266" s="24">
        <v>44105</v>
      </c>
      <c r="D266" s="13">
        <f>'Trans Log'!D266-'Trans Log'!D265</f>
        <v>0.25877831448056909</v>
      </c>
    </row>
    <row r="267" spans="1:4" ht="15" thickBot="1" x14ac:dyDescent="0.35">
      <c r="A267" s="12" t="s">
        <v>11</v>
      </c>
      <c r="B267" s="9" t="s">
        <v>13</v>
      </c>
      <c r="C267" s="24">
        <v>44136</v>
      </c>
      <c r="D267" s="13">
        <f>'Trans Log'!D267-'Trans Log'!D266</f>
        <v>-0.18271564573414167</v>
      </c>
    </row>
    <row r="268" spans="1:4" ht="15" thickBot="1" x14ac:dyDescent="0.35">
      <c r="A268" s="12" t="s">
        <v>11</v>
      </c>
      <c r="B268" s="9" t="s">
        <v>14</v>
      </c>
      <c r="C268" s="24">
        <v>44166</v>
      </c>
      <c r="D268" s="13">
        <f>'Trans Log'!D268-'Trans Log'!D267</f>
        <v>0.15937091199643483</v>
      </c>
    </row>
    <row r="269" spans="1:4" ht="15" thickBot="1" x14ac:dyDescent="0.35">
      <c r="A269" s="12" t="s">
        <v>11</v>
      </c>
      <c r="B269" s="9" t="s">
        <v>15</v>
      </c>
      <c r="C269" s="24">
        <v>44197</v>
      </c>
      <c r="D269" s="13">
        <f>'Trans Log'!D269-'Trans Log'!D268</f>
        <v>-6.8927964591905422E-2</v>
      </c>
    </row>
    <row r="270" spans="1:4" ht="15" thickBot="1" x14ac:dyDescent="0.35">
      <c r="A270" s="12" t="s">
        <v>11</v>
      </c>
      <c r="B270" s="9" t="s">
        <v>16</v>
      </c>
      <c r="C270" s="24">
        <v>44228</v>
      </c>
      <c r="D270" s="13">
        <f>'Trans Log'!D270-'Trans Log'!D269</f>
        <v>4.3536935822739764E-2</v>
      </c>
    </row>
    <row r="271" spans="1:4" ht="15" thickBot="1" x14ac:dyDescent="0.35">
      <c r="A271" s="12" t="s">
        <v>11</v>
      </c>
      <c r="B271" s="9" t="s">
        <v>17</v>
      </c>
      <c r="C271" s="24">
        <v>44256</v>
      </c>
      <c r="D271" s="13">
        <f>'Trans Log'!D271-'Trans Log'!D270</f>
        <v>-2.6253945730728034E-2</v>
      </c>
    </row>
    <row r="272" spans="1:4" ht="15" thickBot="1" x14ac:dyDescent="0.35">
      <c r="A272" s="12" t="s">
        <v>11</v>
      </c>
      <c r="B272" s="9" t="s">
        <v>18</v>
      </c>
      <c r="C272" s="24">
        <v>44287</v>
      </c>
      <c r="D272" s="13">
        <f>'Trans Log'!D272-'Trans Log'!D271</f>
        <v>-0.10367057207484898</v>
      </c>
    </row>
    <row r="273" spans="1:4" ht="15" thickBot="1" x14ac:dyDescent="0.35">
      <c r="A273" s="12" t="s">
        <v>11</v>
      </c>
      <c r="B273" s="9" t="s">
        <v>19</v>
      </c>
      <c r="C273" s="24">
        <v>44317</v>
      </c>
      <c r="D273" s="13">
        <f>'Trans Log'!D273-'Trans Log'!D272</f>
        <v>6.6497283764052284E-2</v>
      </c>
    </row>
    <row r="274" spans="1:4" ht="15" thickBot="1" x14ac:dyDescent="0.35">
      <c r="A274" s="12" t="s">
        <v>11</v>
      </c>
      <c r="B274" s="9" t="s">
        <v>20</v>
      </c>
      <c r="C274" s="24">
        <v>44348</v>
      </c>
      <c r="D274" s="13">
        <f>'Trans Log'!D274-'Trans Log'!D273</f>
        <v>-4.056413768505962E-2</v>
      </c>
    </row>
    <row r="275" spans="1:4" ht="15" thickBot="1" x14ac:dyDescent="0.35">
      <c r="A275" s="12" t="s">
        <v>11</v>
      </c>
      <c r="B275" s="9" t="s">
        <v>21</v>
      </c>
      <c r="C275" s="24">
        <v>44378</v>
      </c>
      <c r="D275" s="13">
        <f>'Trans Log'!D275-'Trans Log'!D274</f>
        <v>-2.4337093283204325E-3</v>
      </c>
    </row>
    <row r="276" spans="1:4" ht="15" thickBot="1" x14ac:dyDescent="0.35">
      <c r="A276" s="12" t="s">
        <v>11</v>
      </c>
      <c r="B276" s="9" t="s">
        <v>22</v>
      </c>
      <c r="C276" s="24">
        <v>44409</v>
      </c>
      <c r="D276" s="13">
        <f>'Trans Log'!D276-'Trans Log'!D275</f>
        <v>9.6785245628812078E-2</v>
      </c>
    </row>
    <row r="277" spans="1:4" ht="15" thickBot="1" x14ac:dyDescent="0.35">
      <c r="A277" s="12" t="s">
        <v>11</v>
      </c>
      <c r="B277" s="10" t="s">
        <v>23</v>
      </c>
      <c r="C277" s="24">
        <v>44440</v>
      </c>
      <c r="D277" s="13">
        <f>'Trans Log'!D277-'Trans Log'!D276</f>
        <v>-5.4919573410568745E-2</v>
      </c>
    </row>
    <row r="278" spans="1:4" ht="15" thickBot="1" x14ac:dyDescent="0.35">
      <c r="A278" s="12" t="s">
        <v>12</v>
      </c>
      <c r="B278" s="8" t="s">
        <v>0</v>
      </c>
      <c r="C278" s="24">
        <v>44470</v>
      </c>
      <c r="D278" s="13">
        <f>'Trans Log'!D278-'Trans Log'!D277</f>
        <v>1.8821198123928795E-2</v>
      </c>
    </row>
    <row r="279" spans="1:4" ht="15" thickBot="1" x14ac:dyDescent="0.35">
      <c r="A279" s="12" t="s">
        <v>12</v>
      </c>
      <c r="B279" s="9" t="s">
        <v>13</v>
      </c>
      <c r="C279" s="24">
        <v>44501</v>
      </c>
      <c r="D279" s="13">
        <f>'Trans Log'!D279-'Trans Log'!D278</f>
        <v>1.1467040956713248E-2</v>
      </c>
    </row>
    <row r="280" spans="1:4" ht="15" thickBot="1" x14ac:dyDescent="0.35">
      <c r="A280" s="12" t="s">
        <v>12</v>
      </c>
      <c r="B280" s="9" t="s">
        <v>14</v>
      </c>
      <c r="C280" s="24">
        <v>44531</v>
      </c>
      <c r="D280" s="13">
        <f>'Trans Log'!D280-'Trans Log'!D279</f>
        <v>6.9930699977458488E-2</v>
      </c>
    </row>
    <row r="281" spans="1:4" ht="15" thickBot="1" x14ac:dyDescent="0.35">
      <c r="A281" s="12" t="s">
        <v>12</v>
      </c>
      <c r="B281" s="9" t="s">
        <v>15</v>
      </c>
      <c r="C281" s="24">
        <v>44562</v>
      </c>
      <c r="D281" s="13">
        <f>'Trans Log'!D281-'Trans Log'!D280</f>
        <v>-2.1889348682087473E-2</v>
      </c>
    </row>
    <row r="282" spans="1:4" ht="15" thickBot="1" x14ac:dyDescent="0.35">
      <c r="A282" s="12" t="s">
        <v>12</v>
      </c>
      <c r="B282" s="9" t="s">
        <v>16</v>
      </c>
      <c r="C282" s="24">
        <v>44593</v>
      </c>
      <c r="D282" s="13">
        <f>'Trans Log'!D282-'Trans Log'!D281</f>
        <v>0.11073729828130574</v>
      </c>
    </row>
    <row r="283" spans="1:4" ht="15" thickBot="1" x14ac:dyDescent="0.35">
      <c r="A283" s="12" t="s">
        <v>12</v>
      </c>
      <c r="B283" s="9" t="s">
        <v>17</v>
      </c>
      <c r="C283" s="24">
        <v>44621</v>
      </c>
      <c r="D283" s="13">
        <f>'Trans Log'!D283-'Trans Log'!D282</f>
        <v>-0.12890722595695436</v>
      </c>
    </row>
    <row r="284" spans="1:4" ht="15" thickBot="1" x14ac:dyDescent="0.35">
      <c r="A284" s="12" t="s">
        <v>12</v>
      </c>
      <c r="B284" s="9" t="s">
        <v>18</v>
      </c>
      <c r="C284" s="24">
        <v>44652</v>
      </c>
      <c r="D284" s="13">
        <f>'Trans Log'!D284-'Trans Log'!D283</f>
        <v>-3.5552271889432774E-2</v>
      </c>
    </row>
    <row r="285" spans="1:4" ht="15" thickBot="1" x14ac:dyDescent="0.35">
      <c r="A285" s="12" t="s">
        <v>12</v>
      </c>
      <c r="B285" s="9" t="s">
        <v>19</v>
      </c>
      <c r="C285" s="24">
        <v>44682</v>
      </c>
      <c r="D285" s="13">
        <f>'Trans Log'!D285-'Trans Log'!D284</f>
        <v>0.20401051816000049</v>
      </c>
    </row>
    <row r="286" spans="1:4" ht="15" thickBot="1" x14ac:dyDescent="0.35">
      <c r="A286" s="12" t="s">
        <v>12</v>
      </c>
      <c r="B286" s="9" t="s">
        <v>20</v>
      </c>
      <c r="C286" s="24">
        <v>44713</v>
      </c>
      <c r="D286" s="13">
        <f>'Trans Log'!D286-'Trans Log'!D285</f>
        <v>-0.29484114429874531</v>
      </c>
    </row>
    <row r="287" spans="1:4" ht="15" thickBot="1" x14ac:dyDescent="0.35">
      <c r="A287" s="12" t="s">
        <v>12</v>
      </c>
      <c r="B287" s="9" t="s">
        <v>21</v>
      </c>
      <c r="C287" s="24">
        <v>44743</v>
      </c>
      <c r="D287" s="13">
        <f>'Trans Log'!D287-'Trans Log'!D286</f>
        <v>1.0846534273078134E-2</v>
      </c>
    </row>
    <row r="288" spans="1:4" ht="15" thickBot="1" x14ac:dyDescent="0.35">
      <c r="A288" s="12" t="s">
        <v>12</v>
      </c>
      <c r="B288" s="9" t="s">
        <v>22</v>
      </c>
      <c r="C288" s="24">
        <v>44774</v>
      </c>
      <c r="D288" s="13">
        <f>'Trans Log'!D288-'Trans Log'!D287</f>
        <v>-1.3763198782630326E-3</v>
      </c>
    </row>
    <row r="289" spans="1:4" ht="15" thickBot="1" x14ac:dyDescent="0.35">
      <c r="A289" s="12" t="s">
        <v>12</v>
      </c>
      <c r="B289" s="10" t="s">
        <v>23</v>
      </c>
      <c r="C289" s="24">
        <v>44805</v>
      </c>
      <c r="D289" s="13">
        <f>'Trans Log'!D289-'Trans Log'!D288</f>
        <v>6.4958780419825501E-2</v>
      </c>
    </row>
    <row r="290" spans="1:4" ht="15" thickBot="1" x14ac:dyDescent="0.35">
      <c r="A290" s="12" t="s">
        <v>35</v>
      </c>
      <c r="B290" s="8" t="s">
        <v>0</v>
      </c>
      <c r="C290" s="24">
        <v>44835</v>
      </c>
      <c r="D290" s="13">
        <f>'Trans Log'!D290-'Trans Log'!D289</f>
        <v>-7.395600059911267E-2</v>
      </c>
    </row>
    <row r="291" spans="1:4" ht="15" thickBot="1" x14ac:dyDescent="0.35">
      <c r="A291" s="12" t="s">
        <v>35</v>
      </c>
      <c r="B291" s="9" t="s">
        <v>13</v>
      </c>
      <c r="C291" s="24">
        <v>44866</v>
      </c>
      <c r="D291" s="13">
        <f>'Trans Log'!D291-'Trans Log'!D290</f>
        <v>3.2908440395440053E-2</v>
      </c>
    </row>
    <row r="292" spans="1:4" ht="15" thickBot="1" x14ac:dyDescent="0.35">
      <c r="A292" s="12" t="s">
        <v>35</v>
      </c>
      <c r="B292" s="9" t="s">
        <v>14</v>
      </c>
      <c r="C292" s="24">
        <v>44896</v>
      </c>
      <c r="D292" s="13">
        <f>'Trans Log'!D292-'Trans Log'!D291</f>
        <v>0.16132786306996749</v>
      </c>
    </row>
    <row r="293" spans="1:4" ht="15" thickBot="1" x14ac:dyDescent="0.35">
      <c r="A293" s="12" t="s">
        <v>35</v>
      </c>
      <c r="B293" s="9" t="s">
        <v>15</v>
      </c>
      <c r="C293" s="24">
        <v>44927</v>
      </c>
      <c r="D293" s="13">
        <f>'Trans Log'!D293-'Trans Log'!D292</f>
        <v>-7.3051685802969502E-3</v>
      </c>
    </row>
    <row r="294" spans="1:4" ht="15" thickBot="1" x14ac:dyDescent="0.35">
      <c r="A294" s="12" t="s">
        <v>35</v>
      </c>
      <c r="B294" s="9" t="s">
        <v>16</v>
      </c>
      <c r="C294" s="24">
        <v>44958</v>
      </c>
      <c r="D294" s="13">
        <f>'Trans Log'!D294-'Trans Log'!D293</f>
        <v>7.8157425205295894E-2</v>
      </c>
    </row>
    <row r="295" spans="1:4" ht="15" thickBot="1" x14ac:dyDescent="0.35">
      <c r="A295" s="12" t="s">
        <v>35</v>
      </c>
      <c r="B295" s="9" t="s">
        <v>17</v>
      </c>
      <c r="C295" s="24">
        <v>44986</v>
      </c>
      <c r="D295" s="13">
        <f>'Trans Log'!D295-'Trans Log'!D294</f>
        <v>-3.8835422879428094E-2</v>
      </c>
    </row>
    <row r="296" spans="1:4" ht="15" thickBot="1" x14ac:dyDescent="0.35">
      <c r="A296" s="12" t="s">
        <v>35</v>
      </c>
      <c r="B296" s="9" t="s">
        <v>18</v>
      </c>
      <c r="C296" s="24">
        <v>45017</v>
      </c>
      <c r="D296" s="13">
        <f>'Trans Log'!D296-'Trans Log'!D295</f>
        <v>-9.4854810224209274E-2</v>
      </c>
    </row>
    <row r="297" spans="1:4" ht="15" thickBot="1" x14ac:dyDescent="0.35">
      <c r="A297" s="12" t="s">
        <v>35</v>
      </c>
      <c r="B297" s="9" t="s">
        <v>19</v>
      </c>
      <c r="C297" s="24">
        <v>45047</v>
      </c>
      <c r="D297" s="13">
        <f>'Trans Log'!D297-'Trans Log'!D296</f>
        <v>4.3703287236098731E-2</v>
      </c>
    </row>
    <row r="298" spans="1:4" ht="15" thickBot="1" x14ac:dyDescent="0.35">
      <c r="A298" s="12" t="s">
        <v>35</v>
      </c>
      <c r="B298" s="9" t="s">
        <v>20</v>
      </c>
      <c r="C298" s="24">
        <v>45078</v>
      </c>
      <c r="D298" s="13">
        <f>'Trans Log'!D298-'Trans Log'!D297</f>
        <v>-0.115977610929761</v>
      </c>
    </row>
    <row r="299" spans="1:4" ht="15" thickBot="1" x14ac:dyDescent="0.35">
      <c r="A299" s="12" t="s">
        <v>35</v>
      </c>
      <c r="B299" s="9" t="s">
        <v>21</v>
      </c>
      <c r="C299" s="24">
        <v>45108</v>
      </c>
      <c r="D299" s="13">
        <f>'Trans Log'!D299-'Trans Log'!D298</f>
        <v>-7.5343209531991917E-2</v>
      </c>
    </row>
    <row r="300" spans="1:4" ht="15" thickBot="1" x14ac:dyDescent="0.35">
      <c r="A300" s="12" t="s">
        <v>35</v>
      </c>
      <c r="B300" s="9" t="s">
        <v>22</v>
      </c>
      <c r="C300" s="24">
        <v>45139</v>
      </c>
      <c r="D300" s="13">
        <f>'Trans Log'!D300-'Trans Log'!D299</f>
        <v>2.3342688389982769E-2</v>
      </c>
    </row>
    <row r="301" spans="1:4" ht="15" thickBot="1" x14ac:dyDescent="0.35">
      <c r="A301" s="12" t="s">
        <v>35</v>
      </c>
      <c r="B301" s="10" t="s">
        <v>23</v>
      </c>
      <c r="C301" s="24">
        <v>45170</v>
      </c>
      <c r="D301" s="13">
        <f>'Trans Log'!D301-'Trans Log'!D300</f>
        <v>4.2278964039738298E-2</v>
      </c>
    </row>
    <row r="302" spans="1:4" ht="15" thickBot="1" x14ac:dyDescent="0.35">
      <c r="A302" s="12" t="s">
        <v>38</v>
      </c>
      <c r="B302" s="8" t="s">
        <v>0</v>
      </c>
      <c r="C302" s="24">
        <v>45200</v>
      </c>
      <c r="D302" s="13">
        <f>'Trans Log'!D302-'Trans Log'!D301</f>
        <v>0.18737123479188256</v>
      </c>
    </row>
    <row r="303" spans="1:4" ht="15" thickBot="1" x14ac:dyDescent="0.35">
      <c r="A303" s="12" t="s">
        <v>38</v>
      </c>
      <c r="B303" s="9" t="s">
        <v>13</v>
      </c>
      <c r="C303" s="24">
        <v>45231</v>
      </c>
      <c r="D303" s="13">
        <f>'Trans Log'!D303-'Trans Log'!D302</f>
        <v>-7.7464341656494184E-2</v>
      </c>
    </row>
    <row r="304" spans="1:4" ht="15" thickBot="1" x14ac:dyDescent="0.35">
      <c r="A304" s="12" t="s">
        <v>38</v>
      </c>
      <c r="B304" s="9" t="s">
        <v>14</v>
      </c>
      <c r="C304" s="24">
        <v>45261</v>
      </c>
      <c r="D304" s="13">
        <f>'Trans Log'!D304-'Trans Log'!D303</f>
        <v>0.10109555476629062</v>
      </c>
    </row>
    <row r="305" spans="1:4" ht="15" thickBot="1" x14ac:dyDescent="0.35">
      <c r="A305" s="12" t="s">
        <v>38</v>
      </c>
      <c r="B305" s="9" t="s">
        <v>15</v>
      </c>
      <c r="C305" s="24">
        <v>45292</v>
      </c>
      <c r="D305" s="13">
        <f>'Trans Log'!D305-'Trans Log'!D304</f>
        <v>-6.2359220338109367E-2</v>
      </c>
    </row>
    <row r="306" spans="1:4" ht="15" thickBot="1" x14ac:dyDescent="0.35">
      <c r="A306" s="12" t="s">
        <v>38</v>
      </c>
      <c r="B306" s="9" t="s">
        <v>16</v>
      </c>
      <c r="C306" s="24">
        <v>45323</v>
      </c>
      <c r="D306" s="13">
        <f>'Trans Log'!D306-'Trans Log'!D305</f>
        <v>-7.5242479061175871E-2</v>
      </c>
    </row>
    <row r="307" spans="1:4" ht="15" thickBot="1" x14ac:dyDescent="0.35">
      <c r="A307" s="12" t="s">
        <v>38</v>
      </c>
      <c r="B307" s="9" t="s">
        <v>17</v>
      </c>
      <c r="C307" s="24">
        <v>45352</v>
      </c>
      <c r="D307" s="13">
        <f>'Trans Log'!D307-'Trans Log'!D306</f>
        <v>-0.38714948995080434</v>
      </c>
    </row>
    <row r="308" spans="1:4" ht="15" thickBot="1" x14ac:dyDescent="0.35">
      <c r="A308" s="12" t="s">
        <v>38</v>
      </c>
      <c r="B308" s="9" t="s">
        <v>18</v>
      </c>
      <c r="C308" s="24">
        <v>45383</v>
      </c>
      <c r="D308" s="13">
        <f>'Trans Log'!D308-'Trans Log'!D307</f>
        <v>0.36684022627785851</v>
      </c>
    </row>
    <row r="309" spans="1:4" ht="15" thickBot="1" x14ac:dyDescent="0.35">
      <c r="A309" s="12" t="s">
        <v>38</v>
      </c>
      <c r="B309" s="9" t="s">
        <v>19</v>
      </c>
      <c r="C309" s="24">
        <v>45413</v>
      </c>
      <c r="D309" s="13">
        <f>'Trans Log'!D309-'Trans Log'!D308</f>
        <v>-6.0659069552215783E-4</v>
      </c>
    </row>
    <row r="310" spans="1:4" ht="15" thickBot="1" x14ac:dyDescent="0.35">
      <c r="A310" s="12" t="s">
        <v>38</v>
      </c>
      <c r="B310" s="9" t="s">
        <v>20</v>
      </c>
      <c r="C310" s="24">
        <v>45444</v>
      </c>
      <c r="D310" s="13">
        <f>'Trans Log'!D310-'Trans Log'!D309</f>
        <v>8.8781182638205891E-2</v>
      </c>
    </row>
    <row r="311" spans="1:4" ht="15" thickBot="1" x14ac:dyDescent="0.35">
      <c r="A311" s="12" t="s">
        <v>38</v>
      </c>
      <c r="B311" s="9" t="s">
        <v>21</v>
      </c>
      <c r="C311" s="24">
        <v>45474</v>
      </c>
      <c r="D311" s="13">
        <f>'Trans Log'!D311-'Trans Log'!D310</f>
        <v>-8.6969999238972306E-2</v>
      </c>
    </row>
    <row r="312" spans="1:4" ht="15" thickBot="1" x14ac:dyDescent="0.35">
      <c r="A312" s="12" t="s">
        <v>38</v>
      </c>
      <c r="B312" s="9" t="s">
        <v>22</v>
      </c>
      <c r="C312" s="24">
        <v>45505</v>
      </c>
      <c r="D312" s="13">
        <f>'Trans Log'!D312-'Trans Log'!D311</f>
        <v>-1.3378670825234806E-2</v>
      </c>
    </row>
    <row r="313" spans="1:4" ht="15" thickBot="1" x14ac:dyDescent="0.35">
      <c r="A313" s="12" t="s">
        <v>38</v>
      </c>
      <c r="B313" s="10" t="s">
        <v>23</v>
      </c>
      <c r="C313" s="24">
        <v>45536</v>
      </c>
      <c r="D313" s="13">
        <f>'Trans Log'!D313-'Trans Log'!D312</f>
        <v>-0.13520109864108143</v>
      </c>
    </row>
    <row r="314" spans="1:4" ht="15" thickBot="1" x14ac:dyDescent="0.35">
      <c r="A314" s="12" t="s">
        <v>43</v>
      </c>
      <c r="B314" s="8" t="s">
        <v>0</v>
      </c>
      <c r="C314" s="24">
        <v>45566</v>
      </c>
    </row>
    <row r="315" spans="1:4" ht="15" thickBot="1" x14ac:dyDescent="0.35">
      <c r="A315" s="12" t="s">
        <v>43</v>
      </c>
      <c r="B315" s="9" t="s">
        <v>13</v>
      </c>
      <c r="C315" s="24">
        <v>45597</v>
      </c>
    </row>
    <row r="316" spans="1:4" ht="15" thickBot="1" x14ac:dyDescent="0.35">
      <c r="A316" s="12" t="s">
        <v>43</v>
      </c>
      <c r="B316" s="9" t="s">
        <v>14</v>
      </c>
      <c r="C316" s="24">
        <v>45627</v>
      </c>
    </row>
    <row r="317" spans="1:4" ht="15" thickBot="1" x14ac:dyDescent="0.35">
      <c r="A317" s="12" t="s">
        <v>43</v>
      </c>
      <c r="B317" s="9" t="s">
        <v>15</v>
      </c>
      <c r="C317" s="24">
        <v>45658</v>
      </c>
    </row>
    <row r="318" spans="1:4" ht="15" thickBot="1" x14ac:dyDescent="0.35">
      <c r="A318" s="12" t="s">
        <v>43</v>
      </c>
      <c r="B318" s="9" t="s">
        <v>16</v>
      </c>
      <c r="C318" s="24">
        <v>45689</v>
      </c>
    </row>
    <row r="319" spans="1:4" ht="15" thickBot="1" x14ac:dyDescent="0.35">
      <c r="A319" s="12" t="s">
        <v>43</v>
      </c>
      <c r="B319" s="9" t="s">
        <v>17</v>
      </c>
      <c r="C319" s="24">
        <v>45717</v>
      </c>
    </row>
    <row r="320" spans="1:4" ht="15" thickBot="1" x14ac:dyDescent="0.35">
      <c r="A320" s="12" t="s">
        <v>43</v>
      </c>
      <c r="B320" s="9" t="s">
        <v>18</v>
      </c>
      <c r="C320" s="24">
        <v>45748</v>
      </c>
    </row>
    <row r="321" spans="1:3" ht="15" thickBot="1" x14ac:dyDescent="0.35">
      <c r="A321" s="12" t="s">
        <v>43</v>
      </c>
      <c r="B321" s="9" t="s">
        <v>19</v>
      </c>
      <c r="C321" s="24">
        <v>45778</v>
      </c>
    </row>
    <row r="322" spans="1:3" ht="15" thickBot="1" x14ac:dyDescent="0.35">
      <c r="A322" s="12" t="s">
        <v>43</v>
      </c>
      <c r="B322" s="9" t="s">
        <v>20</v>
      </c>
      <c r="C322" s="24">
        <v>45809</v>
      </c>
    </row>
    <row r="323" spans="1:3" ht="15" thickBot="1" x14ac:dyDescent="0.35">
      <c r="A323" s="12" t="s">
        <v>43</v>
      </c>
      <c r="B323" s="9" t="s">
        <v>21</v>
      </c>
      <c r="C323" s="24">
        <v>45839</v>
      </c>
    </row>
    <row r="324" spans="1:3" ht="15" thickBot="1" x14ac:dyDescent="0.35">
      <c r="A324" s="12" t="s">
        <v>43</v>
      </c>
      <c r="B324" s="9" t="s">
        <v>22</v>
      </c>
      <c r="C324" s="24">
        <v>45870</v>
      </c>
    </row>
    <row r="325" spans="1:3" ht="15" thickBot="1" x14ac:dyDescent="0.35">
      <c r="A325" s="12" t="s">
        <v>43</v>
      </c>
      <c r="B325" s="10" t="s">
        <v>23</v>
      </c>
      <c r="C325" s="24">
        <v>45901</v>
      </c>
    </row>
    <row r="326" spans="1:3" ht="15" thickBot="1" x14ac:dyDescent="0.35">
      <c r="A326" s="12" t="s">
        <v>43</v>
      </c>
      <c r="B326" s="8" t="s">
        <v>0</v>
      </c>
      <c r="C326" s="24">
        <v>45931</v>
      </c>
    </row>
    <row r="327" spans="1:3" ht="15" thickBot="1" x14ac:dyDescent="0.35">
      <c r="A327" s="12" t="s">
        <v>44</v>
      </c>
      <c r="B327" s="9" t="s">
        <v>13</v>
      </c>
      <c r="C327" s="24">
        <v>45962</v>
      </c>
    </row>
    <row r="328" spans="1:3" ht="15" thickBot="1" x14ac:dyDescent="0.35">
      <c r="A328" s="12" t="s">
        <v>44</v>
      </c>
      <c r="B328" s="9" t="s">
        <v>14</v>
      </c>
      <c r="C328" s="24">
        <v>45992</v>
      </c>
    </row>
    <row r="329" spans="1:3" ht="15" thickBot="1" x14ac:dyDescent="0.35">
      <c r="A329" s="12" t="s">
        <v>44</v>
      </c>
      <c r="B329" s="9" t="s">
        <v>15</v>
      </c>
      <c r="C329" s="24">
        <v>46023</v>
      </c>
    </row>
    <row r="330" spans="1:3" ht="15" thickBot="1" x14ac:dyDescent="0.35">
      <c r="A330" s="12" t="s">
        <v>44</v>
      </c>
      <c r="B330" s="9" t="s">
        <v>16</v>
      </c>
      <c r="C330" s="24">
        <v>46054</v>
      </c>
    </row>
    <row r="331" spans="1:3" ht="15" thickBot="1" x14ac:dyDescent="0.35">
      <c r="A331" s="12" t="s">
        <v>44</v>
      </c>
      <c r="B331" s="9" t="s">
        <v>17</v>
      </c>
      <c r="C331" s="24">
        <v>46082</v>
      </c>
    </row>
    <row r="332" spans="1:3" ht="15" thickBot="1" x14ac:dyDescent="0.35">
      <c r="A332" s="12" t="s">
        <v>44</v>
      </c>
      <c r="B332" s="9" t="s">
        <v>18</v>
      </c>
      <c r="C332" s="24">
        <v>46113</v>
      </c>
    </row>
    <row r="333" spans="1:3" ht="15" thickBot="1" x14ac:dyDescent="0.35">
      <c r="A333" s="12" t="s">
        <v>44</v>
      </c>
      <c r="B333" s="9" t="s">
        <v>19</v>
      </c>
      <c r="C333" s="24">
        <v>46143</v>
      </c>
    </row>
    <row r="334" spans="1:3" ht="15" thickBot="1" x14ac:dyDescent="0.35">
      <c r="A334" s="12" t="s">
        <v>44</v>
      </c>
      <c r="B334" s="9" t="s">
        <v>20</v>
      </c>
      <c r="C334" s="24">
        <v>46174</v>
      </c>
    </row>
    <row r="335" spans="1:3" ht="15" thickBot="1" x14ac:dyDescent="0.35">
      <c r="A335" s="12" t="s">
        <v>44</v>
      </c>
      <c r="B335" s="9" t="s">
        <v>21</v>
      </c>
      <c r="C335" s="24">
        <v>46204</v>
      </c>
    </row>
    <row r="336" spans="1:3" ht="15" thickBot="1" x14ac:dyDescent="0.35">
      <c r="A336" s="12" t="s">
        <v>44</v>
      </c>
      <c r="B336" s="9" t="s">
        <v>22</v>
      </c>
      <c r="C336" s="24">
        <v>46235</v>
      </c>
    </row>
    <row r="337" spans="1:3" ht="15" thickBot="1" x14ac:dyDescent="0.35">
      <c r="A337" s="12" t="s">
        <v>44</v>
      </c>
      <c r="B337" s="10" t="s">
        <v>23</v>
      </c>
      <c r="C337" s="24">
        <v>46266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7"/>
  <sheetViews>
    <sheetView workbookViewId="0">
      <selection activeCell="H30" sqref="H30"/>
    </sheetView>
  </sheetViews>
  <sheetFormatPr defaultRowHeight="14.4" x14ac:dyDescent="0.3"/>
  <cols>
    <col min="3" max="3" width="9.109375" style="23" bestFit="1" customWidth="1"/>
    <col min="4" max="4" width="19.33203125" customWidth="1"/>
  </cols>
  <sheetData>
    <row r="1" spans="1:4" ht="15" thickBot="1" x14ac:dyDescent="0.35">
      <c r="C1" s="23" t="s">
        <v>45</v>
      </c>
      <c r="D1" t="s">
        <v>46</v>
      </c>
    </row>
    <row r="2" spans="1:4" ht="15" thickBot="1" x14ac:dyDescent="0.35">
      <c r="A2" s="12" t="s">
        <v>37</v>
      </c>
      <c r="B2" s="8" t="s">
        <v>0</v>
      </c>
      <c r="C2" s="24">
        <v>36069</v>
      </c>
      <c r="D2" s="13"/>
    </row>
    <row r="3" spans="1:4" ht="15" thickBot="1" x14ac:dyDescent="0.35">
      <c r="A3" s="12" t="s">
        <v>37</v>
      </c>
      <c r="B3" s="9" t="s">
        <v>13</v>
      </c>
      <c r="C3" s="24">
        <v>36100</v>
      </c>
      <c r="D3" s="14">
        <f>'Time Series'!D3-'Time Series'!D2</f>
        <v>-71809999.99999994</v>
      </c>
    </row>
    <row r="4" spans="1:4" ht="15" thickBot="1" x14ac:dyDescent="0.35">
      <c r="A4" s="12" t="s">
        <v>37</v>
      </c>
      <c r="B4" s="9" t="s">
        <v>14</v>
      </c>
      <c r="C4" s="24">
        <v>36130</v>
      </c>
      <c r="D4" s="14">
        <f>'Time Series'!D4-'Time Series'!D3</f>
        <v>17319999.99999994</v>
      </c>
    </row>
    <row r="5" spans="1:4" ht="15" thickBot="1" x14ac:dyDescent="0.35">
      <c r="A5" s="12" t="s">
        <v>37</v>
      </c>
      <c r="B5" s="9" t="s">
        <v>15</v>
      </c>
      <c r="C5" s="24">
        <v>36161</v>
      </c>
      <c r="D5" s="14">
        <f>'Time Series'!D5-'Time Series'!D4</f>
        <v>40950000.00000006</v>
      </c>
    </row>
    <row r="6" spans="1:4" ht="15" thickBot="1" x14ac:dyDescent="0.35">
      <c r="A6" s="12" t="s">
        <v>37</v>
      </c>
      <c r="B6" s="9" t="s">
        <v>16</v>
      </c>
      <c r="C6" s="24">
        <v>36192</v>
      </c>
      <c r="D6" s="14">
        <f>'Time Series'!D6-'Time Series'!D5</f>
        <v>-22929999.99999994</v>
      </c>
    </row>
    <row r="7" spans="1:4" ht="15" thickBot="1" x14ac:dyDescent="0.35">
      <c r="A7" s="12" t="s">
        <v>37</v>
      </c>
      <c r="B7" s="9" t="s">
        <v>17</v>
      </c>
      <c r="C7" s="24">
        <v>36220</v>
      </c>
      <c r="D7" s="14">
        <f>'Time Series'!D7-'Time Series'!D6</f>
        <v>48219999.999999881</v>
      </c>
    </row>
    <row r="8" spans="1:4" ht="15" thickBot="1" x14ac:dyDescent="0.35">
      <c r="A8" s="12" t="s">
        <v>37</v>
      </c>
      <c r="B8" s="9" t="s">
        <v>18</v>
      </c>
      <c r="C8" s="24">
        <v>36251</v>
      </c>
      <c r="D8" s="14">
        <f>'Time Series'!D8-'Time Series'!D7</f>
        <v>-60150000</v>
      </c>
    </row>
    <row r="9" spans="1:4" ht="15" thickBot="1" x14ac:dyDescent="0.35">
      <c r="A9" s="12" t="s">
        <v>37</v>
      </c>
      <c r="B9" s="9" t="s">
        <v>19</v>
      </c>
      <c r="C9" s="24">
        <v>36281</v>
      </c>
      <c r="D9" s="14">
        <f>'Time Series'!D9-'Time Series'!D8</f>
        <v>-46509999.99999994</v>
      </c>
    </row>
    <row r="10" spans="1:4" ht="15" thickBot="1" x14ac:dyDescent="0.35">
      <c r="A10" s="12" t="s">
        <v>37</v>
      </c>
      <c r="B10" s="9" t="s">
        <v>20</v>
      </c>
      <c r="C10" s="24">
        <v>36312</v>
      </c>
      <c r="D10" s="14">
        <f>'Time Series'!D10-'Time Series'!D9</f>
        <v>3600000</v>
      </c>
    </row>
    <row r="11" spans="1:4" ht="15" thickBot="1" x14ac:dyDescent="0.35">
      <c r="A11" s="12" t="s">
        <v>37</v>
      </c>
      <c r="B11" s="9" t="s">
        <v>21</v>
      </c>
      <c r="C11" s="24">
        <v>36342</v>
      </c>
      <c r="D11" s="14">
        <f>'Time Series'!D11-'Time Series'!D10</f>
        <v>9370000</v>
      </c>
    </row>
    <row r="12" spans="1:4" ht="15" thickBot="1" x14ac:dyDescent="0.35">
      <c r="A12" s="12" t="s">
        <v>37</v>
      </c>
      <c r="B12" s="9" t="s">
        <v>22</v>
      </c>
      <c r="C12" s="24">
        <v>36373</v>
      </c>
      <c r="D12" s="14">
        <f>'Time Series'!D12-'Time Series'!D11</f>
        <v>44470000</v>
      </c>
    </row>
    <row r="13" spans="1:4" ht="15" thickBot="1" x14ac:dyDescent="0.35">
      <c r="A13" s="12" t="s">
        <v>37</v>
      </c>
      <c r="B13" s="10" t="s">
        <v>23</v>
      </c>
      <c r="C13" s="24">
        <v>36404</v>
      </c>
      <c r="D13" s="14">
        <f>'Time Series'!D13-'Time Series'!D12</f>
        <v>-33839999.99999994</v>
      </c>
    </row>
    <row r="14" spans="1:4" ht="15" thickBot="1" x14ac:dyDescent="0.35">
      <c r="A14" s="12" t="s">
        <v>36</v>
      </c>
      <c r="B14" s="8" t="s">
        <v>0</v>
      </c>
      <c r="C14" s="24">
        <v>36434</v>
      </c>
      <c r="D14" s="14">
        <f>'Time Series'!D14-'Time Series'!D13</f>
        <v>120839999.99999994</v>
      </c>
    </row>
    <row r="15" spans="1:4" ht="15" thickBot="1" x14ac:dyDescent="0.35">
      <c r="A15" s="12" t="s">
        <v>36</v>
      </c>
      <c r="B15" s="9" t="s">
        <v>13</v>
      </c>
      <c r="C15" s="24">
        <v>36465</v>
      </c>
      <c r="D15" s="14">
        <f>'Time Series'!D15-'Time Series'!D14</f>
        <v>-87300000</v>
      </c>
    </row>
    <row r="16" spans="1:4" ht="15" thickBot="1" x14ac:dyDescent="0.35">
      <c r="A16" s="12" t="s">
        <v>36</v>
      </c>
      <c r="B16" s="9" t="s">
        <v>14</v>
      </c>
      <c r="C16" s="24">
        <v>36495</v>
      </c>
      <c r="D16" s="14">
        <f>'Time Series'!D16-'Time Series'!D15</f>
        <v>8140000</v>
      </c>
    </row>
    <row r="17" spans="1:4" ht="15" thickBot="1" x14ac:dyDescent="0.35">
      <c r="A17" s="12" t="s">
        <v>36</v>
      </c>
      <c r="B17" s="9" t="s">
        <v>15</v>
      </c>
      <c r="C17" s="24">
        <v>36526</v>
      </c>
      <c r="D17" s="14">
        <f>'Time Series'!D17-'Time Series'!D16</f>
        <v>-10460000</v>
      </c>
    </row>
    <row r="18" spans="1:4" ht="15" thickBot="1" x14ac:dyDescent="0.35">
      <c r="A18" s="12" t="s">
        <v>36</v>
      </c>
      <c r="B18" s="9" t="s">
        <v>16</v>
      </c>
      <c r="C18" s="24">
        <v>36557</v>
      </c>
      <c r="D18" s="14">
        <f>'Time Series'!D18-'Time Series'!D17</f>
        <v>2130000</v>
      </c>
    </row>
    <row r="19" spans="1:4" ht="15" thickBot="1" x14ac:dyDescent="0.35">
      <c r="A19" s="12" t="s">
        <v>36</v>
      </c>
      <c r="B19" s="9" t="s">
        <v>17</v>
      </c>
      <c r="C19" s="24">
        <v>36586</v>
      </c>
      <c r="D19" s="14">
        <f>'Time Series'!D19-'Time Series'!D18</f>
        <v>-44579999.99999994</v>
      </c>
    </row>
    <row r="20" spans="1:4" ht="15" thickBot="1" x14ac:dyDescent="0.35">
      <c r="A20" s="12" t="s">
        <v>36</v>
      </c>
      <c r="B20" s="9" t="s">
        <v>18</v>
      </c>
      <c r="C20" s="24">
        <v>36617</v>
      </c>
      <c r="D20" s="14">
        <f>'Time Series'!D20-'Time Series'!D19</f>
        <v>-46780000.00000006</v>
      </c>
    </row>
    <row r="21" spans="1:4" ht="15" thickBot="1" x14ac:dyDescent="0.35">
      <c r="A21" s="12" t="s">
        <v>36</v>
      </c>
      <c r="B21" s="9" t="s">
        <v>19</v>
      </c>
      <c r="C21" s="24">
        <v>36647</v>
      </c>
      <c r="D21" s="14">
        <f>'Time Series'!D21-'Time Series'!D20</f>
        <v>50970000.00000006</v>
      </c>
    </row>
    <row r="22" spans="1:4" ht="15" thickBot="1" x14ac:dyDescent="0.35">
      <c r="A22" s="12" t="s">
        <v>36</v>
      </c>
      <c r="B22" s="9" t="s">
        <v>20</v>
      </c>
      <c r="C22" s="24">
        <v>36678</v>
      </c>
      <c r="D22" s="14">
        <f>'Time Series'!D22-'Time Series'!D21</f>
        <v>-89340000.00000006</v>
      </c>
    </row>
    <row r="23" spans="1:4" ht="15" thickBot="1" x14ac:dyDescent="0.35">
      <c r="A23" s="12" t="s">
        <v>36</v>
      </c>
      <c r="B23" s="9" t="s">
        <v>21</v>
      </c>
      <c r="C23" s="24">
        <v>36708</v>
      </c>
      <c r="D23" s="14">
        <f>'Time Series'!D23-'Time Series'!D22</f>
        <v>18840000</v>
      </c>
    </row>
    <row r="24" spans="1:4" ht="15" thickBot="1" x14ac:dyDescent="0.35">
      <c r="A24" s="12" t="s">
        <v>36</v>
      </c>
      <c r="B24" s="9" t="s">
        <v>22</v>
      </c>
      <c r="C24" s="24">
        <v>36739</v>
      </c>
      <c r="D24" s="14">
        <f>'Time Series'!D24-'Time Series'!D23</f>
        <v>30100000.00000006</v>
      </c>
    </row>
    <row r="25" spans="1:4" ht="15" thickBot="1" x14ac:dyDescent="0.35">
      <c r="A25" s="12" t="s">
        <v>36</v>
      </c>
      <c r="B25" s="10" t="s">
        <v>23</v>
      </c>
      <c r="C25" s="24">
        <v>36770</v>
      </c>
      <c r="D25" s="14">
        <f>'Time Series'!D25-'Time Series'!D24</f>
        <v>-32350000.00000006</v>
      </c>
    </row>
    <row r="26" spans="1:4" ht="15" thickBot="1" x14ac:dyDescent="0.35">
      <c r="A26" s="12" t="s">
        <v>33</v>
      </c>
      <c r="B26" s="8" t="s">
        <v>0</v>
      </c>
      <c r="C26" s="24">
        <v>36800</v>
      </c>
      <c r="D26" s="14">
        <f>'Time Series'!D26-'Time Series'!D25</f>
        <v>219769999.99999988</v>
      </c>
    </row>
    <row r="27" spans="1:4" ht="15" thickBot="1" x14ac:dyDescent="0.35">
      <c r="A27" s="12" t="s">
        <v>33</v>
      </c>
      <c r="B27" s="9" t="s">
        <v>13</v>
      </c>
      <c r="C27" s="24">
        <v>36831</v>
      </c>
      <c r="D27" s="14">
        <f>'Time Series'!D27-'Time Series'!D26</f>
        <v>-196999999.99999994</v>
      </c>
    </row>
    <row r="28" spans="1:4" ht="15" thickBot="1" x14ac:dyDescent="0.35">
      <c r="A28" s="12" t="s">
        <v>33</v>
      </c>
      <c r="B28" s="9" t="s">
        <v>14</v>
      </c>
      <c r="C28" s="24">
        <v>36861</v>
      </c>
      <c r="D28" s="14">
        <f>'Time Series'!D28-'Time Series'!D27</f>
        <v>41740000</v>
      </c>
    </row>
    <row r="29" spans="1:4" ht="15" thickBot="1" x14ac:dyDescent="0.35">
      <c r="A29" s="12" t="s">
        <v>33</v>
      </c>
      <c r="B29" s="9" t="s">
        <v>15</v>
      </c>
      <c r="C29" s="24">
        <v>36892</v>
      </c>
      <c r="D29" s="14">
        <f>'Time Series'!D29-'Time Series'!D28</f>
        <v>34280000</v>
      </c>
    </row>
    <row r="30" spans="1:4" ht="15" thickBot="1" x14ac:dyDescent="0.35">
      <c r="A30" s="12" t="s">
        <v>33</v>
      </c>
      <c r="B30" s="9" t="s">
        <v>16</v>
      </c>
      <c r="C30" s="24">
        <v>36923</v>
      </c>
      <c r="D30" s="14">
        <f>'Time Series'!D30-'Time Series'!D29</f>
        <v>-68810000</v>
      </c>
    </row>
    <row r="31" spans="1:4" ht="15" thickBot="1" x14ac:dyDescent="0.35">
      <c r="A31" s="12" t="s">
        <v>33</v>
      </c>
      <c r="B31" s="9" t="s">
        <v>17</v>
      </c>
      <c r="C31" s="24">
        <v>36951</v>
      </c>
      <c r="D31" s="14">
        <f>'Time Series'!D31-'Time Series'!D30</f>
        <v>75340000</v>
      </c>
    </row>
    <row r="32" spans="1:4" ht="15" thickBot="1" x14ac:dyDescent="0.35">
      <c r="A32" s="12" t="s">
        <v>33</v>
      </c>
      <c r="B32" s="9" t="s">
        <v>18</v>
      </c>
      <c r="C32" s="24">
        <v>36982</v>
      </c>
      <c r="D32" s="14">
        <f>'Time Series'!D32-'Time Series'!D31</f>
        <v>-58399999.99999994</v>
      </c>
    </row>
    <row r="33" spans="1:4" ht="15" thickBot="1" x14ac:dyDescent="0.35">
      <c r="A33" s="12" t="s">
        <v>33</v>
      </c>
      <c r="B33" s="9" t="s">
        <v>19</v>
      </c>
      <c r="C33" s="24">
        <v>37012</v>
      </c>
      <c r="D33" s="14">
        <f>'Time Series'!D33-'Time Series'!D32</f>
        <v>16480000</v>
      </c>
    </row>
    <row r="34" spans="1:4" ht="15" thickBot="1" x14ac:dyDescent="0.35">
      <c r="A34" s="12" t="s">
        <v>33</v>
      </c>
      <c r="B34" s="9" t="s">
        <v>20</v>
      </c>
      <c r="C34" s="24">
        <v>37043</v>
      </c>
      <c r="D34" s="14">
        <f>'Time Series'!D34-'Time Series'!D33</f>
        <v>-32049999.99999994</v>
      </c>
    </row>
    <row r="35" spans="1:4" ht="15" thickBot="1" x14ac:dyDescent="0.35">
      <c r="A35" s="12" t="s">
        <v>33</v>
      </c>
      <c r="B35" s="9" t="s">
        <v>21</v>
      </c>
      <c r="C35" s="24">
        <v>37073</v>
      </c>
      <c r="D35" s="14">
        <f>'Time Series'!D35-'Time Series'!D34</f>
        <v>32979999.99999994</v>
      </c>
    </row>
    <row r="36" spans="1:4" ht="15" thickBot="1" x14ac:dyDescent="0.35">
      <c r="A36" s="12" t="s">
        <v>33</v>
      </c>
      <c r="B36" s="9" t="s">
        <v>22</v>
      </c>
      <c r="C36" s="24">
        <v>37104</v>
      </c>
      <c r="D36" s="14">
        <f>'Time Series'!D36-'Time Series'!D35</f>
        <v>56590000</v>
      </c>
    </row>
    <row r="37" spans="1:4" ht="15" thickBot="1" x14ac:dyDescent="0.35">
      <c r="A37" s="12" t="s">
        <v>33</v>
      </c>
      <c r="B37" s="10" t="s">
        <v>23</v>
      </c>
      <c r="C37" s="24">
        <v>37135</v>
      </c>
      <c r="D37" s="14">
        <f>'Time Series'!D37-'Time Series'!D36</f>
        <v>-39090000.00000006</v>
      </c>
    </row>
    <row r="38" spans="1:4" ht="15" thickBot="1" x14ac:dyDescent="0.35">
      <c r="A38" s="12" t="s">
        <v>32</v>
      </c>
      <c r="B38" s="8" t="s">
        <v>0</v>
      </c>
      <c r="C38" s="24">
        <v>37165</v>
      </c>
      <c r="D38" s="14">
        <f>'Time Series'!D38-'Time Series'!D37</f>
        <v>218630000.00000006</v>
      </c>
    </row>
    <row r="39" spans="1:4" ht="15" thickBot="1" x14ac:dyDescent="0.35">
      <c r="A39" s="12" t="s">
        <v>32</v>
      </c>
      <c r="B39" s="9" t="s">
        <v>13</v>
      </c>
      <c r="C39" s="24">
        <v>37196</v>
      </c>
      <c r="D39" s="14">
        <f>'Time Series'!D39-'Time Series'!D38</f>
        <v>-192200000</v>
      </c>
    </row>
    <row r="40" spans="1:4" ht="15" thickBot="1" x14ac:dyDescent="0.35">
      <c r="A40" s="12" t="s">
        <v>32</v>
      </c>
      <c r="B40" s="9" t="s">
        <v>14</v>
      </c>
      <c r="C40" s="24">
        <v>37226</v>
      </c>
      <c r="D40" s="14">
        <f>'Time Series'!D40-'Time Series'!D39</f>
        <v>16080000</v>
      </c>
    </row>
    <row r="41" spans="1:4" ht="15" thickBot="1" x14ac:dyDescent="0.35">
      <c r="A41" s="12" t="s">
        <v>32</v>
      </c>
      <c r="B41" s="9" t="s">
        <v>15</v>
      </c>
      <c r="C41" s="24">
        <v>37257</v>
      </c>
      <c r="D41" s="14">
        <f>'Time Series'!D41-'Time Series'!D40</f>
        <v>113470000</v>
      </c>
    </row>
    <row r="42" spans="1:4" ht="15" thickBot="1" x14ac:dyDescent="0.35">
      <c r="A42" s="12" t="s">
        <v>32</v>
      </c>
      <c r="B42" s="9" t="s">
        <v>16</v>
      </c>
      <c r="C42" s="24">
        <v>37288</v>
      </c>
      <c r="D42" s="14">
        <f>'Time Series'!D42-'Time Series'!D41</f>
        <v>-65689999.99999994</v>
      </c>
    </row>
    <row r="43" spans="1:4" ht="15" thickBot="1" x14ac:dyDescent="0.35">
      <c r="A43" s="12" t="s">
        <v>32</v>
      </c>
      <c r="B43" s="9" t="s">
        <v>17</v>
      </c>
      <c r="C43" s="24">
        <v>37316</v>
      </c>
      <c r="D43" s="14">
        <f>'Time Series'!D43-'Time Series'!D42</f>
        <v>21880000</v>
      </c>
    </row>
    <row r="44" spans="1:4" ht="15" thickBot="1" x14ac:dyDescent="0.35">
      <c r="A44" s="12" t="s">
        <v>32</v>
      </c>
      <c r="B44" s="9" t="s">
        <v>18</v>
      </c>
      <c r="C44" s="24">
        <v>37347</v>
      </c>
      <c r="D44" s="14">
        <f>'Time Series'!D44-'Time Series'!D43</f>
        <v>12989999.99999994</v>
      </c>
    </row>
    <row r="45" spans="1:4" ht="15" thickBot="1" x14ac:dyDescent="0.35">
      <c r="A45" s="12" t="s">
        <v>32</v>
      </c>
      <c r="B45" s="9" t="s">
        <v>19</v>
      </c>
      <c r="C45" s="24">
        <v>37377</v>
      </c>
      <c r="D45" s="14">
        <f>'Time Series'!D45-'Time Series'!D44</f>
        <v>-19350000</v>
      </c>
    </row>
    <row r="46" spans="1:4" ht="15" thickBot="1" x14ac:dyDescent="0.35">
      <c r="A46" s="12" t="s">
        <v>32</v>
      </c>
      <c r="B46" s="9" t="s">
        <v>20</v>
      </c>
      <c r="C46" s="24">
        <v>37408</v>
      </c>
      <c r="D46" s="14">
        <f>'Time Series'!D46-'Time Series'!D45</f>
        <v>-64220000.00000006</v>
      </c>
    </row>
    <row r="47" spans="1:4" ht="15" thickBot="1" x14ac:dyDescent="0.35">
      <c r="A47" s="12" t="s">
        <v>32</v>
      </c>
      <c r="B47" s="9" t="s">
        <v>21</v>
      </c>
      <c r="C47" s="24">
        <v>37438</v>
      </c>
      <c r="D47" s="14">
        <f>'Time Series'!D47-'Time Series'!D46</f>
        <v>45200000.000000119</v>
      </c>
    </row>
    <row r="48" spans="1:4" ht="15" thickBot="1" x14ac:dyDescent="0.35">
      <c r="A48" s="12" t="s">
        <v>32</v>
      </c>
      <c r="B48" s="9" t="s">
        <v>22</v>
      </c>
      <c r="C48" s="24">
        <v>37469</v>
      </c>
      <c r="D48" s="14">
        <f>'Time Series'!D48-'Time Series'!D47</f>
        <v>-60530000.00000006</v>
      </c>
    </row>
    <row r="49" spans="1:4" ht="15" thickBot="1" x14ac:dyDescent="0.35">
      <c r="A49" s="12" t="s">
        <v>32</v>
      </c>
      <c r="B49" s="10" t="s">
        <v>23</v>
      </c>
      <c r="C49" s="24">
        <v>37500</v>
      </c>
      <c r="D49" s="14">
        <f>'Time Series'!D49-'Time Series'!D48</f>
        <v>45480000</v>
      </c>
    </row>
    <row r="50" spans="1:4" ht="15" thickBot="1" x14ac:dyDescent="0.35">
      <c r="A50" s="12" t="s">
        <v>31</v>
      </c>
      <c r="B50" s="8" t="s">
        <v>0</v>
      </c>
      <c r="C50" s="24">
        <v>37530</v>
      </c>
      <c r="D50" s="14">
        <f>'Time Series'!D50-'Time Series'!D49</f>
        <v>-23580000</v>
      </c>
    </row>
    <row r="51" spans="1:4" ht="15" thickBot="1" x14ac:dyDescent="0.35">
      <c r="A51" s="12" t="s">
        <v>31</v>
      </c>
      <c r="B51" s="9" t="s">
        <v>13</v>
      </c>
      <c r="C51" s="24">
        <v>37561</v>
      </c>
      <c r="D51" s="14">
        <f>'Time Series'!D51-'Time Series'!D50</f>
        <v>-157740000</v>
      </c>
    </row>
    <row r="52" spans="1:4" ht="15" thickBot="1" x14ac:dyDescent="0.35">
      <c r="A52" s="12" t="s">
        <v>31</v>
      </c>
      <c r="B52" s="9" t="s">
        <v>14</v>
      </c>
      <c r="C52" s="24">
        <v>37591</v>
      </c>
      <c r="D52" s="14">
        <f>'Time Series'!D52-'Time Series'!D51</f>
        <v>-71009999.99999997</v>
      </c>
    </row>
    <row r="53" spans="1:4" ht="15" thickBot="1" x14ac:dyDescent="0.35">
      <c r="A53" s="12" t="s">
        <v>31</v>
      </c>
      <c r="B53" s="9" t="s">
        <v>15</v>
      </c>
      <c r="C53" s="24">
        <v>37622</v>
      </c>
      <c r="D53" s="14">
        <f>'Time Series'!D53-'Time Series'!D52</f>
        <v>167880000.00000009</v>
      </c>
    </row>
    <row r="54" spans="1:4" ht="15" thickBot="1" x14ac:dyDescent="0.35">
      <c r="A54" s="12" t="s">
        <v>31</v>
      </c>
      <c r="B54" s="9" t="s">
        <v>16</v>
      </c>
      <c r="C54" s="24">
        <v>37653</v>
      </c>
      <c r="D54" s="14">
        <f>'Time Series'!D54-'Time Series'!D53</f>
        <v>-91700000.00000006</v>
      </c>
    </row>
    <row r="55" spans="1:4" ht="15" thickBot="1" x14ac:dyDescent="0.35">
      <c r="A55" s="12" t="s">
        <v>31</v>
      </c>
      <c r="B55" s="9" t="s">
        <v>17</v>
      </c>
      <c r="C55" s="24">
        <v>37681</v>
      </c>
      <c r="D55" s="14">
        <f>'Time Series'!D55-'Time Series'!D54</f>
        <v>-35230000.00000006</v>
      </c>
    </row>
    <row r="56" spans="1:4" ht="15" thickBot="1" x14ac:dyDescent="0.35">
      <c r="A56" s="12" t="s">
        <v>31</v>
      </c>
      <c r="B56" s="9" t="s">
        <v>18</v>
      </c>
      <c r="C56" s="24">
        <v>37712</v>
      </c>
      <c r="D56" s="14">
        <f>'Time Series'!D56-'Time Series'!D55</f>
        <v>40379999.99999994</v>
      </c>
    </row>
    <row r="57" spans="1:4" ht="15" thickBot="1" x14ac:dyDescent="0.35">
      <c r="A57" s="12" t="s">
        <v>31</v>
      </c>
      <c r="B57" s="9" t="s">
        <v>19</v>
      </c>
      <c r="C57" s="24">
        <v>37742</v>
      </c>
      <c r="D57" s="14">
        <f>'Time Series'!D57-'Time Series'!D56</f>
        <v>5600000.0000000596</v>
      </c>
    </row>
    <row r="58" spans="1:4" ht="15" thickBot="1" x14ac:dyDescent="0.35">
      <c r="A58" s="12" t="s">
        <v>31</v>
      </c>
      <c r="B58" s="9" t="s">
        <v>20</v>
      </c>
      <c r="C58" s="24">
        <v>37773</v>
      </c>
      <c r="D58" s="14">
        <f>'Time Series'!D58-'Time Series'!D57</f>
        <v>-31089999.99999997</v>
      </c>
    </row>
    <row r="59" spans="1:4" ht="15" thickBot="1" x14ac:dyDescent="0.35">
      <c r="A59" s="12" t="s">
        <v>31</v>
      </c>
      <c r="B59" s="9" t="s">
        <v>21</v>
      </c>
      <c r="C59" s="24">
        <v>37803</v>
      </c>
      <c r="D59" s="14">
        <f>'Time Series'!D59-'Time Series'!D58</f>
        <v>23499999.999999911</v>
      </c>
    </row>
    <row r="60" spans="1:4" ht="15" thickBot="1" x14ac:dyDescent="0.35">
      <c r="A60" s="12" t="s">
        <v>31</v>
      </c>
      <c r="B60" s="9" t="s">
        <v>22</v>
      </c>
      <c r="C60" s="24">
        <v>37834</v>
      </c>
      <c r="D60" s="14">
        <f>'Time Series'!D60-'Time Series'!D59</f>
        <v>-7649999.9999999404</v>
      </c>
    </row>
    <row r="61" spans="1:4" ht="15" thickBot="1" x14ac:dyDescent="0.35">
      <c r="A61" s="12" t="s">
        <v>31</v>
      </c>
      <c r="B61" s="10" t="s">
        <v>23</v>
      </c>
      <c r="C61" s="24">
        <v>37865</v>
      </c>
      <c r="D61" s="14">
        <f>'Time Series'!D61-'Time Series'!D60</f>
        <v>1709999.9999999404</v>
      </c>
    </row>
    <row r="62" spans="1:4" ht="15" thickBot="1" x14ac:dyDescent="0.35">
      <c r="A62" s="12" t="s">
        <v>30</v>
      </c>
      <c r="B62" s="8" t="s">
        <v>0</v>
      </c>
      <c r="C62" s="24">
        <v>37895</v>
      </c>
      <c r="D62" s="14">
        <f>'Time Series'!D62-'Time Series'!D61</f>
        <v>232580000.00000006</v>
      </c>
    </row>
    <row r="63" spans="1:4" ht="15" thickBot="1" x14ac:dyDescent="0.35">
      <c r="A63" s="12" t="s">
        <v>30</v>
      </c>
      <c r="B63" s="9" t="s">
        <v>13</v>
      </c>
      <c r="C63" s="24">
        <v>37926</v>
      </c>
      <c r="D63" s="14">
        <f>'Time Series'!D63-'Time Series'!D62</f>
        <v>-198290000</v>
      </c>
    </row>
    <row r="64" spans="1:4" ht="15" thickBot="1" x14ac:dyDescent="0.35">
      <c r="A64" s="12" t="s">
        <v>30</v>
      </c>
      <c r="B64" s="9" t="s">
        <v>14</v>
      </c>
      <c r="C64" s="24">
        <v>37956</v>
      </c>
      <c r="D64" s="14">
        <f>'Time Series'!D64-'Time Series'!D63</f>
        <v>-75359999.99999997</v>
      </c>
    </row>
    <row r="65" spans="1:4" ht="15" thickBot="1" x14ac:dyDescent="0.35">
      <c r="A65" s="12" t="s">
        <v>30</v>
      </c>
      <c r="B65" s="9" t="s">
        <v>15</v>
      </c>
      <c r="C65" s="24">
        <v>37987</v>
      </c>
      <c r="D65" s="14">
        <f>'Time Series'!D65-'Time Series'!D64</f>
        <v>164170000.00000003</v>
      </c>
    </row>
    <row r="66" spans="1:4" ht="15" thickBot="1" x14ac:dyDescent="0.35">
      <c r="A66" s="12" t="s">
        <v>30</v>
      </c>
      <c r="B66" s="9" t="s">
        <v>16</v>
      </c>
      <c r="C66" s="24">
        <v>38018</v>
      </c>
      <c r="D66" s="14">
        <f>'Time Series'!D66-'Time Series'!D65</f>
        <v>-28030000.00000006</v>
      </c>
    </row>
    <row r="67" spans="1:4" ht="15" thickBot="1" x14ac:dyDescent="0.35">
      <c r="A67" s="12" t="s">
        <v>30</v>
      </c>
      <c r="B67" s="9" t="s">
        <v>17</v>
      </c>
      <c r="C67" s="24">
        <v>38047</v>
      </c>
      <c r="D67" s="14">
        <f>'Time Series'!D67-'Time Series'!D66</f>
        <v>-221569999.99999997</v>
      </c>
    </row>
    <row r="68" spans="1:4" ht="15" thickBot="1" x14ac:dyDescent="0.35">
      <c r="A68" s="12" t="s">
        <v>30</v>
      </c>
      <c r="B68" s="9" t="s">
        <v>18</v>
      </c>
      <c r="C68" s="24">
        <v>38078</v>
      </c>
      <c r="D68" s="14">
        <f>'Time Series'!D68-'Time Series'!D67</f>
        <v>201809999.99999997</v>
      </c>
    </row>
    <row r="69" spans="1:4" ht="15" thickBot="1" x14ac:dyDescent="0.35">
      <c r="A69" s="12" t="s">
        <v>30</v>
      </c>
      <c r="B69" s="9" t="s">
        <v>19</v>
      </c>
      <c r="C69" s="24">
        <v>38108</v>
      </c>
      <c r="D69" s="14">
        <f>'Time Series'!D69-'Time Series'!D68</f>
        <v>51350000.00000006</v>
      </c>
    </row>
    <row r="70" spans="1:4" ht="15" thickBot="1" x14ac:dyDescent="0.35">
      <c r="A70" s="12" t="s">
        <v>30</v>
      </c>
      <c r="B70" s="9" t="s">
        <v>20</v>
      </c>
      <c r="C70" s="24">
        <v>38139</v>
      </c>
      <c r="D70" s="14">
        <f>'Time Series'!D70-'Time Series'!D69</f>
        <v>70790000</v>
      </c>
    </row>
    <row r="71" spans="1:4" ht="15" thickBot="1" x14ac:dyDescent="0.35">
      <c r="A71" s="12" t="s">
        <v>30</v>
      </c>
      <c r="B71" s="9" t="s">
        <v>21</v>
      </c>
      <c r="C71" s="24">
        <v>38169</v>
      </c>
      <c r="D71" s="14">
        <f>'Time Series'!D71-'Time Series'!D70</f>
        <v>-199820000.00000006</v>
      </c>
    </row>
    <row r="72" spans="1:4" ht="15" thickBot="1" x14ac:dyDescent="0.35">
      <c r="A72" s="12" t="s">
        <v>30</v>
      </c>
      <c r="B72" s="9" t="s">
        <v>22</v>
      </c>
      <c r="C72" s="24">
        <v>38200</v>
      </c>
      <c r="D72" s="14">
        <f>'Time Series'!D72-'Time Series'!D71</f>
        <v>88770000.00000006</v>
      </c>
    </row>
    <row r="73" spans="1:4" ht="15" thickBot="1" x14ac:dyDescent="0.35">
      <c r="A73" s="12" t="s">
        <v>30</v>
      </c>
      <c r="B73" s="10" t="s">
        <v>23</v>
      </c>
      <c r="C73" s="24">
        <v>38231</v>
      </c>
      <c r="D73" s="14">
        <f>'Time Series'!D73-'Time Series'!D72</f>
        <v>-11430000</v>
      </c>
    </row>
    <row r="74" spans="1:4" ht="15" thickBot="1" x14ac:dyDescent="0.35">
      <c r="A74" s="12" t="s">
        <v>29</v>
      </c>
      <c r="B74" s="8" t="s">
        <v>0</v>
      </c>
      <c r="C74" s="24">
        <v>38261</v>
      </c>
      <c r="D74" s="14">
        <f>'Time Series'!D74-'Time Series'!D73</f>
        <v>104919999.99999994</v>
      </c>
    </row>
    <row r="75" spans="1:4" ht="15" thickBot="1" x14ac:dyDescent="0.35">
      <c r="A75" s="12" t="s">
        <v>29</v>
      </c>
      <c r="B75" s="9" t="s">
        <v>13</v>
      </c>
      <c r="C75" s="24">
        <v>38292</v>
      </c>
      <c r="D75" s="14">
        <f>'Time Series'!D75-'Time Series'!D74</f>
        <v>-113570000.00000006</v>
      </c>
    </row>
    <row r="76" spans="1:4" ht="15" thickBot="1" x14ac:dyDescent="0.35">
      <c r="A76" s="12" t="s">
        <v>29</v>
      </c>
      <c r="B76" s="9" t="s">
        <v>14</v>
      </c>
      <c r="C76" s="24">
        <v>38322</v>
      </c>
      <c r="D76" s="14">
        <f>'Time Series'!D76-'Time Series'!D75</f>
        <v>-72659999.99999994</v>
      </c>
    </row>
    <row r="77" spans="1:4" ht="15" thickBot="1" x14ac:dyDescent="0.35">
      <c r="A77" s="12" t="s">
        <v>29</v>
      </c>
      <c r="B77" s="9" t="s">
        <v>15</v>
      </c>
      <c r="C77" s="24">
        <v>38353</v>
      </c>
      <c r="D77" s="14">
        <f>'Time Series'!D77-'Time Series'!D76</f>
        <v>82910000</v>
      </c>
    </row>
    <row r="78" spans="1:4" ht="15" thickBot="1" x14ac:dyDescent="0.35">
      <c r="A78" s="12" t="s">
        <v>29</v>
      </c>
      <c r="B78" s="9" t="s">
        <v>16</v>
      </c>
      <c r="C78" s="24">
        <v>38384</v>
      </c>
      <c r="D78" s="14">
        <f>'Time Series'!D78-'Time Series'!D77</f>
        <v>-62020000</v>
      </c>
    </row>
    <row r="79" spans="1:4" ht="15" thickBot="1" x14ac:dyDescent="0.35">
      <c r="A79" s="12" t="s">
        <v>29</v>
      </c>
      <c r="B79" s="9" t="s">
        <v>17</v>
      </c>
      <c r="C79" s="24">
        <v>38412</v>
      </c>
      <c r="D79" s="14">
        <f>'Time Series'!D79-'Time Series'!D78</f>
        <v>-5150000</v>
      </c>
    </row>
    <row r="80" spans="1:4" ht="15" thickBot="1" x14ac:dyDescent="0.35">
      <c r="A80" s="12" t="s">
        <v>29</v>
      </c>
      <c r="B80" s="9" t="s">
        <v>18</v>
      </c>
      <c r="C80" s="24">
        <v>38443</v>
      </c>
      <c r="D80" s="14">
        <f>'Time Series'!D80-'Time Series'!D79</f>
        <v>31020000</v>
      </c>
    </row>
    <row r="81" spans="1:4" ht="15" thickBot="1" x14ac:dyDescent="0.35">
      <c r="A81" s="12" t="s">
        <v>29</v>
      </c>
      <c r="B81" s="9" t="s">
        <v>19</v>
      </c>
      <c r="C81" s="24">
        <v>38473</v>
      </c>
      <c r="D81" s="14">
        <f>'Time Series'!D81-'Time Series'!D80</f>
        <v>32429999.99999994</v>
      </c>
    </row>
    <row r="82" spans="1:4" ht="15" thickBot="1" x14ac:dyDescent="0.35">
      <c r="A82" s="12" t="s">
        <v>29</v>
      </c>
      <c r="B82" s="9" t="s">
        <v>20</v>
      </c>
      <c r="C82" s="24">
        <v>38504</v>
      </c>
      <c r="D82" s="14">
        <f>'Time Series'!D82-'Time Series'!D81</f>
        <v>-136629999.99999994</v>
      </c>
    </row>
    <row r="83" spans="1:4" ht="15" thickBot="1" x14ac:dyDescent="0.35">
      <c r="A83" s="12" t="s">
        <v>29</v>
      </c>
      <c r="B83" s="9" t="s">
        <v>21</v>
      </c>
      <c r="C83" s="24">
        <v>38534</v>
      </c>
      <c r="D83" s="14">
        <f>'Time Series'!D83-'Time Series'!D82</f>
        <v>66640000</v>
      </c>
    </row>
    <row r="84" spans="1:4" ht="15" thickBot="1" x14ac:dyDescent="0.35">
      <c r="A84" s="12" t="s">
        <v>29</v>
      </c>
      <c r="B84" s="9" t="s">
        <v>22</v>
      </c>
      <c r="C84" s="24">
        <v>38565</v>
      </c>
      <c r="D84" s="14">
        <f>'Time Series'!D84-'Time Series'!D83</f>
        <v>584950000</v>
      </c>
    </row>
    <row r="85" spans="1:4" ht="15" thickBot="1" x14ac:dyDescent="0.35">
      <c r="A85" s="12" t="s">
        <v>29</v>
      </c>
      <c r="B85" s="10" t="s">
        <v>23</v>
      </c>
      <c r="C85" s="24">
        <v>38596</v>
      </c>
      <c r="D85" s="14">
        <f>'Time Series'!D85-'Time Series'!D84</f>
        <v>-664860000</v>
      </c>
    </row>
    <row r="86" spans="1:4" ht="15" thickBot="1" x14ac:dyDescent="0.35">
      <c r="A86" s="12" t="s">
        <v>28</v>
      </c>
      <c r="B86" s="8" t="s">
        <v>0</v>
      </c>
      <c r="C86" s="24">
        <v>38626</v>
      </c>
      <c r="D86" s="14">
        <f>'Time Series'!D86-'Time Series'!D85</f>
        <v>466001605.21000004</v>
      </c>
    </row>
    <row r="87" spans="1:4" ht="15" thickBot="1" x14ac:dyDescent="0.35">
      <c r="A87" s="12" t="s">
        <v>28</v>
      </c>
      <c r="B87" s="9" t="s">
        <v>13</v>
      </c>
      <c r="C87" s="24">
        <v>38657</v>
      </c>
      <c r="D87" s="14">
        <f>'Time Series'!D87-'Time Series'!D86</f>
        <v>-156324484.16000009</v>
      </c>
    </row>
    <row r="88" spans="1:4" ht="15" thickBot="1" x14ac:dyDescent="0.35">
      <c r="A88" s="12" t="s">
        <v>28</v>
      </c>
      <c r="B88" s="9" t="s">
        <v>14</v>
      </c>
      <c r="C88" s="24">
        <v>38687</v>
      </c>
      <c r="D88" s="14">
        <f>'Time Series'!D88-'Time Series'!D87</f>
        <v>-89212995.569999993</v>
      </c>
    </row>
    <row r="89" spans="1:4" ht="15" thickBot="1" x14ac:dyDescent="0.35">
      <c r="A89" s="12" t="s">
        <v>28</v>
      </c>
      <c r="B89" s="9" t="s">
        <v>15</v>
      </c>
      <c r="C89" s="24">
        <v>38718</v>
      </c>
      <c r="D89" s="14">
        <f>'Time Series'!D89-'Time Series'!D88</f>
        <v>151614431.75000006</v>
      </c>
    </row>
    <row r="90" spans="1:4" ht="15" thickBot="1" x14ac:dyDescent="0.35">
      <c r="A90" s="12" t="s">
        <v>28</v>
      </c>
      <c r="B90" s="9" t="s">
        <v>16</v>
      </c>
      <c r="C90" s="24">
        <v>38749</v>
      </c>
      <c r="D90" s="14">
        <f>'Time Series'!D90-'Time Series'!D89</f>
        <v>-83296416.030000091</v>
      </c>
    </row>
    <row r="91" spans="1:4" ht="15" thickBot="1" x14ac:dyDescent="0.35">
      <c r="A91" s="12" t="s">
        <v>28</v>
      </c>
      <c r="B91" s="9" t="s">
        <v>17</v>
      </c>
      <c r="C91" s="24">
        <v>38777</v>
      </c>
      <c r="D91" s="14">
        <f>'Time Series'!D91-'Time Series'!D90</f>
        <v>-28097917.01000011</v>
      </c>
    </row>
    <row r="92" spans="1:4" ht="15" thickBot="1" x14ac:dyDescent="0.35">
      <c r="A92" s="12" t="s">
        <v>28</v>
      </c>
      <c r="B92" s="9" t="s">
        <v>18</v>
      </c>
      <c r="C92" s="24">
        <v>38808</v>
      </c>
      <c r="D92" s="14">
        <f>'Time Series'!D92-'Time Series'!D91</f>
        <v>-5181764.7399997711</v>
      </c>
    </row>
    <row r="93" spans="1:4" ht="15" thickBot="1" x14ac:dyDescent="0.35">
      <c r="A93" s="12" t="s">
        <v>28</v>
      </c>
      <c r="B93" s="9" t="s">
        <v>19</v>
      </c>
      <c r="C93" s="24">
        <v>38838</v>
      </c>
      <c r="D93" s="14">
        <f>'Time Series'!D93-'Time Series'!D92</f>
        <v>179505743.62999988</v>
      </c>
    </row>
    <row r="94" spans="1:4" ht="15" thickBot="1" x14ac:dyDescent="0.35">
      <c r="A94" s="12" t="s">
        <v>28</v>
      </c>
      <c r="B94" s="9" t="s">
        <v>20</v>
      </c>
      <c r="C94" s="24">
        <v>38869</v>
      </c>
      <c r="D94" s="14">
        <f>'Time Series'!D94-'Time Series'!D93</f>
        <v>86290571.699999928</v>
      </c>
    </row>
    <row r="95" spans="1:4" ht="15" thickBot="1" x14ac:dyDescent="0.35">
      <c r="A95" s="12" t="s">
        <v>28</v>
      </c>
      <c r="B95" s="9" t="s">
        <v>21</v>
      </c>
      <c r="C95" s="24">
        <v>38899</v>
      </c>
      <c r="D95" s="14">
        <f>'Time Series'!D95-'Time Series'!D94</f>
        <v>-195573114.69999993</v>
      </c>
    </row>
    <row r="96" spans="1:4" ht="15" thickBot="1" x14ac:dyDescent="0.35">
      <c r="A96" s="12" t="s">
        <v>28</v>
      </c>
      <c r="B96" s="9" t="s">
        <v>22</v>
      </c>
      <c r="C96" s="24">
        <v>38930</v>
      </c>
      <c r="D96" s="14">
        <f>'Time Series'!D96-'Time Series'!D95</f>
        <v>78780538.139999986</v>
      </c>
    </row>
    <row r="97" spans="1:4" ht="15" thickBot="1" x14ac:dyDescent="0.35">
      <c r="A97" s="12" t="s">
        <v>28</v>
      </c>
      <c r="B97" s="10" t="s">
        <v>23</v>
      </c>
      <c r="C97" s="24">
        <v>38961</v>
      </c>
      <c r="D97" s="14">
        <f>'Time Series'!D97-'Time Series'!D96</f>
        <v>-257815306.40999997</v>
      </c>
    </row>
    <row r="98" spans="1:4" ht="15" thickBot="1" x14ac:dyDescent="0.35">
      <c r="A98" s="12" t="s">
        <v>27</v>
      </c>
      <c r="B98" s="8" t="s">
        <v>0</v>
      </c>
      <c r="C98" s="24">
        <v>38991</v>
      </c>
      <c r="D98" s="14">
        <f>'Time Series'!D98-'Time Series'!D97</f>
        <v>377567715.63000011</v>
      </c>
    </row>
    <row r="99" spans="1:4" ht="15" thickBot="1" x14ac:dyDescent="0.35">
      <c r="A99" s="12" t="s">
        <v>27</v>
      </c>
      <c r="B99" s="9" t="s">
        <v>13</v>
      </c>
      <c r="C99" s="24">
        <v>39022</v>
      </c>
      <c r="D99" s="14">
        <f>'Time Series'!D99-'Time Series'!D98</f>
        <v>-90252748.950000167</v>
      </c>
    </row>
    <row r="100" spans="1:4" ht="15" thickBot="1" x14ac:dyDescent="0.35">
      <c r="A100" s="12" t="s">
        <v>27</v>
      </c>
      <c r="B100" s="9" t="s">
        <v>14</v>
      </c>
      <c r="C100" s="24">
        <v>39052</v>
      </c>
      <c r="D100" s="14">
        <f>'Time Series'!D100-'Time Series'!D99</f>
        <v>72980739.629999995</v>
      </c>
    </row>
    <row r="101" spans="1:4" ht="15" thickBot="1" x14ac:dyDescent="0.35">
      <c r="A101" s="12" t="s">
        <v>27</v>
      </c>
      <c r="B101" s="9" t="s">
        <v>15</v>
      </c>
      <c r="C101" s="24">
        <v>39083</v>
      </c>
      <c r="D101" s="14">
        <f>'Time Series'!D101-'Time Series'!D100</f>
        <v>92987228.270000219</v>
      </c>
    </row>
    <row r="102" spans="1:4" ht="15" thickBot="1" x14ac:dyDescent="0.35">
      <c r="A102" s="12" t="s">
        <v>27</v>
      </c>
      <c r="B102" s="9" t="s">
        <v>16</v>
      </c>
      <c r="C102" s="24">
        <v>39114</v>
      </c>
      <c r="D102" s="14">
        <f>'Time Series'!D102-'Time Series'!D101</f>
        <v>134445871.32999992</v>
      </c>
    </row>
    <row r="103" spans="1:4" ht="15" thickBot="1" x14ac:dyDescent="0.35">
      <c r="A103" s="12" t="s">
        <v>27</v>
      </c>
      <c r="B103" s="9" t="s">
        <v>17</v>
      </c>
      <c r="C103" s="24">
        <v>39142</v>
      </c>
      <c r="D103" s="14">
        <f>'Time Series'!D103-'Time Series'!D102</f>
        <v>-175284607.86000001</v>
      </c>
    </row>
    <row r="104" spans="1:4" ht="15" thickBot="1" x14ac:dyDescent="0.35">
      <c r="A104" s="12" t="s">
        <v>27</v>
      </c>
      <c r="B104" s="9" t="s">
        <v>18</v>
      </c>
      <c r="C104" s="24">
        <v>39173</v>
      </c>
      <c r="D104" s="14">
        <f>'Time Series'!D104-'Time Series'!D103</f>
        <v>-41020403.9799999</v>
      </c>
    </row>
    <row r="105" spans="1:4" ht="15" thickBot="1" x14ac:dyDescent="0.35">
      <c r="A105" s="12" t="s">
        <v>27</v>
      </c>
      <c r="B105" s="9" t="s">
        <v>19</v>
      </c>
      <c r="C105" s="24">
        <v>39203</v>
      </c>
      <c r="D105" s="14">
        <f>'Time Series'!D105-'Time Series'!D104</f>
        <v>-56787772.7900002</v>
      </c>
    </row>
    <row r="106" spans="1:4" ht="15" thickBot="1" x14ac:dyDescent="0.35">
      <c r="A106" s="12" t="s">
        <v>27</v>
      </c>
      <c r="B106" s="9" t="s">
        <v>20</v>
      </c>
      <c r="C106" s="24">
        <v>39234</v>
      </c>
      <c r="D106" s="14">
        <f>'Time Series'!D106-'Time Series'!D105</f>
        <v>35762323.919999957</v>
      </c>
    </row>
    <row r="107" spans="1:4" ht="15" thickBot="1" x14ac:dyDescent="0.35">
      <c r="A107" s="12" t="s">
        <v>27</v>
      </c>
      <c r="B107" s="9" t="s">
        <v>21</v>
      </c>
      <c r="C107" s="24">
        <v>39264</v>
      </c>
      <c r="D107" s="14">
        <f>'Time Series'!D107-'Time Series'!D106</f>
        <v>-114058954.62999988</v>
      </c>
    </row>
    <row r="108" spans="1:4" ht="15" thickBot="1" x14ac:dyDescent="0.35">
      <c r="A108" s="12" t="s">
        <v>27</v>
      </c>
      <c r="B108" s="9" t="s">
        <v>22</v>
      </c>
      <c r="C108" s="24">
        <v>39295</v>
      </c>
      <c r="D108" s="14">
        <f>'Time Series'!D108-'Time Series'!D107</f>
        <v>238064777.74000001</v>
      </c>
    </row>
    <row r="109" spans="1:4" ht="15" thickBot="1" x14ac:dyDescent="0.35">
      <c r="A109" s="12" t="s">
        <v>27</v>
      </c>
      <c r="B109" s="10" t="s">
        <v>23</v>
      </c>
      <c r="C109" s="24">
        <v>39326</v>
      </c>
      <c r="D109" s="14">
        <f>'Time Series'!D109-'Time Series'!D108</f>
        <v>-818775060.12</v>
      </c>
    </row>
    <row r="110" spans="1:4" ht="15" thickBot="1" x14ac:dyDescent="0.35">
      <c r="A110" s="12" t="s">
        <v>26</v>
      </c>
      <c r="B110" s="8" t="s">
        <v>0</v>
      </c>
      <c r="C110" s="24">
        <v>39356</v>
      </c>
      <c r="D110" s="14">
        <f>'Time Series'!D110-'Time Series'!D109</f>
        <v>413453098.10999995</v>
      </c>
    </row>
    <row r="111" spans="1:4" ht="15" thickBot="1" x14ac:dyDescent="0.35">
      <c r="A111" s="12" t="s">
        <v>26</v>
      </c>
      <c r="B111" s="9" t="s">
        <v>13</v>
      </c>
      <c r="C111" s="24">
        <v>39387</v>
      </c>
      <c r="D111" s="14">
        <f>'Time Series'!D111-'Time Series'!D110</f>
        <v>-150811263.55999991</v>
      </c>
    </row>
    <row r="112" spans="1:4" ht="15" thickBot="1" x14ac:dyDescent="0.35">
      <c r="A112" s="12" t="s">
        <v>26</v>
      </c>
      <c r="B112" s="9" t="s">
        <v>14</v>
      </c>
      <c r="C112" s="24">
        <v>39417</v>
      </c>
      <c r="D112" s="14">
        <f>'Time Series'!D112-'Time Series'!D111</f>
        <v>-73461068.660000056</v>
      </c>
    </row>
    <row r="113" spans="1:4" ht="15" thickBot="1" x14ac:dyDescent="0.35">
      <c r="A113" s="12" t="s">
        <v>26</v>
      </c>
      <c r="B113" s="9" t="s">
        <v>15</v>
      </c>
      <c r="C113" s="24">
        <v>39448</v>
      </c>
      <c r="D113" s="14">
        <f>'Time Series'!D113-'Time Series'!D112</f>
        <v>168006068.81000006</v>
      </c>
    </row>
    <row r="114" spans="1:4" ht="15" thickBot="1" x14ac:dyDescent="0.35">
      <c r="A114" s="12" t="s">
        <v>26</v>
      </c>
      <c r="B114" s="9" t="s">
        <v>16</v>
      </c>
      <c r="C114" s="24">
        <v>39479</v>
      </c>
      <c r="D114" s="14">
        <f>'Time Series'!D114-'Time Series'!D113</f>
        <v>-90843748.060000062</v>
      </c>
    </row>
    <row r="115" spans="1:4" ht="15" thickBot="1" x14ac:dyDescent="0.35">
      <c r="A115" s="12" t="s">
        <v>26</v>
      </c>
      <c r="B115" s="9" t="s">
        <v>17</v>
      </c>
      <c r="C115" s="24">
        <v>39508</v>
      </c>
      <c r="D115" s="14">
        <f>'Time Series'!D115-'Time Series'!D114</f>
        <v>-36267919.059999973</v>
      </c>
    </row>
    <row r="116" spans="1:4" ht="15" thickBot="1" x14ac:dyDescent="0.35">
      <c r="A116" s="12" t="s">
        <v>26</v>
      </c>
      <c r="B116" s="9" t="s">
        <v>18</v>
      </c>
      <c r="C116" s="24">
        <v>39539</v>
      </c>
      <c r="D116" s="14">
        <f>'Time Series'!D116-'Time Series'!D115</f>
        <v>46342292.900000006</v>
      </c>
    </row>
    <row r="117" spans="1:4" ht="15" thickBot="1" x14ac:dyDescent="0.35">
      <c r="A117" s="12" t="s">
        <v>26</v>
      </c>
      <c r="B117" s="9" t="s">
        <v>19</v>
      </c>
      <c r="C117" s="24">
        <v>39569</v>
      </c>
      <c r="D117" s="14">
        <f>'Time Series'!D117-'Time Series'!D116</f>
        <v>5673026.409999907</v>
      </c>
    </row>
    <row r="118" spans="1:4" ht="15" thickBot="1" x14ac:dyDescent="0.35">
      <c r="A118" s="12" t="s">
        <v>26</v>
      </c>
      <c r="B118" s="9" t="s">
        <v>20</v>
      </c>
      <c r="C118" s="24">
        <v>39600</v>
      </c>
      <c r="D118" s="14">
        <f>'Time Series'!D118-'Time Series'!D117</f>
        <v>-35487633.389999896</v>
      </c>
    </row>
    <row r="119" spans="1:4" ht="15" thickBot="1" x14ac:dyDescent="0.35">
      <c r="A119" s="12" t="s">
        <v>26</v>
      </c>
      <c r="B119" s="9" t="s">
        <v>21</v>
      </c>
      <c r="C119" s="24">
        <v>39630</v>
      </c>
      <c r="D119" s="14">
        <f>'Time Series'!D119-'Time Series'!D118</f>
        <v>17066799.879999936</v>
      </c>
    </row>
    <row r="120" spans="1:4" ht="15" thickBot="1" x14ac:dyDescent="0.35">
      <c r="A120" s="12" t="s">
        <v>26</v>
      </c>
      <c r="B120" s="9" t="s">
        <v>22</v>
      </c>
      <c r="C120" s="24">
        <v>39661</v>
      </c>
      <c r="D120" s="14">
        <f>'Time Series'!D120-'Time Series'!D119</f>
        <v>-2996557.9999999702</v>
      </c>
    </row>
    <row r="121" spans="1:4" ht="15" thickBot="1" x14ac:dyDescent="0.35">
      <c r="A121" s="12" t="s">
        <v>26</v>
      </c>
      <c r="B121" s="10" t="s">
        <v>23</v>
      </c>
      <c r="C121" s="24">
        <v>39692</v>
      </c>
      <c r="D121" s="14">
        <f>'Time Series'!D121-'Time Series'!D120</f>
        <v>456901.72999998927</v>
      </c>
    </row>
    <row r="122" spans="1:4" ht="15" thickBot="1" x14ac:dyDescent="0.35">
      <c r="A122" s="12" t="s">
        <v>25</v>
      </c>
      <c r="B122" s="8" t="s">
        <v>0</v>
      </c>
      <c r="C122" s="24">
        <v>39722</v>
      </c>
      <c r="D122" s="14">
        <f>'Time Series'!D122-'Time Series'!D121</f>
        <v>602703103.63</v>
      </c>
    </row>
    <row r="123" spans="1:4" ht="15" thickBot="1" x14ac:dyDescent="0.35">
      <c r="A123" s="12" t="s">
        <v>25</v>
      </c>
      <c r="B123" s="9" t="s">
        <v>13</v>
      </c>
      <c r="C123" s="24">
        <v>39753</v>
      </c>
      <c r="D123" s="14">
        <f>'Time Series'!D123-'Time Series'!D122</f>
        <v>-305479986.24000001</v>
      </c>
    </row>
    <row r="124" spans="1:4" ht="15" thickBot="1" x14ac:dyDescent="0.35">
      <c r="A124" s="12" t="s">
        <v>25</v>
      </c>
      <c r="B124" s="9" t="s">
        <v>14</v>
      </c>
      <c r="C124" s="24">
        <v>39783</v>
      </c>
      <c r="D124" s="14">
        <f>'Time Series'!D124-'Time Series'!D123</f>
        <v>291523437.2900002</v>
      </c>
    </row>
    <row r="125" spans="1:4" ht="15" thickBot="1" x14ac:dyDescent="0.35">
      <c r="A125" s="12" t="s">
        <v>25</v>
      </c>
      <c r="B125" s="9" t="s">
        <v>15</v>
      </c>
      <c r="C125" s="24">
        <v>39814</v>
      </c>
      <c r="D125" s="14">
        <f>'Time Series'!D125-'Time Series'!D124</f>
        <v>55007668.559999943</v>
      </c>
    </row>
    <row r="126" spans="1:4" ht="15" thickBot="1" x14ac:dyDescent="0.35">
      <c r="A126" s="12" t="s">
        <v>25</v>
      </c>
      <c r="B126" s="9" t="s">
        <v>16</v>
      </c>
      <c r="C126" s="24">
        <v>39845</v>
      </c>
      <c r="D126" s="14">
        <f>'Time Series'!D126-'Time Series'!D125</f>
        <v>58325058.129999876</v>
      </c>
    </row>
    <row r="127" spans="1:4" ht="15" thickBot="1" x14ac:dyDescent="0.35">
      <c r="A127" s="12" t="s">
        <v>25</v>
      </c>
      <c r="B127" s="9" t="s">
        <v>17</v>
      </c>
      <c r="C127" s="24">
        <v>39873</v>
      </c>
      <c r="D127" s="14">
        <f>'Time Series'!D127-'Time Series'!D126</f>
        <v>-208847496.49000001</v>
      </c>
    </row>
    <row r="128" spans="1:4" ht="15" thickBot="1" x14ac:dyDescent="0.35">
      <c r="A128" s="12" t="s">
        <v>25</v>
      </c>
      <c r="B128" s="9" t="s">
        <v>18</v>
      </c>
      <c r="C128" s="24">
        <v>39904</v>
      </c>
      <c r="D128" s="14">
        <f>'Time Series'!D128-'Time Series'!D127</f>
        <v>166295640.13000011</v>
      </c>
    </row>
    <row r="129" spans="1:4" ht="15" thickBot="1" x14ac:dyDescent="0.35">
      <c r="A129" s="12" t="s">
        <v>25</v>
      </c>
      <c r="B129" s="9" t="s">
        <v>19</v>
      </c>
      <c r="C129" s="24">
        <v>39934</v>
      </c>
      <c r="D129" s="14">
        <f>'Time Series'!D129-'Time Series'!D128</f>
        <v>-92427905.480000019</v>
      </c>
    </row>
    <row r="130" spans="1:4" ht="15" thickBot="1" x14ac:dyDescent="0.35">
      <c r="A130" s="12" t="s">
        <v>25</v>
      </c>
      <c r="B130" s="9" t="s">
        <v>20</v>
      </c>
      <c r="C130" s="24">
        <v>39965</v>
      </c>
      <c r="D130" s="14">
        <f>'Time Series'!D130-'Time Series'!D129</f>
        <v>132361304.76999986</v>
      </c>
    </row>
    <row r="131" spans="1:4" ht="15" thickBot="1" x14ac:dyDescent="0.35">
      <c r="A131" s="12" t="s">
        <v>25</v>
      </c>
      <c r="B131" s="9" t="s">
        <v>21</v>
      </c>
      <c r="C131" s="24">
        <v>39995</v>
      </c>
      <c r="D131" s="14">
        <f>'Time Series'!D131-'Time Series'!D130</f>
        <v>-284829728.06999993</v>
      </c>
    </row>
    <row r="132" spans="1:4" ht="15" thickBot="1" x14ac:dyDescent="0.35">
      <c r="A132" s="12" t="s">
        <v>25</v>
      </c>
      <c r="B132" s="9" t="s">
        <v>22</v>
      </c>
      <c r="C132" s="24">
        <v>40026</v>
      </c>
      <c r="D132" s="14">
        <f>'Time Series'!D132-'Time Series'!D131</f>
        <v>173146631.63999999</v>
      </c>
    </row>
    <row r="133" spans="1:4" ht="15" thickBot="1" x14ac:dyDescent="0.35">
      <c r="A133" s="12" t="s">
        <v>25</v>
      </c>
      <c r="B133" s="10" t="s">
        <v>23</v>
      </c>
      <c r="C133" s="24">
        <v>40057</v>
      </c>
      <c r="D133" s="14">
        <f>'Time Series'!D133-'Time Series'!D132</f>
        <v>-229912322.24899995</v>
      </c>
    </row>
    <row r="134" spans="1:4" ht="15" thickBot="1" x14ac:dyDescent="0.35">
      <c r="A134" s="12" t="s">
        <v>24</v>
      </c>
      <c r="B134" s="8" t="s">
        <v>0</v>
      </c>
      <c r="C134" s="24">
        <v>40087</v>
      </c>
      <c r="D134" s="14">
        <f>'Time Series'!D134-'Time Series'!D133</f>
        <v>742479459.89899957</v>
      </c>
    </row>
    <row r="135" spans="1:4" ht="15" thickBot="1" x14ac:dyDescent="0.35">
      <c r="A135" s="12" t="s">
        <v>24</v>
      </c>
      <c r="B135" s="9" t="s">
        <v>13</v>
      </c>
      <c r="C135" s="24">
        <v>40118</v>
      </c>
      <c r="D135" s="14">
        <f>'Time Series'!D135-'Time Series'!D134</f>
        <v>-295373647.87999964</v>
      </c>
    </row>
    <row r="136" spans="1:4" ht="15" thickBot="1" x14ac:dyDescent="0.35">
      <c r="A136" s="12" t="s">
        <v>24</v>
      </c>
      <c r="B136" s="9" t="s">
        <v>14</v>
      </c>
      <c r="C136" s="24">
        <v>40148</v>
      </c>
      <c r="D136" s="14">
        <f>'Time Series'!D136-'Time Series'!D135</f>
        <v>33309577.079999924</v>
      </c>
    </row>
    <row r="137" spans="1:4" ht="15" thickBot="1" x14ac:dyDescent="0.35">
      <c r="A137" s="12" t="s">
        <v>24</v>
      </c>
      <c r="B137" s="9" t="s">
        <v>15</v>
      </c>
      <c r="C137" s="24">
        <v>40179</v>
      </c>
      <c r="D137" s="14">
        <f>'Time Series'!D137-'Time Series'!D136</f>
        <v>-918023359.66999996</v>
      </c>
    </row>
    <row r="138" spans="1:4" ht="15" thickBot="1" x14ac:dyDescent="0.35">
      <c r="A138" s="12" t="s">
        <v>24</v>
      </c>
      <c r="B138" s="9" t="s">
        <v>16</v>
      </c>
      <c r="C138" s="24">
        <v>40210</v>
      </c>
      <c r="D138" s="14">
        <f>'Time Series'!D138-'Time Series'!D137</f>
        <v>101854806.93999997</v>
      </c>
    </row>
    <row r="139" spans="1:4" ht="15" thickBot="1" x14ac:dyDescent="0.35">
      <c r="A139" s="12" t="s">
        <v>24</v>
      </c>
      <c r="B139" s="9" t="s">
        <v>17</v>
      </c>
      <c r="C139" s="24">
        <v>40238</v>
      </c>
      <c r="D139" s="14">
        <f>'Time Series'!D139-'Time Series'!D138</f>
        <v>554842399.79999995</v>
      </c>
    </row>
    <row r="140" spans="1:4" ht="15" thickBot="1" x14ac:dyDescent="0.35">
      <c r="A140" s="12" t="s">
        <v>24</v>
      </c>
      <c r="B140" s="9" t="s">
        <v>18</v>
      </c>
      <c r="C140" s="24">
        <v>40269</v>
      </c>
      <c r="D140" s="14">
        <f>'Time Series'!D140-'Time Series'!D139</f>
        <v>-87255037.679999948</v>
      </c>
    </row>
    <row r="141" spans="1:4" ht="15" thickBot="1" x14ac:dyDescent="0.35">
      <c r="A141" s="12" t="s">
        <v>24</v>
      </c>
      <c r="B141" s="9" t="s">
        <v>19</v>
      </c>
      <c r="C141" s="24">
        <v>40299</v>
      </c>
      <c r="D141" s="14">
        <f>'Time Series'!D141-'Time Series'!D140</f>
        <v>590842040.72000003</v>
      </c>
    </row>
    <row r="142" spans="1:4" ht="15" thickBot="1" x14ac:dyDescent="0.35">
      <c r="A142" s="12" t="s">
        <v>24</v>
      </c>
      <c r="B142" s="9" t="s">
        <v>20</v>
      </c>
      <c r="C142" s="24">
        <v>40330</v>
      </c>
      <c r="D142" s="14">
        <f>'Time Series'!D142-'Time Series'!D141</f>
        <v>-375297848.24000013</v>
      </c>
    </row>
    <row r="143" spans="1:4" ht="15" thickBot="1" x14ac:dyDescent="0.35">
      <c r="A143" s="12" t="s">
        <v>24</v>
      </c>
      <c r="B143" s="9" t="s">
        <v>21</v>
      </c>
      <c r="C143" s="24">
        <v>40360</v>
      </c>
      <c r="D143" s="14">
        <f>'Time Series'!D143-'Time Series'!D142</f>
        <v>-70596614.999999881</v>
      </c>
    </row>
    <row r="144" spans="1:4" ht="15" thickBot="1" x14ac:dyDescent="0.35">
      <c r="A144" s="12" t="s">
        <v>24</v>
      </c>
      <c r="B144" s="9" t="s">
        <v>22</v>
      </c>
      <c r="C144" s="24">
        <v>40391</v>
      </c>
      <c r="D144" s="14">
        <f>'Time Series'!D144-'Time Series'!D143</f>
        <v>317545602.5</v>
      </c>
    </row>
    <row r="145" spans="1:4" ht="15" thickBot="1" x14ac:dyDescent="0.35">
      <c r="A145" s="12" t="s">
        <v>24</v>
      </c>
      <c r="B145" s="10" t="s">
        <v>23</v>
      </c>
      <c r="C145" s="24">
        <v>40422</v>
      </c>
      <c r="D145" s="14">
        <f>'Time Series'!D145-'Time Series'!D144</f>
        <v>-284882689.88000011</v>
      </c>
    </row>
    <row r="146" spans="1:4" ht="15" thickBot="1" x14ac:dyDescent="0.35">
      <c r="A146" s="12" t="s">
        <v>1</v>
      </c>
      <c r="B146" s="8" t="s">
        <v>0</v>
      </c>
      <c r="C146" s="24">
        <v>40452</v>
      </c>
      <c r="D146" s="14">
        <f>'Time Series'!D146-'Time Series'!D145</f>
        <v>538409520.91000009</v>
      </c>
    </row>
    <row r="147" spans="1:4" ht="15" thickBot="1" x14ac:dyDescent="0.35">
      <c r="A147" s="12" t="s">
        <v>1</v>
      </c>
      <c r="B147" s="9" t="s">
        <v>13</v>
      </c>
      <c r="C147" s="24">
        <v>40483</v>
      </c>
      <c r="D147" s="14">
        <f>'Time Series'!D147-'Time Series'!D146</f>
        <v>-182636304.48000002</v>
      </c>
    </row>
    <row r="148" spans="1:4" ht="15" thickBot="1" x14ac:dyDescent="0.35">
      <c r="A148" s="12" t="s">
        <v>1</v>
      </c>
      <c r="B148" s="9" t="s">
        <v>14</v>
      </c>
      <c r="C148" s="24">
        <v>40513</v>
      </c>
      <c r="D148" s="14">
        <f>'Time Series'!D148-'Time Series'!D147</f>
        <v>-252543342.23000002</v>
      </c>
    </row>
    <row r="149" spans="1:4" ht="15" thickBot="1" x14ac:dyDescent="0.35">
      <c r="A149" s="12" t="s">
        <v>1</v>
      </c>
      <c r="B149" s="9" t="s">
        <v>15</v>
      </c>
      <c r="C149" s="24">
        <v>40544</v>
      </c>
      <c r="D149" s="14">
        <f>'Time Series'!D149-'Time Series'!D148</f>
        <v>324560663.97000003</v>
      </c>
    </row>
    <row r="150" spans="1:4" ht="15" thickBot="1" x14ac:dyDescent="0.35">
      <c r="A150" s="12" t="s">
        <v>1</v>
      </c>
      <c r="B150" s="9" t="s">
        <v>16</v>
      </c>
      <c r="C150" s="24">
        <v>40575</v>
      </c>
      <c r="D150" s="14">
        <f>'Time Series'!D150-'Time Series'!D149</f>
        <v>-96143972.710000038</v>
      </c>
    </row>
    <row r="151" spans="1:4" ht="15" thickBot="1" x14ac:dyDescent="0.35">
      <c r="A151" s="12" t="s">
        <v>1</v>
      </c>
      <c r="B151" s="9" t="s">
        <v>17</v>
      </c>
      <c r="C151" s="24">
        <v>40603</v>
      </c>
      <c r="D151" s="14">
        <f>'Time Series'!D151-'Time Series'!D150</f>
        <v>130404440.12999988</v>
      </c>
    </row>
    <row r="152" spans="1:4" ht="15" thickBot="1" x14ac:dyDescent="0.35">
      <c r="A152" s="12" t="s">
        <v>1</v>
      </c>
      <c r="B152" s="9" t="s">
        <v>18</v>
      </c>
      <c r="C152" s="24">
        <v>40634</v>
      </c>
      <c r="D152" s="14">
        <f>'Time Series'!D152-'Time Series'!D151</f>
        <v>-337258577.9799999</v>
      </c>
    </row>
    <row r="153" spans="1:4" ht="15" thickBot="1" x14ac:dyDescent="0.35">
      <c r="A153" s="12" t="s">
        <v>1</v>
      </c>
      <c r="B153" s="9" t="s">
        <v>19</v>
      </c>
      <c r="C153" s="24">
        <v>40664</v>
      </c>
      <c r="D153" s="14">
        <f>'Time Series'!D153-'Time Series'!D152</f>
        <v>220834229.01000011</v>
      </c>
    </row>
    <row r="154" spans="1:4" ht="15" thickBot="1" x14ac:dyDescent="0.35">
      <c r="A154" s="12" t="s">
        <v>1</v>
      </c>
      <c r="B154" s="9" t="s">
        <v>20</v>
      </c>
      <c r="C154" s="24">
        <v>40695</v>
      </c>
      <c r="D154" s="14">
        <f>'Time Series'!D154-'Time Series'!D153</f>
        <v>-164503859.67999983</v>
      </c>
    </row>
    <row r="155" spans="1:4" ht="15" thickBot="1" x14ac:dyDescent="0.35">
      <c r="A155" s="12" t="s">
        <v>1</v>
      </c>
      <c r="B155" s="9" t="s">
        <v>21</v>
      </c>
      <c r="C155" s="24">
        <v>40725</v>
      </c>
      <c r="D155" s="14">
        <f>'Time Series'!D155-'Time Series'!D154</f>
        <v>-144669608.49000037</v>
      </c>
    </row>
    <row r="156" spans="1:4" ht="15" thickBot="1" x14ac:dyDescent="0.35">
      <c r="A156" s="12" t="s">
        <v>1</v>
      </c>
      <c r="B156" s="9" t="s">
        <v>22</v>
      </c>
      <c r="C156" s="24">
        <v>40756</v>
      </c>
      <c r="D156" s="14">
        <f>'Time Series'!D156-'Time Series'!D155</f>
        <v>302020456.46000016</v>
      </c>
    </row>
    <row r="157" spans="1:4" ht="15" thickBot="1" x14ac:dyDescent="0.35">
      <c r="A157" s="12" t="s">
        <v>1</v>
      </c>
      <c r="B157" s="10" t="s">
        <v>23</v>
      </c>
      <c r="C157" s="24">
        <v>40787</v>
      </c>
      <c r="D157" s="14">
        <f>'Time Series'!D157-'Time Series'!D156</f>
        <v>-268513910.50999999</v>
      </c>
    </row>
    <row r="158" spans="1:4" ht="15" thickBot="1" x14ac:dyDescent="0.35">
      <c r="A158" s="12" t="s">
        <v>2</v>
      </c>
      <c r="B158" s="8" t="s">
        <v>0</v>
      </c>
      <c r="C158" s="24">
        <v>40817</v>
      </c>
      <c r="D158" s="14">
        <f>'Time Series'!D158-'Time Series'!D157</f>
        <v>358988963.81999993</v>
      </c>
    </row>
    <row r="159" spans="1:4" ht="15" thickBot="1" x14ac:dyDescent="0.35">
      <c r="A159" s="12" t="s">
        <v>2</v>
      </c>
      <c r="B159" s="9" t="s">
        <v>13</v>
      </c>
      <c r="C159" s="24">
        <v>40848</v>
      </c>
      <c r="D159" s="14">
        <f>'Time Series'!D159-'Time Series'!D158</f>
        <v>-361577328.47000003</v>
      </c>
    </row>
    <row r="160" spans="1:4" ht="15" thickBot="1" x14ac:dyDescent="0.35">
      <c r="A160" s="12" t="s">
        <v>2</v>
      </c>
      <c r="B160" s="9" t="s">
        <v>14</v>
      </c>
      <c r="C160" s="24">
        <v>40878</v>
      </c>
      <c r="D160" s="14">
        <f>'Time Series'!D160-'Time Series'!D159</f>
        <v>92109180.830000162</v>
      </c>
    </row>
    <row r="161" spans="1:4" ht="15" thickBot="1" x14ac:dyDescent="0.35">
      <c r="A161" s="12" t="s">
        <v>2</v>
      </c>
      <c r="B161" s="9" t="s">
        <v>15</v>
      </c>
      <c r="C161" s="24">
        <v>40909</v>
      </c>
      <c r="D161" s="14">
        <f>'Time Series'!D161-'Time Series'!D160</f>
        <v>777638942.00999975</v>
      </c>
    </row>
    <row r="162" spans="1:4" ht="15" thickBot="1" x14ac:dyDescent="0.35">
      <c r="A162" s="12" t="s">
        <v>2</v>
      </c>
      <c r="B162" s="9" t="s">
        <v>16</v>
      </c>
      <c r="C162" s="24">
        <v>40940</v>
      </c>
      <c r="D162" s="14">
        <f>'Time Series'!D162-'Time Series'!D161</f>
        <v>-465730438.12999988</v>
      </c>
    </row>
    <row r="163" spans="1:4" ht="15" thickBot="1" x14ac:dyDescent="0.35">
      <c r="A163" s="12" t="s">
        <v>2</v>
      </c>
      <c r="B163" s="9" t="s">
        <v>17</v>
      </c>
      <c r="C163" s="24">
        <v>40969</v>
      </c>
      <c r="D163" s="14">
        <f>'Time Series'!D163-'Time Series'!D162</f>
        <v>-78997621.419999838</v>
      </c>
    </row>
    <row r="164" spans="1:4" ht="15" thickBot="1" x14ac:dyDescent="0.35">
      <c r="A164" s="12" t="s">
        <v>2</v>
      </c>
      <c r="B164" s="9" t="s">
        <v>18</v>
      </c>
      <c r="C164" s="24">
        <v>41000</v>
      </c>
      <c r="D164" s="14">
        <f>'Time Series'!D164-'Time Series'!D163</f>
        <v>163688834.9599998</v>
      </c>
    </row>
    <row r="165" spans="1:4" ht="15" thickBot="1" x14ac:dyDescent="0.35">
      <c r="A165" s="12" t="s">
        <v>2</v>
      </c>
      <c r="B165" s="9" t="s">
        <v>19</v>
      </c>
      <c r="C165" s="24">
        <v>41030</v>
      </c>
      <c r="D165" s="14">
        <f>'Time Series'!D165-'Time Series'!D164</f>
        <v>-217394011.53999996</v>
      </c>
    </row>
    <row r="166" spans="1:4" ht="15" thickBot="1" x14ac:dyDescent="0.35">
      <c r="A166" s="12" t="s">
        <v>2</v>
      </c>
      <c r="B166" s="9" t="s">
        <v>20</v>
      </c>
      <c r="C166" s="24">
        <v>41061</v>
      </c>
      <c r="D166" s="14">
        <f>'Time Series'!D166-'Time Series'!D165</f>
        <v>-122005899.71000004</v>
      </c>
    </row>
    <row r="167" spans="1:4" ht="15" thickBot="1" x14ac:dyDescent="0.35">
      <c r="A167" s="12" t="s">
        <v>2</v>
      </c>
      <c r="B167" s="9" t="s">
        <v>21</v>
      </c>
      <c r="C167" s="24">
        <v>41091</v>
      </c>
      <c r="D167" s="14">
        <f>'Time Series'!D167-'Time Series'!D166</f>
        <v>-102993761.61999989</v>
      </c>
    </row>
    <row r="168" spans="1:4" ht="15" thickBot="1" x14ac:dyDescent="0.35">
      <c r="A168" s="12" t="s">
        <v>2</v>
      </c>
      <c r="B168" s="9" t="s">
        <v>22</v>
      </c>
      <c r="C168" s="24">
        <v>41122</v>
      </c>
      <c r="D168" s="14">
        <f>'Time Series'!D168-'Time Series'!D167</f>
        <v>233203087.7099998</v>
      </c>
    </row>
    <row r="169" spans="1:4" ht="15" thickBot="1" x14ac:dyDescent="0.35">
      <c r="A169" s="12" t="s">
        <v>2</v>
      </c>
      <c r="B169" s="10" t="s">
        <v>23</v>
      </c>
      <c r="C169" s="24">
        <v>41153</v>
      </c>
      <c r="D169" s="14">
        <f>'Time Series'!D169-'Time Series'!D168</f>
        <v>-142605742.98999977</v>
      </c>
    </row>
    <row r="170" spans="1:4" ht="15" thickBot="1" x14ac:dyDescent="0.35">
      <c r="A170" s="12" t="s">
        <v>3</v>
      </c>
      <c r="B170" s="8" t="s">
        <v>0</v>
      </c>
      <c r="C170" s="24">
        <v>41183</v>
      </c>
      <c r="D170" s="14">
        <f>'Time Series'!D170-'Time Series'!D169</f>
        <v>738308381.57799983</v>
      </c>
    </row>
    <row r="171" spans="1:4" ht="15" thickBot="1" x14ac:dyDescent="0.35">
      <c r="A171" s="12" t="s">
        <v>3</v>
      </c>
      <c r="B171" s="9" t="s">
        <v>13</v>
      </c>
      <c r="C171" s="24">
        <v>41214</v>
      </c>
      <c r="D171" s="14">
        <f>'Time Series'!D171-'Time Series'!D170</f>
        <v>-502173644.45399976</v>
      </c>
    </row>
    <row r="172" spans="1:4" ht="15" thickBot="1" x14ac:dyDescent="0.35">
      <c r="A172" s="12" t="s">
        <v>3</v>
      </c>
      <c r="B172" s="9" t="s">
        <v>14</v>
      </c>
      <c r="C172" s="24">
        <v>41244</v>
      </c>
      <c r="D172" s="14">
        <f>'Time Series'!D172-'Time Series'!D171</f>
        <v>361873227.03400016</v>
      </c>
    </row>
    <row r="173" spans="1:4" ht="15" thickBot="1" x14ac:dyDescent="0.35">
      <c r="A173" s="12" t="s">
        <v>3</v>
      </c>
      <c r="B173" s="9" t="s">
        <v>15</v>
      </c>
      <c r="C173" s="24">
        <v>41275</v>
      </c>
      <c r="D173" s="14">
        <f>'Time Series'!D173-'Time Series'!D172</f>
        <v>146897958.65999985</v>
      </c>
    </row>
    <row r="174" spans="1:4" ht="15" thickBot="1" x14ac:dyDescent="0.35">
      <c r="A174" s="12" t="s">
        <v>3</v>
      </c>
      <c r="B174" s="9" t="s">
        <v>16</v>
      </c>
      <c r="C174" s="24">
        <v>41306</v>
      </c>
      <c r="D174" s="14">
        <f>'Time Series'!D174-'Time Series'!D173</f>
        <v>-358546588.42400026</v>
      </c>
    </row>
    <row r="175" spans="1:4" ht="15" thickBot="1" x14ac:dyDescent="0.35">
      <c r="A175" s="12" t="s">
        <v>3</v>
      </c>
      <c r="B175" s="9" t="s">
        <v>17</v>
      </c>
      <c r="C175" s="24">
        <v>41334</v>
      </c>
      <c r="D175" s="14">
        <f>'Time Series'!D175-'Time Series'!D174</f>
        <v>111314940.21000004</v>
      </c>
    </row>
    <row r="176" spans="1:4" ht="15" thickBot="1" x14ac:dyDescent="0.35">
      <c r="A176" s="12" t="s">
        <v>3</v>
      </c>
      <c r="B176" s="9" t="s">
        <v>18</v>
      </c>
      <c r="C176" s="24">
        <v>41365</v>
      </c>
      <c r="D176" s="14">
        <f>'Time Series'!D176-'Time Series'!D175</f>
        <v>-6673797.5960001945</v>
      </c>
    </row>
    <row r="177" spans="1:4" ht="15" thickBot="1" x14ac:dyDescent="0.35">
      <c r="A177" s="12" t="s">
        <v>3</v>
      </c>
      <c r="B177" s="9" t="s">
        <v>19</v>
      </c>
      <c r="C177" s="24">
        <v>41395</v>
      </c>
      <c r="D177" s="14">
        <f>'Time Series'!D177-'Time Series'!D176</f>
        <v>4994451.1560003757</v>
      </c>
    </row>
    <row r="178" spans="1:4" ht="15" thickBot="1" x14ac:dyDescent="0.35">
      <c r="A178" s="12" t="s">
        <v>3</v>
      </c>
      <c r="B178" s="9" t="s">
        <v>20</v>
      </c>
      <c r="C178" s="24">
        <v>41426</v>
      </c>
      <c r="D178" s="14">
        <f>'Time Series'!D178-'Time Series'!D177</f>
        <v>-172553363.32400012</v>
      </c>
    </row>
    <row r="179" spans="1:4" ht="15" thickBot="1" x14ac:dyDescent="0.35">
      <c r="A179" s="12" t="s">
        <v>3</v>
      </c>
      <c r="B179" s="9" t="s">
        <v>21</v>
      </c>
      <c r="C179" s="24">
        <v>41456</v>
      </c>
      <c r="D179" s="14">
        <f>'Time Series'!D179-'Time Series'!D178</f>
        <v>-88983451.395999908</v>
      </c>
    </row>
    <row r="180" spans="1:4" ht="15" thickBot="1" x14ac:dyDescent="0.35">
      <c r="A180" s="12" t="s">
        <v>3</v>
      </c>
      <c r="B180" s="9" t="s">
        <v>22</v>
      </c>
      <c r="C180" s="24">
        <v>41487</v>
      </c>
      <c r="D180" s="14">
        <f>'Time Series'!D180-'Time Series'!D179</f>
        <v>134700111.75399971</v>
      </c>
    </row>
    <row r="181" spans="1:4" ht="15" thickBot="1" x14ac:dyDescent="0.35">
      <c r="A181" s="12" t="s">
        <v>3</v>
      </c>
      <c r="B181" s="10" t="s">
        <v>23</v>
      </c>
      <c r="C181" s="24">
        <v>41518</v>
      </c>
      <c r="D181" s="14">
        <f>'Time Series'!D181-'Time Series'!D180</f>
        <v>-122697196.62899995</v>
      </c>
    </row>
    <row r="182" spans="1:4" ht="15" thickBot="1" x14ac:dyDescent="0.35">
      <c r="A182" s="12" t="s">
        <v>4</v>
      </c>
      <c r="B182" s="8" t="s">
        <v>0</v>
      </c>
      <c r="C182" s="24">
        <v>41548</v>
      </c>
      <c r="D182" s="14">
        <f>'Time Series'!D182-'Time Series'!D181</f>
        <v>774677944.61300039</v>
      </c>
    </row>
    <row r="183" spans="1:4" ht="15" thickBot="1" x14ac:dyDescent="0.35">
      <c r="A183" s="12" t="s">
        <v>4</v>
      </c>
      <c r="B183" s="9" t="s">
        <v>13</v>
      </c>
      <c r="C183" s="24">
        <v>41579</v>
      </c>
      <c r="D183" s="14">
        <f>'Time Series'!D183-'Time Series'!D182</f>
        <v>-816518692.18000031</v>
      </c>
    </row>
    <row r="184" spans="1:4" ht="15" thickBot="1" x14ac:dyDescent="0.35">
      <c r="A184" s="12" t="s">
        <v>4</v>
      </c>
      <c r="B184" s="9" t="s">
        <v>14</v>
      </c>
      <c r="C184" s="24">
        <v>41609</v>
      </c>
      <c r="D184" s="14">
        <f>'Time Series'!D184-'Time Series'!D183</f>
        <v>678463782.88200045</v>
      </c>
    </row>
    <row r="185" spans="1:4" ht="15" thickBot="1" x14ac:dyDescent="0.35">
      <c r="A185" s="12" t="s">
        <v>4</v>
      </c>
      <c r="B185" s="9" t="s">
        <v>15</v>
      </c>
      <c r="C185" s="24">
        <v>41640</v>
      </c>
      <c r="D185" s="14">
        <f>'Time Series'!D185-'Time Series'!D184</f>
        <v>87757837.409999371</v>
      </c>
    </row>
    <row r="186" spans="1:4" ht="15" thickBot="1" x14ac:dyDescent="0.35">
      <c r="A186" s="12" t="s">
        <v>4</v>
      </c>
      <c r="B186" s="9" t="s">
        <v>16</v>
      </c>
      <c r="C186" s="24">
        <v>41671</v>
      </c>
      <c r="D186" s="14">
        <f>'Time Series'!D186-'Time Series'!D185</f>
        <v>-81038052.687999487</v>
      </c>
    </row>
    <row r="187" spans="1:4" ht="15" thickBot="1" x14ac:dyDescent="0.35">
      <c r="A187" s="12" t="s">
        <v>4</v>
      </c>
      <c r="B187" s="9" t="s">
        <v>17</v>
      </c>
      <c r="C187" s="24">
        <v>41699</v>
      </c>
      <c r="D187" s="14">
        <f>'Time Series'!D187-'Time Series'!D186</f>
        <v>-199890569.89400005</v>
      </c>
    </row>
    <row r="188" spans="1:4" ht="15" thickBot="1" x14ac:dyDescent="0.35">
      <c r="A188" s="12" t="s">
        <v>4</v>
      </c>
      <c r="B188" s="9" t="s">
        <v>18</v>
      </c>
      <c r="C188" s="24">
        <v>41730</v>
      </c>
      <c r="D188" s="14">
        <f>'Time Series'!D188-'Time Series'!D187</f>
        <v>-106861210.28599977</v>
      </c>
    </row>
    <row r="189" spans="1:4" ht="15" thickBot="1" x14ac:dyDescent="0.35">
      <c r="A189" s="12" t="s">
        <v>4</v>
      </c>
      <c r="B189" s="9" t="s">
        <v>19</v>
      </c>
      <c r="C189" s="24">
        <v>41760</v>
      </c>
      <c r="D189" s="14">
        <f>'Time Series'!D189-'Time Series'!D188</f>
        <v>-130587820.96200037</v>
      </c>
    </row>
    <row r="190" spans="1:4" ht="15" thickBot="1" x14ac:dyDescent="0.35">
      <c r="A190" s="12" t="s">
        <v>4</v>
      </c>
      <c r="B190" s="9" t="s">
        <v>20</v>
      </c>
      <c r="C190" s="24">
        <v>41791</v>
      </c>
      <c r="D190" s="14">
        <f>'Time Series'!D190-'Time Series'!D189</f>
        <v>540132815.63600016</v>
      </c>
    </row>
    <row r="191" spans="1:4" ht="15" thickBot="1" x14ac:dyDescent="0.35">
      <c r="A191" s="12" t="s">
        <v>4</v>
      </c>
      <c r="B191" s="9" t="s">
        <v>21</v>
      </c>
      <c r="C191" s="24">
        <v>41821</v>
      </c>
      <c r="D191" s="14">
        <f>'Time Series'!D191-'Time Series'!D190</f>
        <v>-265422506.58599997</v>
      </c>
    </row>
    <row r="192" spans="1:4" ht="15" thickBot="1" x14ac:dyDescent="0.35">
      <c r="A192" s="12" t="s">
        <v>4</v>
      </c>
      <c r="B192" s="9" t="s">
        <v>22</v>
      </c>
      <c r="C192" s="24">
        <v>41852</v>
      </c>
      <c r="D192" s="14">
        <f>'Time Series'!D192-'Time Series'!D191</f>
        <v>-259373734.17400026</v>
      </c>
    </row>
    <row r="193" spans="1:4" ht="15" thickBot="1" x14ac:dyDescent="0.35">
      <c r="A193" s="12" t="s">
        <v>4</v>
      </c>
      <c r="B193" s="10" t="s">
        <v>23</v>
      </c>
      <c r="C193" s="24">
        <v>41883</v>
      </c>
      <c r="D193" s="14">
        <f>'Time Series'!D193-'Time Series'!D192</f>
        <v>-88744178.819999933</v>
      </c>
    </row>
    <row r="194" spans="1:4" ht="15" thickBot="1" x14ac:dyDescent="0.35">
      <c r="A194" s="12" t="s">
        <v>5</v>
      </c>
      <c r="B194" s="8" t="s">
        <v>0</v>
      </c>
      <c r="C194" s="24">
        <v>41913</v>
      </c>
      <c r="D194" s="14">
        <f>'Time Series'!D194-'Time Series'!D193</f>
        <v>1047811663.0559998</v>
      </c>
    </row>
    <row r="195" spans="1:4" ht="15" thickBot="1" x14ac:dyDescent="0.35">
      <c r="A195" s="12" t="s">
        <v>5</v>
      </c>
      <c r="B195" s="9" t="s">
        <v>13</v>
      </c>
      <c r="C195" s="24">
        <v>41944</v>
      </c>
      <c r="D195" s="14">
        <f>'Time Series'!D195-'Time Series'!D194</f>
        <v>-692081125.7179997</v>
      </c>
    </row>
    <row r="196" spans="1:4" ht="15" thickBot="1" x14ac:dyDescent="0.35">
      <c r="A196" s="12" t="s">
        <v>5</v>
      </c>
      <c r="B196" s="9" t="s">
        <v>14</v>
      </c>
      <c r="C196" s="24">
        <v>41974</v>
      </c>
      <c r="D196" s="14">
        <f>'Time Series'!D196-'Time Series'!D195</f>
        <v>716455172.23200011</v>
      </c>
    </row>
    <row r="197" spans="1:4" ht="15" thickBot="1" x14ac:dyDescent="0.35">
      <c r="A197" s="12" t="s">
        <v>5</v>
      </c>
      <c r="B197" s="9" t="s">
        <v>15</v>
      </c>
      <c r="C197" s="24">
        <v>42005</v>
      </c>
      <c r="D197" s="14">
        <f>'Time Series'!D197-'Time Series'!D196</f>
        <v>-449478461.5180006</v>
      </c>
    </row>
    <row r="198" spans="1:4" ht="15" thickBot="1" x14ac:dyDescent="0.35">
      <c r="A198" s="12" t="s">
        <v>5</v>
      </c>
      <c r="B198" s="9" t="s">
        <v>16</v>
      </c>
      <c r="C198" s="24">
        <v>42036</v>
      </c>
      <c r="D198" s="14">
        <f>'Time Series'!D198-'Time Series'!D197</f>
        <v>160122216.18200064</v>
      </c>
    </row>
    <row r="199" spans="1:4" ht="15" thickBot="1" x14ac:dyDescent="0.35">
      <c r="A199" s="12" t="s">
        <v>5</v>
      </c>
      <c r="B199" s="9" t="s">
        <v>17</v>
      </c>
      <c r="C199" s="24">
        <v>42064</v>
      </c>
      <c r="D199" s="14">
        <f>'Time Series'!D199-'Time Series'!D198</f>
        <v>-335632678.25200009</v>
      </c>
    </row>
    <row r="200" spans="1:4" ht="15" thickBot="1" x14ac:dyDescent="0.35">
      <c r="A200" s="12" t="s">
        <v>5</v>
      </c>
      <c r="B200" s="9" t="s">
        <v>18</v>
      </c>
      <c r="C200" s="24">
        <v>42095</v>
      </c>
      <c r="D200" s="14">
        <f>'Time Series'!D200-'Time Series'!D199</f>
        <v>202766037.53199983</v>
      </c>
    </row>
    <row r="201" spans="1:4" ht="15" thickBot="1" x14ac:dyDescent="0.35">
      <c r="A201" s="12" t="s">
        <v>5</v>
      </c>
      <c r="B201" s="9" t="s">
        <v>19</v>
      </c>
      <c r="C201" s="24">
        <v>42125</v>
      </c>
      <c r="D201" s="14">
        <f>'Time Series'!D201-'Time Series'!D200</f>
        <v>-520240670.63599992</v>
      </c>
    </row>
    <row r="202" spans="1:4" ht="15" thickBot="1" x14ac:dyDescent="0.35">
      <c r="A202" s="12" t="s">
        <v>5</v>
      </c>
      <c r="B202" s="9" t="s">
        <v>20</v>
      </c>
      <c r="C202" s="24">
        <v>42156</v>
      </c>
      <c r="D202" s="14">
        <f>'Time Series'!D202-'Time Series'!D201</f>
        <v>182209202.5999999</v>
      </c>
    </row>
    <row r="203" spans="1:4" ht="15" thickBot="1" x14ac:dyDescent="0.35">
      <c r="A203" s="12" t="s">
        <v>5</v>
      </c>
      <c r="B203" s="9" t="s">
        <v>21</v>
      </c>
      <c r="C203" s="24">
        <v>42186</v>
      </c>
      <c r="D203" s="14">
        <f>'Time Series'!D203-'Time Series'!D202</f>
        <v>437131687.93799996</v>
      </c>
    </row>
    <row r="204" spans="1:4" ht="15" thickBot="1" x14ac:dyDescent="0.35">
      <c r="A204" s="12" t="s">
        <v>5</v>
      </c>
      <c r="B204" s="9" t="s">
        <v>22</v>
      </c>
      <c r="C204" s="24">
        <v>42217</v>
      </c>
      <c r="D204" s="14">
        <f>'Time Series'!D204-'Time Series'!D203</f>
        <v>-640821602.40200019</v>
      </c>
    </row>
    <row r="205" spans="1:4" ht="15" thickBot="1" x14ac:dyDescent="0.35">
      <c r="A205" s="12" t="s">
        <v>5</v>
      </c>
      <c r="B205" s="10" t="s">
        <v>23</v>
      </c>
      <c r="C205" s="24">
        <v>42248</v>
      </c>
      <c r="D205" s="14">
        <f>'Time Series'!D205-'Time Series'!D204</f>
        <v>192381952.40799999</v>
      </c>
    </row>
    <row r="206" spans="1:4" ht="15" thickBot="1" x14ac:dyDescent="0.35">
      <c r="A206" s="12" t="s">
        <v>6</v>
      </c>
      <c r="B206" s="8" t="s">
        <v>0</v>
      </c>
      <c r="C206" s="24">
        <v>42278</v>
      </c>
      <c r="D206" s="14">
        <f>'Time Series'!D206-'Time Series'!D205</f>
        <v>730877233.81000066</v>
      </c>
    </row>
    <row r="207" spans="1:4" ht="15" thickBot="1" x14ac:dyDescent="0.35">
      <c r="A207" s="12" t="s">
        <v>6</v>
      </c>
      <c r="B207" s="9" t="s">
        <v>13</v>
      </c>
      <c r="C207" s="24">
        <v>42309</v>
      </c>
      <c r="D207" s="14">
        <f>'Time Series'!D207-'Time Series'!D206</f>
        <v>-631999565.58999991</v>
      </c>
    </row>
    <row r="208" spans="1:4" ht="15" thickBot="1" x14ac:dyDescent="0.35">
      <c r="A208" s="12" t="s">
        <v>6</v>
      </c>
      <c r="B208" s="9" t="s">
        <v>14</v>
      </c>
      <c r="C208" s="24">
        <v>42339</v>
      </c>
      <c r="D208" s="14">
        <f>'Time Series'!D208-'Time Series'!D207</f>
        <v>848923235.01799989</v>
      </c>
    </row>
    <row r="209" spans="1:4" ht="15" thickBot="1" x14ac:dyDescent="0.35">
      <c r="A209" s="12" t="s">
        <v>6</v>
      </c>
      <c r="B209" s="9" t="s">
        <v>15</v>
      </c>
      <c r="C209" s="24">
        <v>42370</v>
      </c>
      <c r="D209" s="14">
        <f>'Time Series'!D209-'Time Series'!D208</f>
        <v>489338323.17200041</v>
      </c>
    </row>
    <row r="210" spans="1:4" ht="15" thickBot="1" x14ac:dyDescent="0.35">
      <c r="A210" s="12" t="s">
        <v>6</v>
      </c>
      <c r="B210" s="9" t="s">
        <v>16</v>
      </c>
      <c r="C210" s="24">
        <v>42401</v>
      </c>
      <c r="D210" s="14">
        <f>'Time Series'!D210-'Time Series'!D209</f>
        <v>-599340600.99399996</v>
      </c>
    </row>
    <row r="211" spans="1:4" ht="15" thickBot="1" x14ac:dyDescent="0.35">
      <c r="A211" s="12" t="s">
        <v>6</v>
      </c>
      <c r="B211" s="9" t="s">
        <v>17</v>
      </c>
      <c r="C211" s="24">
        <v>42430</v>
      </c>
      <c r="D211" s="14">
        <f>'Time Series'!D211-'Time Series'!D210</f>
        <v>-109212319.37200069</v>
      </c>
    </row>
    <row r="212" spans="1:4" ht="15" thickBot="1" x14ac:dyDescent="0.35">
      <c r="A212" s="12" t="s">
        <v>6</v>
      </c>
      <c r="B212" s="9" t="s">
        <v>18</v>
      </c>
      <c r="C212" s="24">
        <v>42461</v>
      </c>
      <c r="D212" s="14">
        <f>'Time Series'!D212-'Time Series'!D211</f>
        <v>-831700228.58200049</v>
      </c>
    </row>
    <row r="213" spans="1:4" ht="15" thickBot="1" x14ac:dyDescent="0.35">
      <c r="A213" s="12" t="s">
        <v>6</v>
      </c>
      <c r="B213" s="9" t="s">
        <v>19</v>
      </c>
      <c r="C213" s="24">
        <v>42491</v>
      </c>
      <c r="D213" s="14">
        <f>'Time Series'!D213-'Time Series'!D212</f>
        <v>643840256.89073205</v>
      </c>
    </row>
    <row r="214" spans="1:4" ht="15" thickBot="1" x14ac:dyDescent="0.35">
      <c r="A214" s="12" t="s">
        <v>6</v>
      </c>
      <c r="B214" s="9" t="s">
        <v>20</v>
      </c>
      <c r="C214" s="24">
        <v>42522</v>
      </c>
      <c r="D214" s="14">
        <f>'Time Series'!D214-'Time Series'!D213</f>
        <v>-390927260.22200036</v>
      </c>
    </row>
    <row r="215" spans="1:4" ht="15" thickBot="1" x14ac:dyDescent="0.35">
      <c r="A215" s="12" t="s">
        <v>6</v>
      </c>
      <c r="B215" s="9" t="s">
        <v>21</v>
      </c>
      <c r="C215" s="24">
        <v>42552</v>
      </c>
      <c r="D215" s="14">
        <f>'Time Series'!D215-'Time Series'!D214</f>
        <v>331545673.98000026</v>
      </c>
    </row>
    <row r="216" spans="1:4" ht="15" thickBot="1" x14ac:dyDescent="0.35">
      <c r="A216" s="12" t="s">
        <v>6</v>
      </c>
      <c r="B216" s="9" t="s">
        <v>22</v>
      </c>
      <c r="C216" s="24">
        <v>42583</v>
      </c>
      <c r="D216" s="14">
        <f>'Time Series'!D216-'Time Series'!D215</f>
        <v>-400336251.92273188</v>
      </c>
    </row>
    <row r="217" spans="1:4" ht="15" thickBot="1" x14ac:dyDescent="0.35">
      <c r="A217" s="12" t="s">
        <v>6</v>
      </c>
      <c r="B217" s="10" t="s">
        <v>23</v>
      </c>
      <c r="C217" s="24">
        <v>42614</v>
      </c>
      <c r="D217" s="14">
        <f>'Time Series'!D217-'Time Series'!D216</f>
        <v>412739072.78600025</v>
      </c>
    </row>
    <row r="218" spans="1:4" ht="15" thickBot="1" x14ac:dyDescent="0.35">
      <c r="A218" s="12" t="s">
        <v>7</v>
      </c>
      <c r="B218" s="8" t="s">
        <v>0</v>
      </c>
      <c r="C218" s="24">
        <v>42644</v>
      </c>
      <c r="D218" s="14">
        <f>'Time Series'!D218-'Time Series'!D217</f>
        <v>607077659.25800037</v>
      </c>
    </row>
    <row r="219" spans="1:4" ht="15" thickBot="1" x14ac:dyDescent="0.35">
      <c r="A219" s="12" t="s">
        <v>7</v>
      </c>
      <c r="B219" s="9" t="s">
        <v>13</v>
      </c>
      <c r="C219" s="24">
        <v>42675</v>
      </c>
      <c r="D219" s="14">
        <f>'Time Series'!D219-'Time Series'!D218</f>
        <v>-842599817.0580008</v>
      </c>
    </row>
    <row r="220" spans="1:4" ht="15" thickBot="1" x14ac:dyDescent="0.35">
      <c r="A220" s="12" t="s">
        <v>7</v>
      </c>
      <c r="B220" s="9" t="s">
        <v>14</v>
      </c>
      <c r="C220" s="24">
        <v>42705</v>
      </c>
      <c r="D220" s="14">
        <f>'Time Series'!D220-'Time Series'!D219</f>
        <v>761511745.08400083</v>
      </c>
    </row>
    <row r="221" spans="1:4" ht="15" thickBot="1" x14ac:dyDescent="0.35">
      <c r="A221" s="12" t="s">
        <v>7</v>
      </c>
      <c r="B221" s="9" t="s">
        <v>15</v>
      </c>
      <c r="C221" s="24">
        <v>42736</v>
      </c>
      <c r="D221" s="14">
        <f>'Time Series'!D221-'Time Series'!D220</f>
        <v>328444820.02200031</v>
      </c>
    </row>
    <row r="222" spans="1:4" ht="15" thickBot="1" x14ac:dyDescent="0.35">
      <c r="A222" s="12" t="s">
        <v>7</v>
      </c>
      <c r="B222" s="9" t="s">
        <v>16</v>
      </c>
      <c r="C222" s="24">
        <v>42767</v>
      </c>
      <c r="D222" s="14">
        <f>'Time Series'!D222-'Time Series'!D221</f>
        <v>68307152.999999523</v>
      </c>
    </row>
    <row r="223" spans="1:4" ht="15" thickBot="1" x14ac:dyDescent="0.35">
      <c r="A223" s="12" t="s">
        <v>7</v>
      </c>
      <c r="B223" s="9" t="s">
        <v>17</v>
      </c>
      <c r="C223" s="24">
        <v>42795</v>
      </c>
      <c r="D223" s="14">
        <f>'Time Series'!D223-'Time Series'!D222</f>
        <v>226627560.8239994</v>
      </c>
    </row>
    <row r="224" spans="1:4" ht="15" thickBot="1" x14ac:dyDescent="0.35">
      <c r="A224" s="12" t="s">
        <v>7</v>
      </c>
      <c r="B224" s="9" t="s">
        <v>18</v>
      </c>
      <c r="C224" s="24">
        <v>42826</v>
      </c>
      <c r="D224" s="14">
        <f>'Time Series'!D224-'Time Series'!D223</f>
        <v>-376667266.20599937</v>
      </c>
    </row>
    <row r="225" spans="1:4" ht="15" thickBot="1" x14ac:dyDescent="0.35">
      <c r="A225" s="12" t="s">
        <v>7</v>
      </c>
      <c r="B225" s="9" t="s">
        <v>19</v>
      </c>
      <c r="C225" s="24">
        <v>42856</v>
      </c>
      <c r="D225" s="14">
        <f>'Time Series'!D225-'Time Series'!D224</f>
        <v>-73952637.485999584</v>
      </c>
    </row>
    <row r="226" spans="1:4" ht="15" thickBot="1" x14ac:dyDescent="0.35">
      <c r="A226" s="12" t="s">
        <v>7</v>
      </c>
      <c r="B226" s="9" t="s">
        <v>20</v>
      </c>
      <c r="C226" s="24">
        <v>42887</v>
      </c>
      <c r="D226" s="14">
        <f>'Time Series'!D226-'Time Series'!D225</f>
        <v>-385655201.05800009</v>
      </c>
    </row>
    <row r="227" spans="1:4" ht="15" thickBot="1" x14ac:dyDescent="0.35">
      <c r="A227" s="12" t="s">
        <v>7</v>
      </c>
      <c r="B227" s="9" t="s">
        <v>21</v>
      </c>
      <c r="C227" s="24">
        <v>42917</v>
      </c>
      <c r="D227" s="14">
        <f>'Time Series'!D227-'Time Series'!D226</f>
        <v>2581719306.7880001</v>
      </c>
    </row>
    <row r="228" spans="1:4" ht="15" thickBot="1" x14ac:dyDescent="0.35">
      <c r="A228" s="12" t="s">
        <v>7</v>
      </c>
      <c r="B228" s="9" t="s">
        <v>22</v>
      </c>
      <c r="C228" s="24">
        <v>42948</v>
      </c>
      <c r="D228" s="14">
        <f>'Time Series'!D228-'Time Series'!D227</f>
        <v>-3095929920.5080004</v>
      </c>
    </row>
    <row r="229" spans="1:4" ht="15" thickBot="1" x14ac:dyDescent="0.35">
      <c r="A229" s="12" t="s">
        <v>7</v>
      </c>
      <c r="B229" s="10" t="s">
        <v>23</v>
      </c>
      <c r="C229" s="24">
        <v>42979</v>
      </c>
      <c r="D229" s="14">
        <f>'Time Series'!D229-'Time Series'!D228</f>
        <v>264964960.25399995</v>
      </c>
    </row>
    <row r="230" spans="1:4" ht="15" thickBot="1" x14ac:dyDescent="0.35">
      <c r="A230" s="12" t="s">
        <v>8</v>
      </c>
      <c r="B230" s="8" t="s">
        <v>0</v>
      </c>
      <c r="C230" s="24">
        <v>43009</v>
      </c>
      <c r="D230" s="14">
        <f>'Time Series'!D230-'Time Series'!D229</f>
        <v>1003501105.4780002</v>
      </c>
    </row>
    <row r="231" spans="1:4" ht="15" thickBot="1" x14ac:dyDescent="0.35">
      <c r="A231" s="12" t="s">
        <v>8</v>
      </c>
      <c r="B231" s="9" t="s">
        <v>13</v>
      </c>
      <c r="C231" s="24">
        <v>43040</v>
      </c>
      <c r="D231" s="14">
        <f>'Time Series'!D231-'Time Series'!D230</f>
        <v>-614201039.25600004</v>
      </c>
    </row>
    <row r="232" spans="1:4" ht="15" thickBot="1" x14ac:dyDescent="0.35">
      <c r="A232" s="12" t="s">
        <v>8</v>
      </c>
      <c r="B232" s="9" t="s">
        <v>14</v>
      </c>
      <c r="C232" s="24">
        <v>43070</v>
      </c>
      <c r="D232" s="14">
        <f>'Time Series'!D232-'Time Series'!D231</f>
        <v>1636371393.3200006</v>
      </c>
    </row>
    <row r="233" spans="1:4" ht="15" thickBot="1" x14ac:dyDescent="0.35">
      <c r="A233" s="12" t="s">
        <v>8</v>
      </c>
      <c r="B233" s="9" t="s">
        <v>15</v>
      </c>
      <c r="C233" s="24">
        <v>43101</v>
      </c>
      <c r="D233" s="14">
        <f>'Time Series'!D233-'Time Series'!D232</f>
        <v>-560144710.35200071</v>
      </c>
    </row>
    <row r="234" spans="1:4" ht="15" thickBot="1" x14ac:dyDescent="0.35">
      <c r="A234" s="12" t="s">
        <v>8</v>
      </c>
      <c r="B234" s="9" t="s">
        <v>16</v>
      </c>
      <c r="C234" s="24">
        <v>43132</v>
      </c>
      <c r="D234" s="14">
        <f>'Time Series'!D234-'Time Series'!D233</f>
        <v>-79670167.294001102</v>
      </c>
    </row>
    <row r="235" spans="1:4" ht="15" thickBot="1" x14ac:dyDescent="0.35">
      <c r="A235" s="12" t="s">
        <v>8</v>
      </c>
      <c r="B235" s="9" t="s">
        <v>17</v>
      </c>
      <c r="C235" s="24">
        <v>43160</v>
      </c>
      <c r="D235" s="14">
        <f>'Time Series'!D235-'Time Series'!D234</f>
        <v>-494942556.20599842</v>
      </c>
    </row>
    <row r="236" spans="1:4" ht="15" thickBot="1" x14ac:dyDescent="0.35">
      <c r="A236" s="12" t="s">
        <v>8</v>
      </c>
      <c r="B236" s="9" t="s">
        <v>18</v>
      </c>
      <c r="C236" s="24">
        <v>43191</v>
      </c>
      <c r="D236" s="14">
        <f>'Time Series'!D236-'Time Series'!D235</f>
        <v>344078348.79999924</v>
      </c>
    </row>
    <row r="237" spans="1:4" ht="15" thickBot="1" x14ac:dyDescent="0.35">
      <c r="A237" s="12" t="s">
        <v>8</v>
      </c>
      <c r="B237" s="9" t="s">
        <v>19</v>
      </c>
      <c r="C237" s="24">
        <v>43221</v>
      </c>
      <c r="D237" s="14">
        <f>'Time Series'!D237-'Time Series'!D236</f>
        <v>-324996602.53800011</v>
      </c>
    </row>
    <row r="238" spans="1:4" ht="15" thickBot="1" x14ac:dyDescent="0.35">
      <c r="A238" s="12" t="s">
        <v>8</v>
      </c>
      <c r="B238" s="9" t="s">
        <v>20</v>
      </c>
      <c r="C238" s="24">
        <v>43252</v>
      </c>
      <c r="D238" s="14">
        <f>'Time Series'!D238-'Time Series'!D237</f>
        <v>-234468487.31599998</v>
      </c>
    </row>
    <row r="239" spans="1:4" ht="15" thickBot="1" x14ac:dyDescent="0.35">
      <c r="A239" s="12" t="s">
        <v>8</v>
      </c>
      <c r="B239" s="9" t="s">
        <v>21</v>
      </c>
      <c r="C239" s="24">
        <v>43282</v>
      </c>
      <c r="D239" s="14">
        <f>'Time Series'!D239-'Time Series'!D238</f>
        <v>-432230305.16399956</v>
      </c>
    </row>
    <row r="240" spans="1:4" ht="15" thickBot="1" x14ac:dyDescent="0.35">
      <c r="A240" s="12" t="s">
        <v>8</v>
      </c>
      <c r="B240" s="9" t="s">
        <v>22</v>
      </c>
      <c r="C240" s="24">
        <v>43313</v>
      </c>
      <c r="D240" s="14">
        <f>'Time Series'!D240-'Time Series'!D239</f>
        <v>-423970324.39800024</v>
      </c>
    </row>
    <row r="241" spans="1:4" ht="15" thickBot="1" x14ac:dyDescent="0.35">
      <c r="A241" s="12" t="s">
        <v>8</v>
      </c>
      <c r="B241" s="10" t="s">
        <v>23</v>
      </c>
      <c r="C241" s="24">
        <v>43344</v>
      </c>
      <c r="D241" s="14">
        <f>'Time Series'!D241-'Time Series'!D240</f>
        <v>526308619.35600042</v>
      </c>
    </row>
    <row r="242" spans="1:4" ht="15" thickBot="1" x14ac:dyDescent="0.35">
      <c r="A242" s="12" t="s">
        <v>9</v>
      </c>
      <c r="B242" s="8" t="s">
        <v>0</v>
      </c>
      <c r="C242" s="24">
        <v>43374</v>
      </c>
      <c r="D242" s="14">
        <f>'Time Series'!D242-'Time Series'!D241</f>
        <v>1055202155.2819996</v>
      </c>
    </row>
    <row r="243" spans="1:4" ht="15" thickBot="1" x14ac:dyDescent="0.35">
      <c r="A243" s="12" t="s">
        <v>9</v>
      </c>
      <c r="B243" s="9" t="s">
        <v>13</v>
      </c>
      <c r="C243" s="24">
        <v>43405</v>
      </c>
      <c r="D243" s="14">
        <f>'Time Series'!D243-'Time Series'!D242</f>
        <v>-1491035336.2599998</v>
      </c>
    </row>
    <row r="244" spans="1:4" ht="15" thickBot="1" x14ac:dyDescent="0.35">
      <c r="A244" s="12" t="s">
        <v>9</v>
      </c>
      <c r="B244" s="9" t="s">
        <v>14</v>
      </c>
      <c r="C244" s="24">
        <v>43435</v>
      </c>
      <c r="D244" s="14">
        <f>'Time Series'!D244-'Time Series'!D243</f>
        <v>1784187413.9160004</v>
      </c>
    </row>
    <row r="245" spans="1:4" ht="15" thickBot="1" x14ac:dyDescent="0.35">
      <c r="A245" s="12" t="s">
        <v>9</v>
      </c>
      <c r="B245" s="9" t="s">
        <v>15</v>
      </c>
      <c r="C245" s="24">
        <v>43466</v>
      </c>
      <c r="D245" s="14">
        <f>'Time Series'!D245-'Time Series'!D244</f>
        <v>-322699545.45800018</v>
      </c>
    </row>
    <row r="246" spans="1:4" ht="15" thickBot="1" x14ac:dyDescent="0.35">
      <c r="A246" s="12" t="s">
        <v>9</v>
      </c>
      <c r="B246" s="9" t="s">
        <v>16</v>
      </c>
      <c r="C246" s="24">
        <v>43497</v>
      </c>
      <c r="D246" s="14">
        <f>'Time Series'!D246-'Time Series'!D245</f>
        <v>-416459474.85399961</v>
      </c>
    </row>
    <row r="247" spans="1:4" ht="15" thickBot="1" x14ac:dyDescent="0.35">
      <c r="A247" s="12" t="s">
        <v>9</v>
      </c>
      <c r="B247" s="9" t="s">
        <v>17</v>
      </c>
      <c r="C247" s="24">
        <v>43525</v>
      </c>
      <c r="D247" s="14">
        <f>'Time Series'!D247-'Time Series'!D246</f>
        <v>-593763498.16600084</v>
      </c>
    </row>
    <row r="248" spans="1:4" ht="15" thickBot="1" x14ac:dyDescent="0.35">
      <c r="A248" s="12" t="s">
        <v>9</v>
      </c>
      <c r="B248" s="9" t="s">
        <v>18</v>
      </c>
      <c r="C248" s="24">
        <v>43556</v>
      </c>
      <c r="D248" s="14">
        <f>'Time Series'!D248-'Time Series'!D247</f>
        <v>792802370.01600027</v>
      </c>
    </row>
    <row r="249" spans="1:4" ht="15" thickBot="1" x14ac:dyDescent="0.35">
      <c r="A249" s="12" t="s">
        <v>9</v>
      </c>
      <c r="B249" s="9" t="s">
        <v>19</v>
      </c>
      <c r="C249" s="24">
        <v>43586</v>
      </c>
      <c r="D249" s="14">
        <f>'Time Series'!D249-'Time Series'!D248</f>
        <v>-258903829.1079998</v>
      </c>
    </row>
    <row r="250" spans="1:4" ht="15" thickBot="1" x14ac:dyDescent="0.35">
      <c r="A250" s="12" t="s">
        <v>9</v>
      </c>
      <c r="B250" s="9" t="s">
        <v>20</v>
      </c>
      <c r="C250" s="24">
        <v>43617</v>
      </c>
      <c r="D250" s="14">
        <f>'Time Series'!D250-'Time Series'!D249</f>
        <v>-1559993446.9520006</v>
      </c>
    </row>
    <row r="251" spans="1:4" ht="15" thickBot="1" x14ac:dyDescent="0.35">
      <c r="A251" s="12" t="s">
        <v>9</v>
      </c>
      <c r="B251" s="9" t="s">
        <v>21</v>
      </c>
      <c r="C251" s="24">
        <v>43647</v>
      </c>
      <c r="D251" s="14">
        <f>'Time Series'!D251-'Time Series'!D250</f>
        <v>1822024632.4240003</v>
      </c>
    </row>
    <row r="252" spans="1:4" ht="15" thickBot="1" x14ac:dyDescent="0.35">
      <c r="A252" s="12" t="s">
        <v>9</v>
      </c>
      <c r="B252" s="9" t="s">
        <v>22</v>
      </c>
      <c r="C252" s="24">
        <v>43678</v>
      </c>
      <c r="D252" s="14">
        <f>'Time Series'!D252-'Time Series'!D251</f>
        <v>-646331218.80599976</v>
      </c>
    </row>
    <row r="253" spans="1:4" ht="15" thickBot="1" x14ac:dyDescent="0.35">
      <c r="A253" s="12" t="s">
        <v>9</v>
      </c>
      <c r="B253" s="10" t="s">
        <v>23</v>
      </c>
      <c r="C253" s="24">
        <v>43709</v>
      </c>
      <c r="D253" s="14">
        <f>'Time Series'!D253-'Time Series'!D252</f>
        <v>-264617346.75400066</v>
      </c>
    </row>
    <row r="254" spans="1:4" ht="15" thickBot="1" x14ac:dyDescent="0.35">
      <c r="A254" s="12" t="s">
        <v>10</v>
      </c>
      <c r="B254" s="8" t="s">
        <v>0</v>
      </c>
      <c r="C254" s="24">
        <v>43739</v>
      </c>
      <c r="D254" s="14">
        <f>'Time Series'!D254-'Time Series'!D253</f>
        <v>209483036.21000099</v>
      </c>
    </row>
    <row r="255" spans="1:4" ht="15" thickBot="1" x14ac:dyDescent="0.35">
      <c r="A255" s="12" t="s">
        <v>10</v>
      </c>
      <c r="B255" s="9" t="s">
        <v>13</v>
      </c>
      <c r="C255" s="24">
        <v>43770</v>
      </c>
      <c r="D255" s="14">
        <f>'Time Series'!D255-'Time Series'!D254</f>
        <v>385920763.78000069</v>
      </c>
    </row>
    <row r="256" spans="1:4" ht="15" thickBot="1" x14ac:dyDescent="0.35">
      <c r="A256" s="12" t="s">
        <v>10</v>
      </c>
      <c r="B256" s="9" t="s">
        <v>14</v>
      </c>
      <c r="C256" s="24">
        <v>43800</v>
      </c>
      <c r="D256" s="14">
        <f>'Time Series'!D256-'Time Series'!D255</f>
        <v>981388610.25999975</v>
      </c>
    </row>
    <row r="257" spans="1:4" ht="15" thickBot="1" x14ac:dyDescent="0.35">
      <c r="A257" s="12" t="s">
        <v>10</v>
      </c>
      <c r="B257" s="9" t="s">
        <v>15</v>
      </c>
      <c r="C257" s="24">
        <v>43831</v>
      </c>
      <c r="D257" s="14">
        <f>'Time Series'!D257-'Time Series'!D256</f>
        <v>-68199461.540000916</v>
      </c>
    </row>
    <row r="258" spans="1:4" ht="15" thickBot="1" x14ac:dyDescent="0.35">
      <c r="A258" s="12" t="s">
        <v>10</v>
      </c>
      <c r="B258" s="9" t="s">
        <v>16</v>
      </c>
      <c r="C258" s="24">
        <v>43862</v>
      </c>
      <c r="D258" s="14">
        <f>'Time Series'!D258-'Time Series'!D257</f>
        <v>-55123893.699999809</v>
      </c>
    </row>
    <row r="259" spans="1:4" ht="15" thickBot="1" x14ac:dyDescent="0.35">
      <c r="A259" s="12" t="s">
        <v>10</v>
      </c>
      <c r="B259" s="9" t="s">
        <v>17</v>
      </c>
      <c r="C259" s="24">
        <v>43891</v>
      </c>
      <c r="D259" s="14">
        <f>'Time Series'!D259-'Time Series'!D258</f>
        <v>-494855425.90000057</v>
      </c>
    </row>
    <row r="260" spans="1:4" ht="15" thickBot="1" x14ac:dyDescent="0.35">
      <c r="A260" s="12" t="s">
        <v>10</v>
      </c>
      <c r="B260" s="9" t="s">
        <v>18</v>
      </c>
      <c r="C260" s="24">
        <v>43922</v>
      </c>
      <c r="D260" s="14">
        <f>'Time Series'!D260-'Time Series'!D259</f>
        <v>-1352328395.6199999</v>
      </c>
    </row>
    <row r="261" spans="1:4" ht="15" thickBot="1" x14ac:dyDescent="0.35">
      <c r="A261" s="12" t="s">
        <v>10</v>
      </c>
      <c r="B261" s="9" t="s">
        <v>19</v>
      </c>
      <c r="C261" s="24">
        <v>43952</v>
      </c>
      <c r="D261" s="14">
        <f>'Time Series'!D261-'Time Series'!D260</f>
        <v>239210377.76000023</v>
      </c>
    </row>
    <row r="262" spans="1:4" ht="15" thickBot="1" x14ac:dyDescent="0.35">
      <c r="A262" s="12" t="s">
        <v>10</v>
      </c>
      <c r="B262" s="9" t="s">
        <v>20</v>
      </c>
      <c r="C262" s="24">
        <v>43983</v>
      </c>
      <c r="D262" s="14">
        <f>'Time Series'!D262-'Time Series'!D261</f>
        <v>1290912458.1599998</v>
      </c>
    </row>
    <row r="263" spans="1:4" ht="15" thickBot="1" x14ac:dyDescent="0.35">
      <c r="A263" s="12" t="s">
        <v>10</v>
      </c>
      <c r="B263" s="9" t="s">
        <v>21</v>
      </c>
      <c r="C263" s="24">
        <v>44013</v>
      </c>
      <c r="D263" s="14">
        <f>'Time Series'!D263-'Time Series'!D262</f>
        <v>-339658953.17999983</v>
      </c>
    </row>
    <row r="264" spans="1:4" ht="15" thickBot="1" x14ac:dyDescent="0.35">
      <c r="A264" s="12" t="s">
        <v>10</v>
      </c>
      <c r="B264" s="9" t="s">
        <v>22</v>
      </c>
      <c r="C264" s="24">
        <v>44044</v>
      </c>
      <c r="D264" s="14">
        <f>'Time Series'!D264-'Time Series'!D263</f>
        <v>-267544713.98000002</v>
      </c>
    </row>
    <row r="265" spans="1:4" ht="15" thickBot="1" x14ac:dyDescent="0.35">
      <c r="A265" s="12" t="s">
        <v>10</v>
      </c>
      <c r="B265" s="10" t="s">
        <v>23</v>
      </c>
      <c r="C265" s="24">
        <v>44075</v>
      </c>
      <c r="D265" s="14">
        <f>'Time Series'!D265-'Time Series'!D264</f>
        <v>129123127.86000061</v>
      </c>
    </row>
    <row r="266" spans="1:4" ht="15" thickBot="1" x14ac:dyDescent="0.35">
      <c r="A266" s="12" t="s">
        <v>11</v>
      </c>
      <c r="B266" s="8" t="s">
        <v>0</v>
      </c>
      <c r="C266" s="24">
        <v>44105</v>
      </c>
      <c r="D266" s="14">
        <f>'Time Series'!D266-'Time Series'!D265</f>
        <v>2667270966.3122168</v>
      </c>
    </row>
    <row r="267" spans="1:4" ht="15" thickBot="1" x14ac:dyDescent="0.35">
      <c r="A267" s="12" t="s">
        <v>11</v>
      </c>
      <c r="B267" s="9" t="s">
        <v>13</v>
      </c>
      <c r="C267" s="24">
        <v>44136</v>
      </c>
      <c r="D267" s="14">
        <f>'Time Series'!D267-'Time Series'!D266</f>
        <v>-2040509892.3743882</v>
      </c>
    </row>
    <row r="268" spans="1:4" ht="15" thickBot="1" x14ac:dyDescent="0.35">
      <c r="A268" s="12" t="s">
        <v>11</v>
      </c>
      <c r="B268" s="9" t="s">
        <v>14</v>
      </c>
      <c r="C268" s="24">
        <v>44166</v>
      </c>
      <c r="D268" s="14">
        <f>'Time Series'!D268-'Time Series'!D267</f>
        <v>1729559326.483109</v>
      </c>
    </row>
    <row r="269" spans="1:4" ht="15" thickBot="1" x14ac:dyDescent="0.35">
      <c r="A269" s="12" t="s">
        <v>11</v>
      </c>
      <c r="B269" s="9" t="s">
        <v>15</v>
      </c>
      <c r="C269" s="24">
        <v>44197</v>
      </c>
      <c r="D269" s="14">
        <f>'Time Series'!D269-'Time Series'!D268</f>
        <v>-826351792.94448853</v>
      </c>
    </row>
    <row r="270" spans="1:4" ht="15" thickBot="1" x14ac:dyDescent="0.35">
      <c r="A270" s="12" t="s">
        <v>11</v>
      </c>
      <c r="B270" s="9" t="s">
        <v>16</v>
      </c>
      <c r="C270" s="24">
        <v>44228</v>
      </c>
      <c r="D270" s="14">
        <f>'Time Series'!D270-'Time Series'!D269</f>
        <v>506591590.34643364</v>
      </c>
    </row>
    <row r="271" spans="1:4" ht="15" thickBot="1" x14ac:dyDescent="0.35">
      <c r="A271" s="12" t="s">
        <v>11</v>
      </c>
      <c r="B271" s="9" t="s">
        <v>17</v>
      </c>
      <c r="C271" s="24">
        <v>44256</v>
      </c>
      <c r="D271" s="14">
        <f>'Time Series'!D271-'Time Series'!D270</f>
        <v>-311544783.75477505</v>
      </c>
    </row>
    <row r="272" spans="1:4" ht="15" thickBot="1" x14ac:dyDescent="0.35">
      <c r="A272" s="12" t="s">
        <v>11</v>
      </c>
      <c r="B272" s="9" t="s">
        <v>18</v>
      </c>
      <c r="C272" s="24">
        <v>44287</v>
      </c>
      <c r="D272" s="14">
        <f>'Time Series'!D272-'Time Series'!D271</f>
        <v>-1061655601.4996295</v>
      </c>
    </row>
    <row r="273" spans="1:4" ht="15" thickBot="1" x14ac:dyDescent="0.35">
      <c r="A273" s="12" t="s">
        <v>11</v>
      </c>
      <c r="B273" s="9" t="s">
        <v>19</v>
      </c>
      <c r="C273" s="24">
        <v>44317</v>
      </c>
      <c r="D273" s="14">
        <f>'Time Series'!D273-'Time Series'!D272</f>
        <v>651536775.83161783</v>
      </c>
    </row>
    <row r="274" spans="1:4" ht="15" thickBot="1" x14ac:dyDescent="0.35">
      <c r="A274" s="12" t="s">
        <v>11</v>
      </c>
      <c r="B274" s="9" t="s">
        <v>20</v>
      </c>
      <c r="C274" s="24">
        <v>44348</v>
      </c>
      <c r="D274" s="14">
        <f>'Time Series'!D274-'Time Series'!D273</f>
        <v>-409239501.09951496</v>
      </c>
    </row>
    <row r="275" spans="1:4" ht="15" thickBot="1" x14ac:dyDescent="0.35">
      <c r="A275" s="12" t="s">
        <v>11</v>
      </c>
      <c r="B275" s="9" t="s">
        <v>21</v>
      </c>
      <c r="C275" s="24">
        <v>44378</v>
      </c>
      <c r="D275" s="14">
        <f>'Time Series'!D275-'Time Series'!D274</f>
        <v>-23358653.005381107</v>
      </c>
    </row>
    <row r="276" spans="1:4" ht="15" thickBot="1" x14ac:dyDescent="0.35">
      <c r="A276" s="12" t="s">
        <v>11</v>
      </c>
      <c r="B276" s="9" t="s">
        <v>22</v>
      </c>
      <c r="C276" s="24">
        <v>44409</v>
      </c>
      <c r="D276" s="14">
        <f>'Time Series'!D276-'Time Series'!D275</f>
        <v>1037676042.2430348</v>
      </c>
    </row>
    <row r="277" spans="1:4" ht="15" thickBot="1" x14ac:dyDescent="0.35">
      <c r="A277" s="12" t="s">
        <v>11</v>
      </c>
      <c r="B277" s="10" t="s">
        <v>23</v>
      </c>
      <c r="C277" s="24">
        <v>44440</v>
      </c>
      <c r="D277" s="14">
        <f>'Time Series'!D277-'Time Series'!D276</f>
        <v>-617026213.22923374</v>
      </c>
    </row>
    <row r="278" spans="1:4" ht="15" thickBot="1" x14ac:dyDescent="0.35">
      <c r="A278" s="12" t="s">
        <v>12</v>
      </c>
      <c r="B278" s="8" t="s">
        <v>0</v>
      </c>
      <c r="C278" s="24">
        <v>44470</v>
      </c>
      <c r="D278" s="14">
        <f>'Time Series'!D278-'Time Series'!D277</f>
        <v>202730545.34281254</v>
      </c>
    </row>
    <row r="279" spans="1:4" ht="15" thickBot="1" x14ac:dyDescent="0.35">
      <c r="A279" s="12" t="s">
        <v>12</v>
      </c>
      <c r="B279" s="9" t="s">
        <v>13</v>
      </c>
      <c r="C279" s="24">
        <v>44501</v>
      </c>
      <c r="D279" s="14">
        <f>'Time Series'!D279-'Time Series'!D278</f>
        <v>127892782.31732845</v>
      </c>
    </row>
    <row r="280" spans="1:4" ht="15" thickBot="1" x14ac:dyDescent="0.35">
      <c r="A280" s="12" t="s">
        <v>12</v>
      </c>
      <c r="B280" s="9" t="s">
        <v>14</v>
      </c>
      <c r="C280" s="24">
        <v>44531</v>
      </c>
      <c r="D280" s="14">
        <f>'Time Series'!D280-'Time Series'!D279</f>
        <v>857467921.3455677</v>
      </c>
    </row>
    <row r="281" spans="1:4" ht="15" thickBot="1" x14ac:dyDescent="0.35">
      <c r="A281" s="12" t="s">
        <v>12</v>
      </c>
      <c r="B281" s="9" t="s">
        <v>15</v>
      </c>
      <c r="C281" s="24">
        <v>44562</v>
      </c>
      <c r="D281" s="14">
        <f>'Time Series'!D281-'Time Series'!D280</f>
        <v>-283387317.58837318</v>
      </c>
    </row>
    <row r="282" spans="1:4" ht="15" thickBot="1" x14ac:dyDescent="0.35">
      <c r="A282" s="12" t="s">
        <v>12</v>
      </c>
      <c r="B282" s="9" t="s">
        <v>16</v>
      </c>
      <c r="C282" s="24">
        <v>44593</v>
      </c>
      <c r="D282" s="14">
        <f>'Time Series'!D282-'Time Series'!D281</f>
        <v>1592191734.7243233</v>
      </c>
    </row>
    <row r="283" spans="1:4" ht="15" thickBot="1" x14ac:dyDescent="0.35">
      <c r="A283" s="12" t="s">
        <v>12</v>
      </c>
      <c r="B283" s="9" t="s">
        <v>17</v>
      </c>
      <c r="C283" s="24">
        <v>44621</v>
      </c>
      <c r="D283" s="14">
        <f>'Time Series'!D283-'Time Series'!D282</f>
        <v>-1816816086.630661</v>
      </c>
    </row>
    <row r="284" spans="1:4" ht="15" thickBot="1" x14ac:dyDescent="0.35">
      <c r="A284" s="12" t="s">
        <v>12</v>
      </c>
      <c r="B284" s="9" t="s">
        <v>18</v>
      </c>
      <c r="C284" s="24">
        <v>44652</v>
      </c>
      <c r="D284" s="14">
        <f>'Time Series'!D284-'Time Series'!D283</f>
        <v>-413237268.68999958</v>
      </c>
    </row>
    <row r="285" spans="1:4" ht="15" thickBot="1" x14ac:dyDescent="0.35">
      <c r="A285" s="12" t="s">
        <v>12</v>
      </c>
      <c r="B285" s="9" t="s">
        <v>19</v>
      </c>
      <c r="C285" s="24">
        <v>44682</v>
      </c>
      <c r="D285" s="14">
        <f>'Time Series'!D285-'Time Series'!D284</f>
        <v>2904546432.9778423</v>
      </c>
    </row>
    <row r="286" spans="1:4" ht="15" thickBot="1" x14ac:dyDescent="0.35">
      <c r="A286" s="12" t="s">
        <v>12</v>
      </c>
      <c r="B286" s="9" t="s">
        <v>20</v>
      </c>
      <c r="C286" s="24">
        <v>44713</v>
      </c>
      <c r="D286" s="14">
        <f>'Time Series'!D286-'Time Series'!D285</f>
        <v>-3818750119.5633235</v>
      </c>
    </row>
    <row r="287" spans="1:4" ht="15" thickBot="1" x14ac:dyDescent="0.35">
      <c r="A287" s="12" t="s">
        <v>12</v>
      </c>
      <c r="B287" s="9" t="s">
        <v>21</v>
      </c>
      <c r="C287" s="24">
        <v>44743</v>
      </c>
      <c r="D287" s="14">
        <f>'Time Series'!D287-'Time Series'!D286</f>
        <v>99387015.568287373</v>
      </c>
    </row>
    <row r="288" spans="1:4" ht="15" thickBot="1" x14ac:dyDescent="0.35">
      <c r="A288" s="12" t="s">
        <v>12</v>
      </c>
      <c r="B288" s="9" t="s">
        <v>22</v>
      </c>
      <c r="C288" s="24">
        <v>44774</v>
      </c>
      <c r="D288" s="14">
        <f>'Time Series'!D288-'Time Series'!D287</f>
        <v>-12749173.78307724</v>
      </c>
    </row>
    <row r="289" spans="1:4" ht="15" thickBot="1" x14ac:dyDescent="0.35">
      <c r="A289" s="12" t="s">
        <v>12</v>
      </c>
      <c r="B289" s="10" t="s">
        <v>23</v>
      </c>
      <c r="C289" s="24">
        <v>44805</v>
      </c>
      <c r="D289" s="14">
        <f>'Time Series'!D289-'Time Series'!D288</f>
        <v>648031819.73155212</v>
      </c>
    </row>
    <row r="290" spans="1:4" ht="15" thickBot="1" x14ac:dyDescent="0.35">
      <c r="A290" s="12" t="s">
        <v>35</v>
      </c>
      <c r="B290" s="8" t="s">
        <v>0</v>
      </c>
      <c r="C290" s="24">
        <v>44835</v>
      </c>
      <c r="D290" s="14">
        <f>'Time Series'!D290-'Time Series'!D289</f>
        <v>-730387170.59878349</v>
      </c>
    </row>
    <row r="291" spans="1:4" ht="15" thickBot="1" x14ac:dyDescent="0.35">
      <c r="A291" s="12" t="s">
        <v>35</v>
      </c>
      <c r="B291" s="9" t="s">
        <v>13</v>
      </c>
      <c r="C291" s="24">
        <v>44866</v>
      </c>
      <c r="D291" s="14">
        <f>'Time Series'!D291-'Time Series'!D290</f>
        <v>309700932.74063444</v>
      </c>
    </row>
    <row r="292" spans="1:4" ht="15" thickBot="1" x14ac:dyDescent="0.35">
      <c r="A292" s="12" t="s">
        <v>35</v>
      </c>
      <c r="B292" s="9" t="s">
        <v>14</v>
      </c>
      <c r="C292" s="24">
        <v>44896</v>
      </c>
      <c r="D292" s="14">
        <f>'Time Series'!D292-'Time Series'!D291</f>
        <v>1909206971.6356425</v>
      </c>
    </row>
    <row r="293" spans="1:4" ht="15" thickBot="1" x14ac:dyDescent="0.35">
      <c r="A293" s="12" t="s">
        <v>35</v>
      </c>
      <c r="B293" s="9" t="s">
        <v>15</v>
      </c>
      <c r="C293" s="24">
        <v>44927</v>
      </c>
      <c r="D293" s="14">
        <f>'Time Series'!D293-'Time Series'!D292</f>
        <v>-102635163.46008492</v>
      </c>
    </row>
    <row r="294" spans="1:4" ht="15" thickBot="1" x14ac:dyDescent="0.35">
      <c r="A294" s="12" t="s">
        <v>35</v>
      </c>
      <c r="B294" s="9" t="s">
        <v>16</v>
      </c>
      <c r="C294" s="24">
        <v>44958</v>
      </c>
      <c r="D294" s="14">
        <f>'Time Series'!D294-'Time Series'!D293</f>
        <v>1193007279.361249</v>
      </c>
    </row>
    <row r="295" spans="1:4" ht="15" thickBot="1" x14ac:dyDescent="0.35">
      <c r="A295" s="12" t="s">
        <v>35</v>
      </c>
      <c r="B295" s="9" t="s">
        <v>17</v>
      </c>
      <c r="C295" s="24">
        <v>44986</v>
      </c>
      <c r="D295" s="14">
        <f>'Time Series'!D295-'Time Series'!D294</f>
        <v>-619613214.77075863</v>
      </c>
    </row>
    <row r="296" spans="1:4" ht="15" thickBot="1" x14ac:dyDescent="0.35">
      <c r="A296" s="12" t="s">
        <v>35</v>
      </c>
      <c r="B296" s="9" t="s">
        <v>18</v>
      </c>
      <c r="C296" s="24">
        <v>45017</v>
      </c>
      <c r="D296" s="14">
        <f>'Time Series'!D296-'Time Series'!D295</f>
        <v>-1299645982.6961908</v>
      </c>
    </row>
    <row r="297" spans="1:4" ht="15" thickBot="1" x14ac:dyDescent="0.35">
      <c r="A297" s="12" t="s">
        <v>35</v>
      </c>
      <c r="B297" s="9" t="s">
        <v>19</v>
      </c>
      <c r="C297" s="24">
        <v>45047</v>
      </c>
      <c r="D297" s="14">
        <f>'Time Series'!D297-'Time Series'!D296</f>
        <v>563669325.7338171</v>
      </c>
    </row>
    <row r="298" spans="1:4" ht="15" thickBot="1" x14ac:dyDescent="0.35">
      <c r="A298" s="12" t="s">
        <v>35</v>
      </c>
      <c r="B298" s="9" t="s">
        <v>20</v>
      </c>
      <c r="C298" s="24">
        <v>45078</v>
      </c>
      <c r="D298" s="14">
        <f>'Time Series'!D298-'Time Series'!D297</f>
        <v>-1379919596.203331</v>
      </c>
    </row>
    <row r="299" spans="1:4" ht="15" thickBot="1" x14ac:dyDescent="0.35">
      <c r="A299" s="12" t="s">
        <v>35</v>
      </c>
      <c r="B299" s="9" t="s">
        <v>21</v>
      </c>
      <c r="C299" s="24">
        <v>45108</v>
      </c>
      <c r="D299" s="14">
        <f>'Time Series'!D299-'Time Series'!D298</f>
        <v>-717989501.8991847</v>
      </c>
    </row>
    <row r="300" spans="1:4" ht="15" thickBot="1" x14ac:dyDescent="0.35">
      <c r="A300" s="12" t="s">
        <v>35</v>
      </c>
      <c r="B300" s="9" t="s">
        <v>22</v>
      </c>
      <c r="C300" s="24">
        <v>45139</v>
      </c>
      <c r="D300" s="14">
        <f>'Time Series'!D300-'Time Series'!D299</f>
        <v>209282243.53309584</v>
      </c>
    </row>
    <row r="301" spans="1:4" ht="15" thickBot="1" x14ac:dyDescent="0.35">
      <c r="A301" s="12" t="s">
        <v>35</v>
      </c>
      <c r="B301" s="10" t="s">
        <v>23</v>
      </c>
      <c r="C301" s="24">
        <v>45170</v>
      </c>
      <c r="D301" s="14">
        <f>'Time Series'!D301-'Time Series'!D300</f>
        <v>408917672.53724289</v>
      </c>
    </row>
    <row r="302" spans="1:4" ht="15" thickBot="1" x14ac:dyDescent="0.35">
      <c r="A302" s="12" t="s">
        <v>38</v>
      </c>
      <c r="B302" s="8" t="s">
        <v>0</v>
      </c>
      <c r="C302" s="24">
        <v>45200</v>
      </c>
      <c r="D302" s="14">
        <f>'Time Series'!D302-'Time Series'!D301</f>
        <v>2378105766.4913692</v>
      </c>
    </row>
    <row r="303" spans="1:4" ht="15" thickBot="1" x14ac:dyDescent="0.35">
      <c r="A303" s="12" t="s">
        <v>38</v>
      </c>
      <c r="B303" s="9" t="s">
        <v>13</v>
      </c>
      <c r="C303" s="24">
        <v>45231</v>
      </c>
      <c r="D303" s="14">
        <f>'Time Series'!D303-'Time Series'!D302</f>
        <v>-1108653938.9299984</v>
      </c>
    </row>
    <row r="304" spans="1:4" ht="15" thickBot="1" x14ac:dyDescent="0.35">
      <c r="A304" s="12" t="s">
        <v>38</v>
      </c>
      <c r="B304" s="9" t="s">
        <v>14</v>
      </c>
      <c r="C304" s="24">
        <v>45261</v>
      </c>
      <c r="D304" s="14">
        <f>'Time Series'!D304-'Time Series'!D303</f>
        <v>1488148867.3979998</v>
      </c>
    </row>
    <row r="305" spans="1:4" ht="15" thickBot="1" x14ac:dyDescent="0.35">
      <c r="A305" s="12" t="s">
        <v>38</v>
      </c>
      <c r="B305" s="9" t="s">
        <v>15</v>
      </c>
      <c r="C305" s="24">
        <v>45292</v>
      </c>
      <c r="D305" s="14">
        <f>'Time Series'!D305-'Time Series'!D304</f>
        <v>-958464598.3399992</v>
      </c>
    </row>
    <row r="306" spans="1:4" ht="15" thickBot="1" x14ac:dyDescent="0.35">
      <c r="A306" s="12" t="s">
        <v>38</v>
      </c>
      <c r="B306" s="9" t="s">
        <v>16</v>
      </c>
      <c r="C306" s="24">
        <v>45323</v>
      </c>
      <c r="D306" s="14">
        <f>'Time Series'!D306-'Time Series'!D305</f>
        <v>-987433039.85200119</v>
      </c>
    </row>
    <row r="307" spans="1:4" ht="15" thickBot="1" x14ac:dyDescent="0.35">
      <c r="A307" s="12" t="s">
        <v>38</v>
      </c>
      <c r="B307" s="9" t="s">
        <v>17</v>
      </c>
      <c r="C307" s="24">
        <v>45352</v>
      </c>
      <c r="D307" s="14">
        <f>'Time Series'!D307-'Time Series'!D306</f>
        <v>-3079429670.2619991</v>
      </c>
    </row>
    <row r="308" spans="1:4" ht="15" thickBot="1" x14ac:dyDescent="0.35">
      <c r="A308" s="12" t="s">
        <v>38</v>
      </c>
      <c r="B308" s="9" t="s">
        <v>18</v>
      </c>
      <c r="C308" s="24">
        <v>45383</v>
      </c>
      <c r="D308" s="14">
        <f>'Time Series'!D308-'Time Series'!D307</f>
        <v>2840945581.3319998</v>
      </c>
    </row>
    <row r="309" spans="1:4" ht="15" thickBot="1" x14ac:dyDescent="0.35">
      <c r="A309" s="12" t="s">
        <v>38</v>
      </c>
      <c r="B309" s="9" t="s">
        <v>19</v>
      </c>
      <c r="C309" s="24">
        <v>45413</v>
      </c>
      <c r="D309" s="14">
        <f>'Time Series'!D309-'Time Series'!D308</f>
        <v>-6952860.438000679</v>
      </c>
    </row>
    <row r="310" spans="1:4" ht="15" thickBot="1" x14ac:dyDescent="0.35">
      <c r="A310" s="12" t="s">
        <v>38</v>
      </c>
      <c r="B310" s="9" t="s">
        <v>20</v>
      </c>
      <c r="C310" s="24">
        <v>45444</v>
      </c>
      <c r="D310" s="14">
        <f>'Time Series'!D310-'Time Series'!D309</f>
        <v>1128319016.6720009</v>
      </c>
    </row>
    <row r="311" spans="1:4" ht="15" thickBot="1" x14ac:dyDescent="0.35">
      <c r="A311" s="12" t="s">
        <v>38</v>
      </c>
      <c r="B311" s="9" t="s">
        <v>21</v>
      </c>
      <c r="C311" s="24">
        <v>45474</v>
      </c>
      <c r="D311" s="14">
        <f>'Time Series'!D311-'Time Series'!D310</f>
        <v>-1107530056.2543354</v>
      </c>
    </row>
    <row r="312" spans="1:4" ht="15" thickBot="1" x14ac:dyDescent="0.35">
      <c r="A312" s="12" t="s">
        <v>38</v>
      </c>
      <c r="B312" s="9" t="s">
        <v>22</v>
      </c>
      <c r="C312" s="24">
        <v>45505</v>
      </c>
      <c r="D312" s="14">
        <f>'Time Series'!D312-'Time Series'!D311</f>
        <v>-151536211.53966522</v>
      </c>
    </row>
    <row r="313" spans="1:4" ht="15" thickBot="1" x14ac:dyDescent="0.35">
      <c r="A313" s="12" t="s">
        <v>38</v>
      </c>
      <c r="B313" s="10" t="s">
        <v>23</v>
      </c>
      <c r="C313" s="24">
        <v>45536</v>
      </c>
      <c r="D313" s="14">
        <f>'Time Series'!D313-'Time Series'!D312</f>
        <v>-1295773057.1419992</v>
      </c>
    </row>
    <row r="314" spans="1:4" ht="15" thickBot="1" x14ac:dyDescent="0.35">
      <c r="A314" s="12" t="s">
        <v>43</v>
      </c>
      <c r="B314" s="8" t="s">
        <v>0</v>
      </c>
      <c r="C314" s="24">
        <v>45566</v>
      </c>
    </row>
    <row r="315" spans="1:4" ht="15" thickBot="1" x14ac:dyDescent="0.35">
      <c r="A315" s="12" t="s">
        <v>43</v>
      </c>
      <c r="B315" s="9" t="s">
        <v>13</v>
      </c>
      <c r="C315" s="24">
        <v>45597</v>
      </c>
    </row>
    <row r="316" spans="1:4" ht="15" thickBot="1" x14ac:dyDescent="0.35">
      <c r="A316" s="12" t="s">
        <v>43</v>
      </c>
      <c r="B316" s="9" t="s">
        <v>14</v>
      </c>
      <c r="C316" s="24">
        <v>45627</v>
      </c>
    </row>
    <row r="317" spans="1:4" ht="15" thickBot="1" x14ac:dyDescent="0.35">
      <c r="A317" s="12" t="s">
        <v>43</v>
      </c>
      <c r="B317" s="9" t="s">
        <v>15</v>
      </c>
      <c r="C317" s="24">
        <v>45658</v>
      </c>
    </row>
    <row r="318" spans="1:4" ht="15" thickBot="1" x14ac:dyDescent="0.35">
      <c r="A318" s="12" t="s">
        <v>43</v>
      </c>
      <c r="B318" s="9" t="s">
        <v>16</v>
      </c>
      <c r="C318" s="24">
        <v>45689</v>
      </c>
    </row>
    <row r="319" spans="1:4" ht="15" thickBot="1" x14ac:dyDescent="0.35">
      <c r="A319" s="12" t="s">
        <v>43</v>
      </c>
      <c r="B319" s="9" t="s">
        <v>17</v>
      </c>
      <c r="C319" s="24">
        <v>45717</v>
      </c>
    </row>
    <row r="320" spans="1:4" ht="15" thickBot="1" x14ac:dyDescent="0.35">
      <c r="A320" s="12" t="s">
        <v>43</v>
      </c>
      <c r="B320" s="9" t="s">
        <v>18</v>
      </c>
      <c r="C320" s="24">
        <v>45748</v>
      </c>
    </row>
    <row r="321" spans="1:3" ht="15" thickBot="1" x14ac:dyDescent="0.35">
      <c r="A321" s="12" t="s">
        <v>43</v>
      </c>
      <c r="B321" s="9" t="s">
        <v>19</v>
      </c>
      <c r="C321" s="24">
        <v>45778</v>
      </c>
    </row>
    <row r="322" spans="1:3" ht="15" thickBot="1" x14ac:dyDescent="0.35">
      <c r="A322" s="12" t="s">
        <v>43</v>
      </c>
      <c r="B322" s="9" t="s">
        <v>20</v>
      </c>
      <c r="C322" s="24">
        <v>45809</v>
      </c>
    </row>
    <row r="323" spans="1:3" ht="15" thickBot="1" x14ac:dyDescent="0.35">
      <c r="A323" s="12" t="s">
        <v>43</v>
      </c>
      <c r="B323" s="9" t="s">
        <v>21</v>
      </c>
      <c r="C323" s="24">
        <v>45839</v>
      </c>
    </row>
    <row r="324" spans="1:3" ht="15" thickBot="1" x14ac:dyDescent="0.35">
      <c r="A324" s="12" t="s">
        <v>43</v>
      </c>
      <c r="B324" s="9" t="s">
        <v>22</v>
      </c>
      <c r="C324" s="24">
        <v>45870</v>
      </c>
    </row>
    <row r="325" spans="1:3" ht="15" thickBot="1" x14ac:dyDescent="0.35">
      <c r="A325" s="12" t="s">
        <v>43</v>
      </c>
      <c r="B325" s="10" t="s">
        <v>23</v>
      </c>
      <c r="C325" s="24">
        <v>45901</v>
      </c>
    </row>
    <row r="326" spans="1:3" ht="15" thickBot="1" x14ac:dyDescent="0.35">
      <c r="A326" s="12" t="s">
        <v>43</v>
      </c>
      <c r="B326" s="8" t="s">
        <v>0</v>
      </c>
      <c r="C326" s="24">
        <v>45931</v>
      </c>
    </row>
    <row r="327" spans="1:3" ht="15" thickBot="1" x14ac:dyDescent="0.35">
      <c r="A327" s="12" t="s">
        <v>44</v>
      </c>
      <c r="B327" s="9" t="s">
        <v>13</v>
      </c>
      <c r="C327" s="24">
        <v>45962</v>
      </c>
    </row>
    <row r="328" spans="1:3" ht="15" thickBot="1" x14ac:dyDescent="0.35">
      <c r="A328" s="12" t="s">
        <v>44</v>
      </c>
      <c r="B328" s="9" t="s">
        <v>14</v>
      </c>
      <c r="C328" s="24">
        <v>45992</v>
      </c>
    </row>
    <row r="329" spans="1:3" ht="15" thickBot="1" x14ac:dyDescent="0.35">
      <c r="A329" s="12" t="s">
        <v>44</v>
      </c>
      <c r="B329" s="9" t="s">
        <v>15</v>
      </c>
      <c r="C329" s="24">
        <v>46023</v>
      </c>
    </row>
    <row r="330" spans="1:3" ht="15" thickBot="1" x14ac:dyDescent="0.35">
      <c r="A330" s="12" t="s">
        <v>44</v>
      </c>
      <c r="B330" s="9" t="s">
        <v>16</v>
      </c>
      <c r="C330" s="24">
        <v>46054</v>
      </c>
    </row>
    <row r="331" spans="1:3" ht="15" thickBot="1" x14ac:dyDescent="0.35">
      <c r="A331" s="12" t="s">
        <v>44</v>
      </c>
      <c r="B331" s="9" t="s">
        <v>17</v>
      </c>
      <c r="C331" s="24">
        <v>46082</v>
      </c>
    </row>
    <row r="332" spans="1:3" ht="15" thickBot="1" x14ac:dyDescent="0.35">
      <c r="A332" s="12" t="s">
        <v>44</v>
      </c>
      <c r="B332" s="9" t="s">
        <v>18</v>
      </c>
      <c r="C332" s="24">
        <v>46113</v>
      </c>
    </row>
    <row r="333" spans="1:3" ht="15" thickBot="1" x14ac:dyDescent="0.35">
      <c r="A333" s="12" t="s">
        <v>44</v>
      </c>
      <c r="B333" s="9" t="s">
        <v>19</v>
      </c>
      <c r="C333" s="24">
        <v>46143</v>
      </c>
    </row>
    <row r="334" spans="1:3" ht="15" thickBot="1" x14ac:dyDescent="0.35">
      <c r="A334" s="12" t="s">
        <v>44</v>
      </c>
      <c r="B334" s="9" t="s">
        <v>20</v>
      </c>
      <c r="C334" s="24">
        <v>46174</v>
      </c>
    </row>
    <row r="335" spans="1:3" ht="15" thickBot="1" x14ac:dyDescent="0.35">
      <c r="A335" s="12" t="s">
        <v>44</v>
      </c>
      <c r="B335" s="9" t="s">
        <v>21</v>
      </c>
      <c r="C335" s="24">
        <v>46204</v>
      </c>
    </row>
    <row r="336" spans="1:3" ht="15" thickBot="1" x14ac:dyDescent="0.35">
      <c r="A336" s="12" t="s">
        <v>44</v>
      </c>
      <c r="B336" s="9" t="s">
        <v>22</v>
      </c>
      <c r="C336" s="24">
        <v>46235</v>
      </c>
    </row>
    <row r="337" spans="1:3" ht="15" thickBot="1" x14ac:dyDescent="0.35">
      <c r="A337" s="12" t="s">
        <v>44</v>
      </c>
      <c r="B337" s="10" t="s">
        <v>23</v>
      </c>
      <c r="C337" s="24">
        <v>46266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Recettes</vt:lpstr>
      <vt:lpstr>Sheet1</vt:lpstr>
      <vt:lpstr>Time Series</vt:lpstr>
      <vt:lpstr>Lissage Expo</vt:lpstr>
      <vt:lpstr>Trans Log</vt:lpstr>
      <vt:lpstr>Difference 1e Log</vt:lpstr>
      <vt:lpstr>Difference 1e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jeanclaude.ocean</dc:creator>
  <cp:lastModifiedBy>Kens-Cador Pierre</cp:lastModifiedBy>
  <cp:lastPrinted>2025-06-12T17:48:02Z</cp:lastPrinted>
  <dcterms:created xsi:type="dcterms:W3CDTF">2023-05-11T15:43:56Z</dcterms:created>
  <dcterms:modified xsi:type="dcterms:W3CDTF">2025-06-25T13:58:58Z</dcterms:modified>
</cp:coreProperties>
</file>