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Prague/"/>
    </mc:Choice>
  </mc:AlternateContent>
  <xr:revisionPtr revIDLastSave="1" documentId="8_{3669EBDB-397C-4CD0-B221-0B7DB3FF9202}" xr6:coauthVersionLast="47" xr6:coauthVersionMax="47" xr10:uidLastSave="{280FD8A6-8B77-4197-BFF1-045E03D9D62A}"/>
  <bookViews>
    <workbookView xWindow="810" yWindow="-120" windowWidth="19800" windowHeight="11760" xr2:uid="{4A11927F-2BAE-41FB-8025-73416428FA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1" l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7" i="1"/>
  <c r="D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4" i="1"/>
  <c r="D3" i="1"/>
  <c r="E4" i="1"/>
  <c r="E3" i="1"/>
  <c r="E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2" i="1"/>
</calcChain>
</file>

<file path=xl/sharedStrings.xml><?xml version="1.0" encoding="utf-8"?>
<sst xmlns="http://schemas.openxmlformats.org/spreadsheetml/2006/main" count="70" uniqueCount="69">
  <si>
    <t>Sample</t>
  </si>
  <si>
    <t>Hcr</t>
  </si>
  <si>
    <t>Hc</t>
  </si>
  <si>
    <t>Mrs</t>
  </si>
  <si>
    <t>Ms</t>
  </si>
  <si>
    <t>A0</t>
  </si>
  <si>
    <t>A14</t>
  </si>
  <si>
    <t>A26</t>
  </si>
  <si>
    <t>A48</t>
  </si>
  <si>
    <t>A60</t>
  </si>
  <si>
    <t>A100</t>
  </si>
  <si>
    <t>A68</t>
  </si>
  <si>
    <t>A118</t>
  </si>
  <si>
    <t>E0</t>
  </si>
  <si>
    <t>E20</t>
  </si>
  <si>
    <t>E10</t>
  </si>
  <si>
    <t>E40</t>
  </si>
  <si>
    <t>E60</t>
  </si>
  <si>
    <t>E80</t>
  </si>
  <si>
    <t>E100</t>
  </si>
  <si>
    <t>H2</t>
  </si>
  <si>
    <t>H24</t>
  </si>
  <si>
    <t>H40</t>
  </si>
  <si>
    <t>H58</t>
  </si>
  <si>
    <t>H76</t>
  </si>
  <si>
    <t>L0</t>
  </si>
  <si>
    <t>L48</t>
  </si>
  <si>
    <t>L64</t>
  </si>
  <si>
    <t>L114</t>
  </si>
  <si>
    <t>H98</t>
  </si>
  <si>
    <t>H116</t>
  </si>
  <si>
    <t>P0</t>
  </si>
  <si>
    <t>P20</t>
  </si>
  <si>
    <t>P42</t>
  </si>
  <si>
    <t>P60</t>
  </si>
  <si>
    <t>P80</t>
  </si>
  <si>
    <t>P100</t>
  </si>
  <si>
    <t>P120</t>
  </si>
  <si>
    <t>P140</t>
  </si>
  <si>
    <t>S4</t>
  </si>
  <si>
    <t>S20</t>
  </si>
  <si>
    <t>S60</t>
  </si>
  <si>
    <t>S40</t>
  </si>
  <si>
    <t>S80</t>
  </si>
  <si>
    <t>S100</t>
  </si>
  <si>
    <t>S120</t>
  </si>
  <si>
    <t>ValtheA11</t>
  </si>
  <si>
    <t>ValtheN5</t>
  </si>
  <si>
    <t>ValtheN7</t>
  </si>
  <si>
    <t>ValtheA18</t>
  </si>
  <si>
    <t>ValtheA12</t>
  </si>
  <si>
    <t>ValtheN1</t>
  </si>
  <si>
    <t>Dren6</t>
  </si>
  <si>
    <t>Dren8</t>
  </si>
  <si>
    <t>Dren10</t>
  </si>
  <si>
    <t>Dren47</t>
  </si>
  <si>
    <t>Dren49</t>
  </si>
  <si>
    <t>Hoeke3</t>
  </si>
  <si>
    <t>Hoeke6</t>
  </si>
  <si>
    <t>Hoeke7</t>
  </si>
  <si>
    <t>Hoeke8</t>
  </si>
  <si>
    <t>Hoeke10</t>
  </si>
  <si>
    <t>Hoeke23</t>
  </si>
  <si>
    <t>Hoeke47</t>
  </si>
  <si>
    <t>Hoeke5</t>
  </si>
  <si>
    <t>Hoeke2</t>
  </si>
  <si>
    <t>Hoeke14</t>
  </si>
  <si>
    <t>Hoeke19</t>
  </si>
  <si>
    <t>Hoeke49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</si>
</sst>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EE6B-FA83-495F-A1D8-D7093A120D05}">
  <dimension ref="A1:E67"/>
  <sheetViews>
    <sheetView tabSelected="1" topLeftCell="A42" workbookViewId="0">
      <selection activeCell="D51" sqref="D51"/>
    </sheetView>
  </sheetViews>
  <sheetFormatPr baseColWidth="10" defaultRowHeight="15" x14ac:dyDescent="0.25"/>
  <cols>
    <col min="4" max="4" width="12.71093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287.35399999999998</v>
      </c>
      <c r="C2">
        <v>94.141999999999996</v>
      </c>
      <c r="D2">
        <f>2.091/1000</f>
        <v>2.091E-3</v>
      </c>
      <c r="E2">
        <f>14.122/1000</f>
        <v>1.4121999999999999E-2</v>
      </c>
    </row>
    <row r="3" spans="1:5" x14ac:dyDescent="0.25">
      <c r="A3" t="s">
        <v>6</v>
      </c>
      <c r="B3">
        <v>286.8</v>
      </c>
      <c r="C3">
        <v>99.73</v>
      </c>
      <c r="D3">
        <f>2.513/1000</f>
        <v>2.513E-3</v>
      </c>
      <c r="E3">
        <f>15.593/1000</f>
        <v>1.5592999999999999E-2</v>
      </c>
    </row>
    <row r="4" spans="1:5" x14ac:dyDescent="0.25">
      <c r="A4" t="s">
        <v>7</v>
      </c>
      <c r="B4">
        <v>224.929</v>
      </c>
      <c r="C4">
        <v>63.505000000000003</v>
      </c>
      <c r="D4">
        <f>1.731/1000</f>
        <v>1.7310000000000001E-3</v>
      </c>
      <c r="E4">
        <f>14.929/1000</f>
        <v>1.4929E-2</v>
      </c>
    </row>
    <row r="5" spans="1:5" x14ac:dyDescent="0.25">
      <c r="A5" t="s">
        <v>8</v>
      </c>
      <c r="B5">
        <v>292.822</v>
      </c>
      <c r="C5">
        <v>100.193</v>
      </c>
      <c r="D5">
        <f>2.137/1000</f>
        <v>2.137E-3</v>
      </c>
      <c r="E5">
        <f>12.249/1000</f>
        <v>1.2249000000000001E-2</v>
      </c>
    </row>
    <row r="6" spans="1:5" x14ac:dyDescent="0.25">
      <c r="A6" t="s">
        <v>9</v>
      </c>
      <c r="B6">
        <v>260.697</v>
      </c>
      <c r="C6">
        <v>87.82</v>
      </c>
      <c r="D6">
        <f>1.434/1000</f>
        <v>1.4339999999999999E-3</v>
      </c>
      <c r="E6">
        <f>7.944/1000</f>
        <v>7.9439999999999997E-3</v>
      </c>
    </row>
    <row r="7" spans="1:5" x14ac:dyDescent="0.25">
      <c r="A7" t="s">
        <v>10</v>
      </c>
      <c r="B7">
        <v>464.48200000000003</v>
      </c>
      <c r="C7">
        <v>126.967</v>
      </c>
      <c r="D7">
        <f>641.773/1000000</f>
        <v>6.41773E-4</v>
      </c>
      <c r="E7">
        <f>4.279/1000</f>
        <v>4.2789999999999998E-3</v>
      </c>
    </row>
    <row r="8" spans="1:5" x14ac:dyDescent="0.25">
      <c r="A8" t="s">
        <v>11</v>
      </c>
      <c r="B8">
        <v>350.2</v>
      </c>
      <c r="C8">
        <v>105.161</v>
      </c>
      <c r="D8">
        <f>975.575/1000000</f>
        <v>9.7557500000000001E-4</v>
      </c>
      <c r="E8">
        <f>5.968/1000</f>
        <v>5.9680000000000002E-3</v>
      </c>
    </row>
    <row r="9" spans="1:5" x14ac:dyDescent="0.25">
      <c r="A9" t="s">
        <v>12</v>
      </c>
      <c r="B9">
        <v>473.262</v>
      </c>
      <c r="C9">
        <v>120.04</v>
      </c>
      <c r="D9">
        <f>1.007/1000</f>
        <v>1.0069999999999999E-3</v>
      </c>
      <c r="E9">
        <f>7.62/1000</f>
        <v>7.62E-3</v>
      </c>
    </row>
    <row r="10" spans="1:5" x14ac:dyDescent="0.25">
      <c r="A10" t="s">
        <v>13</v>
      </c>
      <c r="B10">
        <v>317.233</v>
      </c>
      <c r="C10">
        <v>117.754</v>
      </c>
      <c r="D10">
        <f>848.149/1000000</f>
        <v>8.4814899999999997E-4</v>
      </c>
      <c r="E10">
        <f>4.609/1000</f>
        <v>4.6090000000000002E-3</v>
      </c>
    </row>
    <row r="11" spans="1:5" x14ac:dyDescent="0.25">
      <c r="A11" t="s">
        <v>14</v>
      </c>
      <c r="B11">
        <v>351.31</v>
      </c>
      <c r="C11">
        <v>129.15100000000001</v>
      </c>
      <c r="D11">
        <f>814.065/1000000</f>
        <v>8.140650000000001E-4</v>
      </c>
      <c r="E11">
        <f>4.613/1000</f>
        <v>4.6130000000000008E-3</v>
      </c>
    </row>
    <row r="12" spans="1:5" x14ac:dyDescent="0.25">
      <c r="A12" t="s">
        <v>15</v>
      </c>
      <c r="B12">
        <v>354.69099999999997</v>
      </c>
      <c r="C12">
        <v>129.86799999999999</v>
      </c>
      <c r="D12">
        <f>769.919/1000000</f>
        <v>7.6991899999999999E-4</v>
      </c>
      <c r="E12">
        <f>4.4/1000</f>
        <v>4.4000000000000003E-3</v>
      </c>
    </row>
    <row r="13" spans="1:5" x14ac:dyDescent="0.25">
      <c r="A13" t="s">
        <v>16</v>
      </c>
      <c r="B13">
        <v>391.59</v>
      </c>
      <c r="C13">
        <v>146.126</v>
      </c>
      <c r="D13">
        <f>523.238/1000000</f>
        <v>5.2323800000000009E-4</v>
      </c>
      <c r="E13">
        <f>2.384/1000</f>
        <v>2.3839999999999998E-3</v>
      </c>
    </row>
    <row r="14" spans="1:5" x14ac:dyDescent="0.25">
      <c r="A14" t="s">
        <v>17</v>
      </c>
      <c r="B14">
        <v>414.50599999999997</v>
      </c>
      <c r="C14">
        <v>153.72200000000001</v>
      </c>
      <c r="D14">
        <f>463.633/1000000</f>
        <v>4.6363299999999997E-4</v>
      </c>
      <c r="E14">
        <f>2.228/1000</f>
        <v>2.2280000000000004E-3</v>
      </c>
    </row>
    <row r="15" spans="1:5" x14ac:dyDescent="0.25">
      <c r="A15" t="s">
        <v>18</v>
      </c>
      <c r="B15">
        <v>420.86099999999999</v>
      </c>
      <c r="C15">
        <v>150.86099999999999</v>
      </c>
      <c r="D15">
        <f>404.731/1000000</f>
        <v>4.0473099999999997E-4</v>
      </c>
      <c r="E15">
        <f>2.084/1000</f>
        <v>2.0839999999999999E-3</v>
      </c>
    </row>
    <row r="16" spans="1:5" x14ac:dyDescent="0.25">
      <c r="A16" t="s">
        <v>19</v>
      </c>
      <c r="B16">
        <v>411.66899999999998</v>
      </c>
      <c r="C16">
        <v>135.857</v>
      </c>
      <c r="D16">
        <f>282.601/1000000</f>
        <v>2.82601E-4</v>
      </c>
      <c r="E16">
        <f>1.672/1000</f>
        <v>1.6719999999999999E-3</v>
      </c>
    </row>
    <row r="17" spans="1:5" x14ac:dyDescent="0.25">
      <c r="A17" t="s">
        <v>20</v>
      </c>
      <c r="B17">
        <v>263.56299999999999</v>
      </c>
      <c r="C17">
        <v>85.549000000000007</v>
      </c>
      <c r="D17">
        <f>1.681/1000</f>
        <v>1.681E-3</v>
      </c>
      <c r="E17">
        <f>12.434/1000</f>
        <v>1.2433999999999999E-2</v>
      </c>
    </row>
    <row r="18" spans="1:5" x14ac:dyDescent="0.25">
      <c r="A18" t="s">
        <v>21</v>
      </c>
      <c r="B18">
        <v>175.87299999999999</v>
      </c>
      <c r="C18">
        <v>12.66</v>
      </c>
      <c r="D18">
        <f>198.16/1000000</f>
        <v>1.9815999999999999E-4</v>
      </c>
      <c r="E18">
        <f>11.796/1000</f>
        <v>1.1795999999999999E-2</v>
      </c>
    </row>
    <row r="19" spans="1:5" x14ac:dyDescent="0.25">
      <c r="A19" t="s">
        <v>22</v>
      </c>
      <c r="B19">
        <v>464.11599999999999</v>
      </c>
      <c r="C19">
        <v>162.31100000000001</v>
      </c>
      <c r="D19">
        <f>505.723/1000000</f>
        <v>5.0572300000000002E-4</v>
      </c>
      <c r="E19">
        <f>2.818/1000</f>
        <v>2.8180000000000002E-3</v>
      </c>
    </row>
    <row r="20" spans="1:5" x14ac:dyDescent="0.25">
      <c r="A20" t="s">
        <v>23</v>
      </c>
      <c r="B20">
        <v>386.738</v>
      </c>
      <c r="C20">
        <v>100.24299999999999</v>
      </c>
      <c r="D20">
        <f>299.019/1000000</f>
        <v>2.9901900000000003E-4</v>
      </c>
      <c r="E20">
        <f>3.444/1000</f>
        <v>3.444E-3</v>
      </c>
    </row>
    <row r="21" spans="1:5" x14ac:dyDescent="0.25">
      <c r="A21" t="s">
        <v>24</v>
      </c>
      <c r="B21">
        <v>443.33</v>
      </c>
      <c r="C21">
        <v>139.73699999999999</v>
      </c>
      <c r="D21">
        <f>430.989/1000000</f>
        <v>4.3098899999999995E-4</v>
      </c>
      <c r="E21">
        <f>2.862/1000</f>
        <v>2.862E-3</v>
      </c>
    </row>
    <row r="22" spans="1:5" x14ac:dyDescent="0.25">
      <c r="A22" t="s">
        <v>25</v>
      </c>
      <c r="B22">
        <v>372.18400000000003</v>
      </c>
      <c r="C22">
        <v>108.12</v>
      </c>
      <c r="D22">
        <f>119.997/1000000</f>
        <v>1.19997E-4</v>
      </c>
      <c r="E22">
        <f>924.478/1000000</f>
        <v>9.2447799999999995E-4</v>
      </c>
    </row>
    <row r="23" spans="1:5" x14ac:dyDescent="0.25">
      <c r="A23" t="s">
        <v>26</v>
      </c>
      <c r="B23">
        <v>0</v>
      </c>
      <c r="C23">
        <v>-1</v>
      </c>
      <c r="D23">
        <f>-13.109/1000000</f>
        <v>-1.3108999999999999E-5</v>
      </c>
      <c r="E23">
        <f>103.882/1000000</f>
        <v>1.0388200000000001E-4</v>
      </c>
    </row>
    <row r="24" spans="1:5" x14ac:dyDescent="0.25">
      <c r="A24" t="s">
        <v>27</v>
      </c>
      <c r="B24">
        <v>0</v>
      </c>
      <c r="C24">
        <v>-1</v>
      </c>
      <c r="D24">
        <f>-31.877/1000000</f>
        <v>-3.1877E-5</v>
      </c>
      <c r="E24">
        <f>101.499/1000000</f>
        <v>1.01499E-4</v>
      </c>
    </row>
    <row r="25" spans="1:5" x14ac:dyDescent="0.25">
      <c r="A25" t="s">
        <v>28</v>
      </c>
      <c r="B25">
        <v>0</v>
      </c>
      <c r="C25">
        <v>0</v>
      </c>
      <c r="D25">
        <f>-11.067/1000000</f>
        <v>-1.1067000000000001E-5</v>
      </c>
      <c r="E25">
        <f>83.504/1000000</f>
        <v>8.3504000000000006E-5</v>
      </c>
    </row>
    <row r="27" spans="1:5" x14ac:dyDescent="0.25">
      <c r="A27" t="s">
        <v>29</v>
      </c>
      <c r="C27">
        <v>62.168999999999997</v>
      </c>
      <c r="D27">
        <f>210.79/1000000</f>
        <v>2.1078999999999998E-4</v>
      </c>
      <c r="E27">
        <f>2.27/1000</f>
        <v>2.2699999999999999E-3</v>
      </c>
    </row>
    <row r="28" spans="1:5" x14ac:dyDescent="0.25">
      <c r="A28" t="s">
        <v>30</v>
      </c>
      <c r="C28">
        <v>58.84</v>
      </c>
      <c r="D28">
        <f>308.155/1000000</f>
        <v>3.0815499999999995E-4</v>
      </c>
      <c r="E28">
        <f>2.397/1000</f>
        <v>2.3969999999999998E-3</v>
      </c>
    </row>
    <row r="29" spans="1:5" x14ac:dyDescent="0.25">
      <c r="A29" t="s">
        <v>31</v>
      </c>
      <c r="C29">
        <v>74.771000000000001</v>
      </c>
      <c r="D29">
        <f>1010/1000000</f>
        <v>1.01E-3</v>
      </c>
      <c r="E29">
        <f>7.126/1000</f>
        <v>7.1260000000000004E-3</v>
      </c>
    </row>
    <row r="30" spans="1:5" x14ac:dyDescent="0.25">
      <c r="A30" t="s">
        <v>32</v>
      </c>
      <c r="C30">
        <v>116.57899999999999</v>
      </c>
      <c r="D30">
        <f>1300/1000000</f>
        <v>1.2999999999999999E-3</v>
      </c>
      <c r="E30">
        <f>8.089/1000</f>
        <v>8.0890000000000007E-3</v>
      </c>
    </row>
    <row r="31" spans="1:5" x14ac:dyDescent="0.25">
      <c r="A31" t="s">
        <v>33</v>
      </c>
      <c r="C31">
        <v>58.935000000000002</v>
      </c>
      <c r="D31">
        <f>751.719/1000000</f>
        <v>7.5171900000000009E-4</v>
      </c>
      <c r="E31">
        <f>6.74/1000</f>
        <v>6.7400000000000003E-3</v>
      </c>
    </row>
    <row r="32" spans="1:5" x14ac:dyDescent="0.25">
      <c r="A32" t="s">
        <v>34</v>
      </c>
      <c r="C32">
        <v>91.628</v>
      </c>
      <c r="D32">
        <f>388.399/1000000</f>
        <v>3.8839899999999999E-4</v>
      </c>
      <c r="E32">
        <f>2.535/1000</f>
        <v>2.5349999999999999E-3</v>
      </c>
    </row>
    <row r="33" spans="1:5" x14ac:dyDescent="0.25">
      <c r="A33" t="s">
        <v>35</v>
      </c>
      <c r="C33">
        <v>84.197000000000003</v>
      </c>
      <c r="D33">
        <f>310.732/1000000</f>
        <v>3.1073200000000003E-4</v>
      </c>
      <c r="E33">
        <f>1.903/1000</f>
        <v>1.903E-3</v>
      </c>
    </row>
    <row r="34" spans="1:5" x14ac:dyDescent="0.25">
      <c r="A34" t="s">
        <v>36</v>
      </c>
      <c r="C34">
        <v>141.292</v>
      </c>
      <c r="D34">
        <f>276.323/1000000</f>
        <v>2.7632299999999998E-4</v>
      </c>
      <c r="E34">
        <f>1.329/1000</f>
        <v>1.3289999999999999E-3</v>
      </c>
    </row>
    <row r="35" spans="1:5" x14ac:dyDescent="0.25">
      <c r="A35" t="s">
        <v>37</v>
      </c>
      <c r="C35">
        <v>93.239000000000004</v>
      </c>
      <c r="D35">
        <f>166.414/1000000</f>
        <v>1.6641399999999998E-4</v>
      </c>
      <c r="E35">
        <f>1.086/1000</f>
        <v>1.0860000000000002E-3</v>
      </c>
    </row>
    <row r="36" spans="1:5" x14ac:dyDescent="0.25">
      <c r="A36" t="s">
        <v>38</v>
      </c>
      <c r="C36">
        <v>80.963999999999999</v>
      </c>
      <c r="D36">
        <f>150.344/1000000</f>
        <v>1.5034399999999998E-4</v>
      </c>
      <c r="E36">
        <f>1.11/1000</f>
        <v>1.1100000000000001E-3</v>
      </c>
    </row>
    <row r="37" spans="1:5" x14ac:dyDescent="0.25">
      <c r="A37" t="s">
        <v>39</v>
      </c>
      <c r="C37">
        <v>62.628</v>
      </c>
      <c r="D37">
        <f>1018/1000000</f>
        <v>1.018E-3</v>
      </c>
      <c r="E37">
        <f>9.112/1000</f>
        <v>9.1120000000000003E-3</v>
      </c>
    </row>
    <row r="38" spans="1:5" x14ac:dyDescent="0.25">
      <c r="A38" t="s">
        <v>40</v>
      </c>
      <c r="C38">
        <v>84.744</v>
      </c>
      <c r="D38">
        <f>1109/1000000</f>
        <v>1.109E-3</v>
      </c>
      <c r="E38">
        <f>7.306/1000</f>
        <v>7.306E-3</v>
      </c>
    </row>
    <row r="39" spans="1:5" x14ac:dyDescent="0.25">
      <c r="A39" t="s">
        <v>42</v>
      </c>
      <c r="C39">
        <v>77.188000000000002</v>
      </c>
      <c r="D39">
        <f>1326/1000000</f>
        <v>1.3259999999999999E-3</v>
      </c>
      <c r="E39">
        <f>8.874/1000</f>
        <v>8.8739999999999999E-3</v>
      </c>
    </row>
    <row r="40" spans="1:5" x14ac:dyDescent="0.25">
      <c r="A40" t="s">
        <v>41</v>
      </c>
      <c r="C40">
        <v>102.208</v>
      </c>
      <c r="D40">
        <f>232.992/1000000</f>
        <v>2.3299199999999998E-4</v>
      </c>
      <c r="E40">
        <f>1.335/1000</f>
        <v>1.335E-3</v>
      </c>
    </row>
    <row r="41" spans="1:5" x14ac:dyDescent="0.25">
      <c r="A41" t="s">
        <v>43</v>
      </c>
      <c r="C41">
        <v>85.447999999999993</v>
      </c>
      <c r="D41">
        <f>305.907/1000000</f>
        <v>3.0590699999999996E-4</v>
      </c>
      <c r="E41">
        <f>2.807/1000</f>
        <v>2.807E-3</v>
      </c>
    </row>
    <row r="42" spans="1:5" x14ac:dyDescent="0.25">
      <c r="A42" t="s">
        <v>44</v>
      </c>
      <c r="C42">
        <v>97.188000000000002</v>
      </c>
      <c r="D42">
        <f>276.796/1000000</f>
        <v>2.76796E-4</v>
      </c>
      <c r="E42">
        <f>1.768/1000</f>
        <v>1.768E-3</v>
      </c>
    </row>
    <row r="43" spans="1:5" x14ac:dyDescent="0.25">
      <c r="A43" t="s">
        <v>45</v>
      </c>
      <c r="C43">
        <v>97.863</v>
      </c>
      <c r="D43">
        <f>277.586/1000000</f>
        <v>2.7758600000000002E-4</v>
      </c>
      <c r="E43">
        <f>2.105/1000</f>
        <v>2.1050000000000001E-3</v>
      </c>
    </row>
    <row r="44" spans="1:5" x14ac:dyDescent="0.25">
      <c r="A44" t="s">
        <v>46</v>
      </c>
      <c r="C44">
        <v>52.619</v>
      </c>
      <c r="D44">
        <f>171.949/1000000</f>
        <v>1.7194900000000002E-4</v>
      </c>
      <c r="E44">
        <f>1.617/1000</f>
        <v>1.6169999999999999E-3</v>
      </c>
    </row>
    <row r="45" spans="1:5" x14ac:dyDescent="0.25">
      <c r="A45" t="s">
        <v>50</v>
      </c>
      <c r="C45">
        <v>108.61499999999999</v>
      </c>
      <c r="D45">
        <f>208.922/1000000</f>
        <v>2.08922E-4</v>
      </c>
      <c r="E45">
        <f>1.52/1000</f>
        <v>1.5200000000000001E-3</v>
      </c>
    </row>
    <row r="46" spans="1:5" x14ac:dyDescent="0.25">
      <c r="A46" t="s">
        <v>49</v>
      </c>
      <c r="C46">
        <v>43.232999999999997</v>
      </c>
      <c r="D46">
        <f>76.733/1000000</f>
        <v>7.6732999999999999E-5</v>
      </c>
      <c r="E46">
        <f>1.136/1000</f>
        <v>1.1359999999999999E-3</v>
      </c>
    </row>
    <row r="47" spans="1:5" x14ac:dyDescent="0.25">
      <c r="A47" t="s">
        <v>51</v>
      </c>
      <c r="C47">
        <v>9.8279999999999994</v>
      </c>
      <c r="D47">
        <f>900.613/1000000</f>
        <v>9.0061300000000009E-4</v>
      </c>
      <c r="E47">
        <f>11.18/1000</f>
        <v>1.1179999999999999E-2</v>
      </c>
    </row>
    <row r="48" spans="1:5" x14ac:dyDescent="0.25">
      <c r="A48" t="s">
        <v>47</v>
      </c>
      <c r="C48">
        <v>25.253</v>
      </c>
      <c r="D48">
        <f>112.42/1000000</f>
        <v>1.1242E-4</v>
      </c>
      <c r="E48">
        <f>1.497/1000</f>
        <v>1.4970000000000001E-3</v>
      </c>
    </row>
    <row r="49" spans="1:5" x14ac:dyDescent="0.25">
      <c r="A49" t="s">
        <v>48</v>
      </c>
      <c r="C49">
        <v>7.5860000000000003</v>
      </c>
      <c r="D49">
        <f>27.734/1000000</f>
        <v>2.7734000000000002E-5</v>
      </c>
      <c r="E49">
        <f>0.736087/1000</f>
        <v>7.3608700000000007E-4</v>
      </c>
    </row>
    <row r="50" spans="1:5" x14ac:dyDescent="0.25">
      <c r="A50" t="s">
        <v>52</v>
      </c>
      <c r="D50">
        <f t="shared" ref="D28:D67" si="0">210.79/1000000</f>
        <v>2.1078999999999998E-4</v>
      </c>
      <c r="E50">
        <f t="shared" ref="E28:E67" si="1">2.27/1000</f>
        <v>2.2699999999999999E-3</v>
      </c>
    </row>
    <row r="51" spans="1:5" x14ac:dyDescent="0.25">
      <c r="A51" t="s">
        <v>53</v>
      </c>
      <c r="C51">
        <v>44.018000000000001</v>
      </c>
      <c r="D51">
        <f>210.79/1000000</f>
        <v>2.1078999999999998E-4</v>
      </c>
      <c r="E51">
        <f t="shared" si="1"/>
        <v>2.2699999999999999E-3</v>
      </c>
    </row>
    <row r="52" spans="1:5" x14ac:dyDescent="0.25">
      <c r="A52" t="s">
        <v>54</v>
      </c>
      <c r="D52">
        <f t="shared" si="0"/>
        <v>2.1078999999999998E-4</v>
      </c>
      <c r="E52">
        <f t="shared" si="1"/>
        <v>2.2699999999999999E-3</v>
      </c>
    </row>
    <row r="53" spans="1:5" x14ac:dyDescent="0.25">
      <c r="A53" t="s">
        <v>55</v>
      </c>
      <c r="D53">
        <f t="shared" si="0"/>
        <v>2.1078999999999998E-4</v>
      </c>
      <c r="E53">
        <f t="shared" si="1"/>
        <v>2.2699999999999999E-3</v>
      </c>
    </row>
    <row r="54" spans="1:5" x14ac:dyDescent="0.25">
      <c r="A54" t="s">
        <v>56</v>
      </c>
      <c r="D54">
        <f t="shared" si="0"/>
        <v>2.1078999999999998E-4</v>
      </c>
      <c r="E54">
        <f t="shared" si="1"/>
        <v>2.2699999999999999E-3</v>
      </c>
    </row>
    <row r="55" spans="1:5" x14ac:dyDescent="0.25">
      <c r="A55" t="s">
        <v>57</v>
      </c>
      <c r="D55">
        <f t="shared" si="0"/>
        <v>2.1078999999999998E-4</v>
      </c>
      <c r="E55">
        <f t="shared" si="1"/>
        <v>2.2699999999999999E-3</v>
      </c>
    </row>
    <row r="56" spans="1:5" x14ac:dyDescent="0.25">
      <c r="A56" t="s">
        <v>58</v>
      </c>
      <c r="D56">
        <f t="shared" si="0"/>
        <v>2.1078999999999998E-4</v>
      </c>
      <c r="E56">
        <f t="shared" si="1"/>
        <v>2.2699999999999999E-3</v>
      </c>
    </row>
    <row r="57" spans="1:5" x14ac:dyDescent="0.25">
      <c r="A57" t="s">
        <v>59</v>
      </c>
      <c r="D57">
        <f t="shared" si="0"/>
        <v>2.1078999999999998E-4</v>
      </c>
      <c r="E57">
        <f t="shared" si="1"/>
        <v>2.2699999999999999E-3</v>
      </c>
    </row>
    <row r="58" spans="1:5" x14ac:dyDescent="0.25">
      <c r="A58" t="s">
        <v>60</v>
      </c>
      <c r="D58">
        <f t="shared" si="0"/>
        <v>2.1078999999999998E-4</v>
      </c>
      <c r="E58">
        <f t="shared" si="1"/>
        <v>2.2699999999999999E-3</v>
      </c>
    </row>
    <row r="59" spans="1:5" x14ac:dyDescent="0.25">
      <c r="A59" t="s">
        <v>61</v>
      </c>
      <c r="D59">
        <f t="shared" si="0"/>
        <v>2.1078999999999998E-4</v>
      </c>
      <c r="E59">
        <f t="shared" si="1"/>
        <v>2.2699999999999999E-3</v>
      </c>
    </row>
    <row r="60" spans="1:5" x14ac:dyDescent="0.25">
      <c r="A60" t="s">
        <v>62</v>
      </c>
      <c r="D60">
        <f t="shared" si="0"/>
        <v>2.1078999999999998E-4</v>
      </c>
      <c r="E60">
        <f t="shared" si="1"/>
        <v>2.2699999999999999E-3</v>
      </c>
    </row>
    <row r="61" spans="1:5" x14ac:dyDescent="0.25">
      <c r="A61" t="s">
        <v>63</v>
      </c>
      <c r="D61">
        <f t="shared" si="0"/>
        <v>2.1078999999999998E-4</v>
      </c>
      <c r="E61">
        <f t="shared" si="1"/>
        <v>2.2699999999999999E-3</v>
      </c>
    </row>
    <row r="62" spans="1:5" x14ac:dyDescent="0.25">
      <c r="A62" t="s">
        <v>61</v>
      </c>
      <c r="D62">
        <f t="shared" si="0"/>
        <v>2.1078999999999998E-4</v>
      </c>
      <c r="E62">
        <f t="shared" si="1"/>
        <v>2.2699999999999999E-3</v>
      </c>
    </row>
    <row r="63" spans="1:5" x14ac:dyDescent="0.25">
      <c r="A63" t="s">
        <v>65</v>
      </c>
      <c r="D63">
        <f t="shared" si="0"/>
        <v>2.1078999999999998E-4</v>
      </c>
      <c r="E63">
        <f t="shared" si="1"/>
        <v>2.2699999999999999E-3</v>
      </c>
    </row>
    <row r="64" spans="1:5" x14ac:dyDescent="0.25">
      <c r="A64" t="s">
        <v>64</v>
      </c>
      <c r="D64">
        <f t="shared" si="0"/>
        <v>2.1078999999999998E-4</v>
      </c>
      <c r="E64">
        <f t="shared" si="1"/>
        <v>2.2699999999999999E-3</v>
      </c>
    </row>
    <row r="65" spans="1:5" x14ac:dyDescent="0.25">
      <c r="A65" t="s">
        <v>66</v>
      </c>
      <c r="D65">
        <f t="shared" si="0"/>
        <v>2.1078999999999998E-4</v>
      </c>
      <c r="E65">
        <f t="shared" si="1"/>
        <v>2.2699999999999999E-3</v>
      </c>
    </row>
    <row r="66" spans="1:5" x14ac:dyDescent="0.25">
      <c r="A66" t="s">
        <v>67</v>
      </c>
      <c r="D66">
        <f t="shared" si="0"/>
        <v>2.1078999999999998E-4</v>
      </c>
      <c r="E66">
        <f t="shared" si="1"/>
        <v>2.2699999999999999E-3</v>
      </c>
    </row>
    <row r="67" spans="1:5" x14ac:dyDescent="0.25">
      <c r="A67" t="s">
        <v>68</v>
      </c>
      <c r="D67">
        <f t="shared" si="0"/>
        <v>2.1078999999999998E-4</v>
      </c>
      <c r="E67">
        <f t="shared" si="1"/>
        <v>2.2699999999999999E-3</v>
      </c>
    </row>
  </sheetData>
  <pageMargins left="0.7" right="0.7" top="0.75" bottom="0.75" header="0.3" footer="0.3"/>
  <ignoredErrors>
    <ignoredError sqref="E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 Veirana</dc:creator>
  <cp:lastModifiedBy>Gaston Mendoza Veirana</cp:lastModifiedBy>
  <dcterms:created xsi:type="dcterms:W3CDTF">2022-04-28T07:57:21Z</dcterms:created>
  <dcterms:modified xsi:type="dcterms:W3CDTF">2022-05-04T13:38:35Z</dcterms:modified>
</cp:coreProperties>
</file>