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data/"/>
    </mc:Choice>
  </mc:AlternateContent>
  <xr:revisionPtr revIDLastSave="942" documentId="13_ncr:1_{8ABC0D2B-C8E5-44D1-926B-ADB09F951735}" xr6:coauthVersionLast="47" xr6:coauthVersionMax="47" xr10:uidLastSave="{EAEA78A2-0E4A-46D8-B217-90BA77A98701}"/>
  <bookViews>
    <workbookView xWindow="-25320" yWindow="-6450" windowWidth="25440" windowHeight="1527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1" l="1"/>
  <c r="V35" i="1"/>
  <c r="AM59" i="1"/>
  <c r="AP59" i="1"/>
  <c r="AM60" i="1"/>
  <c r="AP60" i="1"/>
  <c r="AM61" i="1"/>
  <c r="AP61" i="1"/>
  <c r="AM62" i="1"/>
  <c r="AP62" i="1"/>
  <c r="AM63" i="1"/>
  <c r="AP63" i="1"/>
  <c r="AM64" i="1"/>
  <c r="AP64" i="1"/>
  <c r="AM65" i="1"/>
  <c r="AP65" i="1"/>
  <c r="AM66" i="1"/>
  <c r="AP66" i="1"/>
  <c r="AM67" i="1"/>
  <c r="AP67" i="1"/>
  <c r="AO35" i="1" l="1"/>
  <c r="AL35" i="1"/>
  <c r="U35" i="1"/>
  <c r="T35" i="1"/>
  <c r="S3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3" i="1"/>
  <c r="U4" i="1"/>
  <c r="U5" i="1"/>
  <c r="U6" i="1"/>
  <c r="U7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2" i="1"/>
  <c r="W35" i="1" l="1"/>
  <c r="W17" i="1"/>
  <c r="W33" i="1"/>
  <c r="W50" i="1"/>
  <c r="W2" i="1"/>
  <c r="W43" i="1"/>
  <c r="W26" i="1"/>
  <c r="W10" i="1"/>
  <c r="W58" i="1"/>
  <c r="W42" i="1"/>
  <c r="W25" i="1"/>
  <c r="W9" i="1"/>
  <c r="W47" i="1"/>
  <c r="W30" i="1"/>
  <c r="W14" i="1"/>
  <c r="W52" i="1"/>
  <c r="W36" i="1"/>
  <c r="W19" i="1"/>
  <c r="W51" i="1"/>
  <c r="W34" i="1"/>
  <c r="W16" i="1"/>
  <c r="W48" i="1"/>
  <c r="W31" i="1"/>
  <c r="W15" i="1"/>
  <c r="W22" i="1"/>
  <c r="W57" i="1"/>
  <c r="W41" i="1"/>
  <c r="W24" i="1"/>
  <c r="W8" i="1"/>
  <c r="W46" i="1"/>
  <c r="W29" i="1"/>
  <c r="W13" i="1"/>
  <c r="W45" i="1"/>
  <c r="W28" i="1"/>
  <c r="W12" i="1"/>
  <c r="W44" i="1"/>
  <c r="W27" i="1"/>
  <c r="W11" i="1"/>
  <c r="W56" i="1"/>
  <c r="W40" i="1"/>
  <c r="W23" i="1"/>
  <c r="W7" i="1"/>
  <c r="W55" i="1"/>
  <c r="W39" i="1"/>
  <c r="W6" i="1"/>
  <c r="W54" i="1"/>
  <c r="W38" i="1"/>
  <c r="W21" i="1"/>
  <c r="W5" i="1"/>
  <c r="W3" i="1"/>
  <c r="W18" i="1"/>
  <c r="W49" i="1"/>
  <c r="W32" i="1"/>
  <c r="W53" i="1"/>
  <c r="W37" i="1"/>
  <c r="W20" i="1"/>
  <c r="W4" i="1"/>
</calcChain>
</file>

<file path=xl/sharedStrings.xml><?xml version="1.0" encoding="utf-8"?>
<sst xmlns="http://schemas.openxmlformats.org/spreadsheetml/2006/main" count="442" uniqueCount="277">
  <si>
    <t>SAMPLE</t>
  </si>
  <si>
    <t>NUMBER</t>
  </si>
  <si>
    <t>Time</t>
  </si>
  <si>
    <t>Duration</t>
  </si>
  <si>
    <t>Depth</t>
  </si>
  <si>
    <t>Klf_IP</t>
  </si>
  <si>
    <t>Klf_QP</t>
  </si>
  <si>
    <t>Ph_F1</t>
  </si>
  <si>
    <t>Time_F1</t>
  </si>
  <si>
    <t>Date_F1</t>
  </si>
  <si>
    <t>Mass</t>
  </si>
  <si>
    <t>#_y</t>
  </si>
  <si>
    <t>Rg_F3</t>
  </si>
  <si>
    <t>Khf_IP</t>
  </si>
  <si>
    <t>Khf_QP</t>
  </si>
  <si>
    <t>Ph_F3</t>
  </si>
  <si>
    <t>Time_F3</t>
  </si>
  <si>
    <t>Date_F3</t>
  </si>
  <si>
    <t>Xlf_IP</t>
  </si>
  <si>
    <t>Xhf_IP</t>
  </si>
  <si>
    <t>Kfd_abs</t>
  </si>
  <si>
    <t>Kfd</t>
  </si>
  <si>
    <t>Xfd_abs</t>
  </si>
  <si>
    <t>field volumetric water content (%)</t>
  </si>
  <si>
    <t>field_realperm</t>
  </si>
  <si>
    <t>field_imperm</t>
  </si>
  <si>
    <t>field_temp</t>
  </si>
  <si>
    <t>copeky</t>
  </si>
  <si>
    <t>horizon</t>
  </si>
  <si>
    <t>Archaeology</t>
  </si>
  <si>
    <t>Bulk_density</t>
  </si>
  <si>
    <t>Carbone</t>
  </si>
  <si>
    <t>Humus</t>
  </si>
  <si>
    <t>pH_eau</t>
  </si>
  <si>
    <t>CEC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</si>
  <si>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</si>
  <si>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</si>
  <si>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</si>
  <si>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</si>
  <si>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</si>
  <si>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</si>
  <si>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</si>
  <si>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</si>
  <si>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</si>
  <si>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</si>
  <si>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</si>
  <si>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</si>
  <si>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</si>
  <si>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</si>
  <si>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</si>
  <si>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</si>
  <si>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</si>
  <si>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</si>
  <si>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</si>
  <si>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</si>
  <si>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</si>
  <si>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</si>
  <si>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</si>
  <si>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</si>
  <si>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</si>
  <si>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</si>
  <si>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</si>
  <si>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</si>
  <si>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</si>
  <si>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</si>
  <si>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</si>
  <si>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</si>
  <si>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</si>
  <si>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</si>
  <si>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</si>
  <si>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</si>
  <si>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</si>
  <si>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</si>
  <si>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</si>
  <si>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</si>
  <si>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</si>
  <si>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</si>
  <si>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</si>
  <si>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</si>
  <si>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</si>
  <si>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</si>
  <si>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</si>
  <si>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</si>
  <si>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</si>
  <si>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</si>
  <si>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</si>
  <si>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</si>
  <si>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</si>
  <si>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</si>
  <si>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</si>
  <si>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</si>
  <si>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</si>
  <si>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</si>
  <si>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</si>
  <si>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</si>
  <si>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</si>
  <si>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</si>
  <si>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</si>
  <si>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</si>
  <si>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</si>
  <si>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</si>
  <si>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</si>
  <si>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</si>
  <si>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</si>
  <si>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</si>
  <si>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</si>
  <si>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</si>
  <si>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</si>
  <si>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</si>
  <si>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</si>
  <si>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</si>
  <si>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</si>
  <si>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</si>
  <si>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</si>
  <si>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</si>
  <si>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</si>
  <si>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Aa4</t>
  </si>
  <si>
    <t>10:22:21</t>
  </si>
  <si>
    <t>05-04-2022</t>
  </si>
  <si>
    <t>11:35:32</t>
  </si>
  <si>
    <t>07-04-2022</t>
  </si>
  <si>
    <t>Ap</t>
  </si>
  <si>
    <t>Aa26</t>
  </si>
  <si>
    <t>10:43:07</t>
  </si>
  <si>
    <t>11:49:18</t>
  </si>
  <si>
    <t>Ape</t>
  </si>
  <si>
    <t>Aa50</t>
  </si>
  <si>
    <t>10:20:55</t>
  </si>
  <si>
    <t>11:34:37</t>
  </si>
  <si>
    <t>Ebt</t>
  </si>
  <si>
    <t>Aa68</t>
  </si>
  <si>
    <t>11:06:47</t>
  </si>
  <si>
    <t>11:51:38</t>
  </si>
  <si>
    <t>Bt</t>
  </si>
  <si>
    <t>Aa106</t>
  </si>
  <si>
    <t>10:27:44</t>
  </si>
  <si>
    <t>11:36:55</t>
  </si>
  <si>
    <t>Bic</t>
  </si>
  <si>
    <t>L10</t>
  </si>
  <si>
    <t>16:31:28</t>
  </si>
  <si>
    <t>17:37:50</t>
  </si>
  <si>
    <t>AE</t>
  </si>
  <si>
    <t>L20</t>
  </si>
  <si>
    <t>16:29:57</t>
  </si>
  <si>
    <t>17:36:23</t>
  </si>
  <si>
    <t>Bijzer</t>
  </si>
  <si>
    <t>L50</t>
  </si>
  <si>
    <t>16:38:39</t>
  </si>
  <si>
    <t>17:43:04</t>
  </si>
  <si>
    <t>C</t>
  </si>
  <si>
    <t>L70</t>
  </si>
  <si>
    <t>16:42:22</t>
  </si>
  <si>
    <t>17:45:21</t>
  </si>
  <si>
    <t>E2</t>
  </si>
  <si>
    <t>L78</t>
  </si>
  <si>
    <t>16:32:48</t>
  </si>
  <si>
    <t>17:38:38</t>
  </si>
  <si>
    <t>L114</t>
  </si>
  <si>
    <t>10:57:16</t>
  </si>
  <si>
    <t>11-04-2022</t>
  </si>
  <si>
    <t>11:14:53</t>
  </si>
  <si>
    <t>B2</t>
  </si>
  <si>
    <t>Ea20</t>
  </si>
  <si>
    <t>17:20:38</t>
  </si>
  <si>
    <t>16:33:32</t>
  </si>
  <si>
    <t>Ea34</t>
  </si>
  <si>
    <t>17:30:09</t>
  </si>
  <si>
    <t>16:44:42</t>
  </si>
  <si>
    <t>Bs</t>
  </si>
  <si>
    <t>Ea62</t>
  </si>
  <si>
    <t>17:21:06</t>
  </si>
  <si>
    <t>16:32:42</t>
  </si>
  <si>
    <t>Cglay</t>
  </si>
  <si>
    <t>Ea90</t>
  </si>
  <si>
    <t>17:18:19</t>
  </si>
  <si>
    <t>16:33:56</t>
  </si>
  <si>
    <t>Ea110</t>
  </si>
  <si>
    <t>17:23:22</t>
  </si>
  <si>
    <t>16:38:32</t>
  </si>
  <si>
    <t>HE20</t>
  </si>
  <si>
    <t>11:47:28</t>
  </si>
  <si>
    <t>11:05:42</t>
  </si>
  <si>
    <t>HE48</t>
  </si>
  <si>
    <t>11:38:22</t>
  </si>
  <si>
    <t>11:13:00</t>
  </si>
  <si>
    <t>Ap2</t>
  </si>
  <si>
    <t>HE64</t>
  </si>
  <si>
    <t>11:21:40</t>
  </si>
  <si>
    <t>11:21:30</t>
  </si>
  <si>
    <t>E</t>
  </si>
  <si>
    <t>HE86</t>
  </si>
  <si>
    <t>11:26:26</t>
  </si>
  <si>
    <t>11:17:02</t>
  </si>
  <si>
    <t>HE94</t>
  </si>
  <si>
    <t>11:15:24</t>
  </si>
  <si>
    <t>11:22:53</t>
  </si>
  <si>
    <t>Br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</si>
  <si>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</si>
  <si>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</si>
  <si>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</si>
  <si>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</si>
  <si>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</si>
  <si>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</si>
  <si>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</si>
  <si>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</si>
  <si>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</si>
  <si>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A2</t>
  </si>
  <si>
    <t>P92</t>
  </si>
  <si>
    <t>17:16:53</t>
  </si>
  <si>
    <t>17:58:37</t>
  </si>
  <si>
    <t>C2</t>
  </si>
  <si>
    <t>P110</t>
  </si>
  <si>
    <t>16:59:15</t>
  </si>
  <si>
    <t>9:35:28</t>
  </si>
  <si>
    <t>E3</t>
  </si>
  <si>
    <t>P122</t>
  </si>
  <si>
    <t>16:42:19</t>
  </si>
  <si>
    <t>9:57:29</t>
  </si>
  <si>
    <t>Bs3</t>
  </si>
  <si>
    <t>P144</t>
  </si>
  <si>
    <t>16:42:50</t>
  </si>
  <si>
    <t>9:54:25</t>
  </si>
  <si>
    <t>C3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</si>
  <si>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</si>
  <si>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</si>
  <si>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</si>
  <si>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</si>
  <si>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</si>
  <si>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</si>
  <si>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</si>
  <si>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</si>
  <si>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</si>
  <si>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</si>
  <si>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</si>
  <si>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</si>
  <si>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BC</t>
  </si>
  <si>
    <t>S130</t>
  </si>
  <si>
    <t>12:19:38</t>
  </si>
  <si>
    <t>16:02:53</t>
  </si>
  <si>
    <t>Description</t>
  </si>
  <si>
    <t>Must use</t>
  </si>
  <si>
    <t>Depth of sampling (cm)</t>
  </si>
  <si>
    <t>Susceptibility low frequency In phase</t>
  </si>
  <si>
    <t>Susceptibility low frequency quadrature phase (imaginary)</t>
  </si>
  <si>
    <t>Mass of the measured susceptibility sample</t>
  </si>
  <si>
    <t>Susceptibility high frequency In phase</t>
  </si>
  <si>
    <t>Susceptibility high frequency quadrature phase</t>
  </si>
  <si>
    <t>Mass susceptibility low frequency in phase</t>
  </si>
  <si>
    <t>Mass susceptibility high frequency in phase</t>
  </si>
  <si>
    <t>Absolute difference in phase susceptibility</t>
  </si>
  <si>
    <t>Relative difference in phase susceptibility</t>
  </si>
  <si>
    <t>Mass susceptibility in phase absolute difference</t>
  </si>
  <si>
    <t>Water content in the field</t>
  </si>
  <si>
    <t>Real permittivity in the field</t>
  </si>
  <si>
    <t>Imaginary permittivity in the field</t>
  </si>
  <si>
    <t>field temperature</t>
  </si>
  <si>
    <t>cation exchange capacity</t>
  </si>
  <si>
    <t>L94</t>
  </si>
  <si>
    <t>16:48:30</t>
  </si>
  <si>
    <t>17:53:49</t>
  </si>
  <si>
    <t>RAD_1_N_1</t>
  </si>
  <si>
    <t>RAD_1_N_4</t>
  </si>
  <si>
    <t>RAD_1_N_7</t>
  </si>
  <si>
    <t>RAD_1_N_8</t>
  </si>
  <si>
    <t>RAD_1_N_11</t>
  </si>
  <si>
    <t>RAD_1_S2_2</t>
  </si>
  <si>
    <t>RAD_1_S2_3</t>
  </si>
  <si>
    <t>RAD_1_S2_5</t>
  </si>
  <si>
    <t>RAD_1_S2_12</t>
  </si>
  <si>
    <t>L2_4</t>
  </si>
  <si>
    <t>L2_5</t>
  </si>
  <si>
    <t>L2_6</t>
  </si>
  <si>
    <t>L2_8</t>
  </si>
  <si>
    <t>L2_9</t>
  </si>
  <si>
    <t>L2_11</t>
  </si>
  <si>
    <t>L2_12</t>
  </si>
  <si>
    <t>L2_7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</si>
</sst>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"/>
    <numFmt numFmtId="166" formatCode="0.000000"/>
    <numFmt numFmtId="167" formatCode="0.00000000"/>
    <numFmt numFmtId="168" formatCode="#,##0.00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vertical="top"/>
    </xf>
    <xf numFmtId="164" fontId="4" fillId="0" borderId="0" xfId="0" applyNumberFormat="1" applyFont="1"/>
    <xf numFmtId="0" fontId="3" fillId="0" borderId="2" xfId="0" applyFont="1" applyBorder="1" applyAlignment="1">
      <alignment horizontal="center" vertical="top"/>
    </xf>
    <xf numFmtId="0" fontId="5" fillId="0" borderId="0" xfId="0" applyFont="1"/>
    <xf numFmtId="0" fontId="5" fillId="2" borderId="0" xfId="0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4" fillId="0" borderId="0" xfId="0" applyFont="1"/>
    <xf numFmtId="0" fontId="8" fillId="0" borderId="0" xfId="0" applyFont="1" applyAlignment="1">
      <alignment horizontal="right"/>
    </xf>
    <xf numFmtId="0" fontId="4" fillId="3" borderId="0" xfId="0" applyFont="1" applyFill="1"/>
    <xf numFmtId="0" fontId="4" fillId="0" borderId="0" xfId="0" applyFont="1" applyAlignment="1">
      <alignment horizontal="right" wrapText="1"/>
    </xf>
    <xf numFmtId="0" fontId="4" fillId="4" borderId="0" xfId="0" applyFont="1" applyFill="1"/>
    <xf numFmtId="0" fontId="8" fillId="4" borderId="0" xfId="0" applyFont="1" applyFill="1" applyAlignment="1">
      <alignment horizontal="right"/>
    </xf>
    <xf numFmtId="0" fontId="9" fillId="0" borderId="0" xfId="0" applyFont="1"/>
    <xf numFmtId="0" fontId="2" fillId="0" borderId="0" xfId="0" applyFont="1"/>
    <xf numFmtId="0" fontId="10" fillId="5" borderId="0" xfId="0" applyFont="1" applyFill="1"/>
    <xf numFmtId="0" fontId="0" fillId="5" borderId="0" xfId="0" applyFill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8" fillId="0" borderId="0" xfId="0" applyFont="1"/>
    <xf numFmtId="166" fontId="2" fillId="0" borderId="0" xfId="0" applyNumberFormat="1" applyFont="1"/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/>
    <xf numFmtId="0" fontId="11" fillId="0" borderId="1" xfId="0" applyFont="1" applyBorder="1" applyAlignment="1">
      <alignment horizontal="center" vertical="top"/>
    </xf>
    <xf numFmtId="164" fontId="12" fillId="0" borderId="0" xfId="0" applyNumberFormat="1" applyFont="1"/>
    <xf numFmtId="165" fontId="12" fillId="0" borderId="0" xfId="0" applyNumberFormat="1" applyFont="1"/>
    <xf numFmtId="0" fontId="13" fillId="3" borderId="0" xfId="0" applyFont="1" applyFill="1"/>
    <xf numFmtId="168" fontId="13" fillId="0" borderId="0" xfId="0" applyNumberFormat="1" applyFont="1"/>
    <xf numFmtId="0" fontId="14" fillId="6" borderId="5" xfId="0" applyFont="1" applyFill="1" applyBorder="1"/>
    <xf numFmtId="0" fontId="14" fillId="7" borderId="5" xfId="0" applyFont="1" applyFill="1" applyBorder="1"/>
    <xf numFmtId="0" fontId="15" fillId="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5"/>
  <sheetViews>
    <sheetView tabSelected="1" zoomScaleNormal="100" workbookViewId="0">
      <pane ySplit="1" topLeftCell="A2" activePane="bottomLeft" state="frozen"/>
      <selection pane="bottomLeft" activeCell="V37" sqref="V37"/>
    </sheetView>
  </sheetViews>
  <sheetFormatPr defaultColWidth="14.44140625" defaultRowHeight="15" customHeight="1" x14ac:dyDescent="0.3"/>
  <cols>
    <col min="1" max="1" width="11.44140625" customWidth="1"/>
    <col min="2" max="5" width="9.109375" customWidth="1"/>
    <col min="6" max="6" width="12.6640625" customWidth="1"/>
    <col min="7" max="7" width="11" customWidth="1"/>
    <col min="8" max="9" width="9.109375" customWidth="1"/>
    <col min="10" max="10" width="3.88671875" customWidth="1"/>
    <col min="11" max="18" width="9.109375" customWidth="1"/>
    <col min="19" max="19" width="12" customWidth="1"/>
    <col min="20" max="20" width="9.109375" customWidth="1"/>
    <col min="21" max="21" width="15" customWidth="1"/>
    <col min="22" max="28" width="9.109375" customWidth="1"/>
    <col min="32" max="32" width="10.88671875" customWidth="1"/>
    <col min="33" max="33" width="10.44140625" customWidth="1"/>
    <col min="34" max="34" width="10.5546875" customWidth="1"/>
    <col min="35" max="35" width="10.44140625" customWidth="1"/>
    <col min="37" max="37" width="10.109375" customWidth="1"/>
    <col min="38" max="38" width="11" customWidth="1"/>
    <col min="39" max="39" width="10.88671875" customWidth="1"/>
    <col min="40" max="40" width="10.44140625" customWidth="1"/>
    <col min="42" max="42" width="9.6640625" customWidth="1"/>
    <col min="43" max="44" width="10.44140625" customWidth="1"/>
  </cols>
  <sheetData>
    <row r="1" spans="1:44" ht="14.4" x14ac:dyDescent="0.3">
      <c r="A1" s="1" t="s">
        <v>0</v>
      </c>
      <c r="B1" s="1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30</v>
      </c>
      <c r="Y1" s="16" t="s">
        <v>23</v>
      </c>
      <c r="Z1" s="16" t="s">
        <v>24</v>
      </c>
      <c r="AA1" s="16" t="s">
        <v>25</v>
      </c>
      <c r="AB1" s="16" t="s">
        <v>26</v>
      </c>
      <c r="AC1" s="3" t="s">
        <v>27</v>
      </c>
      <c r="AD1" s="3" t="s">
        <v>28</v>
      </c>
      <c r="AE1" s="23" t="s">
        <v>29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44</v>
      </c>
    </row>
    <row r="2" spans="1:44" ht="14.4" x14ac:dyDescent="0.3">
      <c r="A2" s="17" t="s">
        <v>45</v>
      </c>
      <c r="B2" s="1">
        <v>7</v>
      </c>
      <c r="C2" s="2">
        <v>44662.691666666673</v>
      </c>
      <c r="D2" s="17">
        <v>360.55</v>
      </c>
      <c r="E2" s="17">
        <v>28</v>
      </c>
      <c r="F2" s="17">
        <v>1.2650000000000001E-3</v>
      </c>
      <c r="G2" s="17">
        <v>3.18E-5</v>
      </c>
      <c r="H2" s="17">
        <v>1.44</v>
      </c>
      <c r="I2" s="17" t="s">
        <v>46</v>
      </c>
      <c r="J2" s="17" t="s">
        <v>47</v>
      </c>
      <c r="K2" s="17">
        <v>13.7</v>
      </c>
      <c r="L2" s="17">
        <v>416</v>
      </c>
      <c r="M2" s="17">
        <v>4</v>
      </c>
      <c r="N2" s="17">
        <v>1.204E-3</v>
      </c>
      <c r="O2" s="17">
        <v>-1.4500000000000001E-6</v>
      </c>
      <c r="P2" s="17">
        <v>-7.0000000000000007E-2</v>
      </c>
      <c r="Q2" s="17" t="s">
        <v>48</v>
      </c>
      <c r="R2" s="17" t="s">
        <v>47</v>
      </c>
      <c r="S2" s="17">
        <f>F2/K2</f>
        <v>9.233576642335767E-5</v>
      </c>
      <c r="T2" s="17">
        <f>N2/K2</f>
        <v>8.7883211678832122E-5</v>
      </c>
      <c r="U2" s="17">
        <f>F2-N2</f>
        <v>6.1000000000000073E-5</v>
      </c>
      <c r="V2" s="17">
        <f>100*(F2-N2)/F2</f>
        <v>4.8221343873517846</v>
      </c>
      <c r="W2" s="17">
        <f t="shared" ref="W2:W34" si="0">(S2-T2)</f>
        <v>4.452554744525548E-6</v>
      </c>
      <c r="X2">
        <v>1.6455288818442599</v>
      </c>
      <c r="Y2" s="17">
        <v>32.85</v>
      </c>
      <c r="Z2" s="17">
        <v>28.8</v>
      </c>
      <c r="AA2" s="17">
        <v>27.4</v>
      </c>
      <c r="AB2" s="17">
        <v>19.7</v>
      </c>
      <c r="AC2" s="17">
        <v>8</v>
      </c>
      <c r="AE2">
        <v>1</v>
      </c>
      <c r="AF2" s="6">
        <v>14.05</v>
      </c>
      <c r="AG2" s="6">
        <v>2.809999942779541</v>
      </c>
      <c r="AH2" s="6">
        <v>8.2899999618530273</v>
      </c>
      <c r="AI2" s="6">
        <v>13.855194091796875</v>
      </c>
      <c r="AJ2" s="6">
        <v>21.728015899658203</v>
      </c>
      <c r="AK2" s="6">
        <v>13.207225799560547</v>
      </c>
      <c r="AL2" s="6">
        <v>28.118608474731445</v>
      </c>
      <c r="AM2" s="6">
        <v>41.325836181640625</v>
      </c>
      <c r="AN2" s="6">
        <v>34.679618835449219</v>
      </c>
      <c r="AO2" s="6">
        <v>2.2665302753448486</v>
      </c>
      <c r="AP2" s="6">
        <v>36.946147918701172</v>
      </c>
      <c r="AQ2" s="6">
        <v>0.56281930208206177</v>
      </c>
      <c r="AR2" s="6">
        <v>8.1</v>
      </c>
    </row>
    <row r="3" spans="1:44" ht="14.4" x14ac:dyDescent="0.3">
      <c r="A3" s="17" t="s">
        <v>49</v>
      </c>
      <c r="B3" s="1">
        <v>2</v>
      </c>
      <c r="C3" s="2">
        <v>44662.686111111107</v>
      </c>
      <c r="D3" s="17">
        <v>360.72</v>
      </c>
      <c r="E3" s="17">
        <v>30</v>
      </c>
      <c r="F3" s="17">
        <v>1.93E-4</v>
      </c>
      <c r="G3" s="17">
        <v>8.2150000000000001E-6</v>
      </c>
      <c r="H3" s="17">
        <v>2.44</v>
      </c>
      <c r="I3" s="17" t="s">
        <v>50</v>
      </c>
      <c r="J3" s="17" t="s">
        <v>47</v>
      </c>
      <c r="K3" s="17">
        <v>14.39</v>
      </c>
      <c r="L3" s="17">
        <v>422</v>
      </c>
      <c r="M3" s="17">
        <v>3</v>
      </c>
      <c r="N3" s="17">
        <v>1.772E-4</v>
      </c>
      <c r="O3" s="17">
        <v>3.7500000000000001E-6</v>
      </c>
      <c r="P3" s="17">
        <v>1.21</v>
      </c>
      <c r="Q3" s="17" t="s">
        <v>51</v>
      </c>
      <c r="R3" s="17" t="s">
        <v>47</v>
      </c>
      <c r="S3" s="17">
        <f t="shared" ref="S3:S58" si="1">F3/K3</f>
        <v>1.3412091730368311E-5</v>
      </c>
      <c r="T3" s="17">
        <f>N3/K3</f>
        <v>1.2314107018763029E-5</v>
      </c>
      <c r="U3" s="17">
        <f t="shared" ref="U3:U58" si="2">F3-N3</f>
        <v>1.5800000000000005E-5</v>
      </c>
      <c r="V3" s="17">
        <f t="shared" ref="V3:V58" si="3">100*(F3-N3)/F3</f>
        <v>8.1865284974093289</v>
      </c>
      <c r="W3" s="17">
        <f t="shared" si="0"/>
        <v>1.0979847116052826E-6</v>
      </c>
      <c r="X3">
        <v>1.6891825658263699</v>
      </c>
      <c r="Y3" s="17">
        <v>25.75</v>
      </c>
      <c r="Z3" s="17">
        <v>27.4</v>
      </c>
      <c r="AA3" s="17">
        <v>24.4</v>
      </c>
      <c r="AB3" s="17">
        <v>19.899999999999999</v>
      </c>
      <c r="AC3" s="17">
        <v>2</v>
      </c>
      <c r="AE3">
        <v>1</v>
      </c>
      <c r="AF3" s="6">
        <v>4.04</v>
      </c>
      <c r="AG3" s="6">
        <v>0.80800002813339233</v>
      </c>
      <c r="AH3" s="6">
        <v>8.5799999237060547</v>
      </c>
      <c r="AI3" s="6">
        <v>12.630222320556641</v>
      </c>
      <c r="AJ3" s="6">
        <v>25.549705505371094</v>
      </c>
      <c r="AK3" s="6">
        <v>15.871787071228027</v>
      </c>
      <c r="AL3" s="6">
        <v>31.743574142456055</v>
      </c>
      <c r="AM3" s="6">
        <v>47.615360260009766</v>
      </c>
      <c r="AN3" s="6">
        <v>26.618148803710938</v>
      </c>
      <c r="AO3" s="6">
        <v>0.21678538620471954</v>
      </c>
      <c r="AP3" s="6">
        <v>26.834934234619141</v>
      </c>
      <c r="AQ3" s="6">
        <v>1.0998719930648804</v>
      </c>
      <c r="AR3" s="6">
        <v>13.9</v>
      </c>
    </row>
    <row r="4" spans="1:44" ht="14.4" x14ac:dyDescent="0.3">
      <c r="A4" s="17" t="s">
        <v>52</v>
      </c>
      <c r="B4" s="1">
        <v>3</v>
      </c>
      <c r="C4" s="2">
        <v>44662.697222222218</v>
      </c>
      <c r="D4" s="17">
        <v>360.03</v>
      </c>
      <c r="E4" s="17">
        <v>55</v>
      </c>
      <c r="F4" s="17">
        <v>9.7449999999999997E-5</v>
      </c>
      <c r="G4" s="17">
        <v>7.588E-6</v>
      </c>
      <c r="H4" s="17">
        <v>4.45</v>
      </c>
      <c r="I4" s="17" t="s">
        <v>53</v>
      </c>
      <c r="J4" s="17" t="s">
        <v>47</v>
      </c>
      <c r="K4" s="17">
        <v>14.8</v>
      </c>
      <c r="L4" s="17">
        <v>415</v>
      </c>
      <c r="M4" s="17">
        <v>3</v>
      </c>
      <c r="N4" s="17">
        <v>9.2769999999999994E-5</v>
      </c>
      <c r="O4" s="17">
        <v>8.2230000000000005E-7</v>
      </c>
      <c r="P4" s="17">
        <v>0.51</v>
      </c>
      <c r="Q4" s="17" t="s">
        <v>54</v>
      </c>
      <c r="R4" s="17" t="s">
        <v>47</v>
      </c>
      <c r="S4" s="17">
        <f t="shared" si="1"/>
        <v>6.5844594594594593E-6</v>
      </c>
      <c r="T4" s="17">
        <f t="shared" ref="T4:T58" si="4">N4/K4</f>
        <v>6.2682432432432423E-6</v>
      </c>
      <c r="U4" s="17">
        <f t="shared" si="2"/>
        <v>4.6800000000000026E-6</v>
      </c>
      <c r="V4" s="17">
        <f t="shared" si="3"/>
        <v>4.8024628014366373</v>
      </c>
      <c r="W4" s="17">
        <f t="shared" si="0"/>
        <v>3.1621621621621701E-7</v>
      </c>
      <c r="X4">
        <v>1.7920903932485459</v>
      </c>
      <c r="Y4" s="17">
        <v>26.71</v>
      </c>
      <c r="Z4" s="17">
        <v>19.2</v>
      </c>
      <c r="AA4" s="17">
        <v>15.4</v>
      </c>
      <c r="AB4" s="17">
        <v>16.3</v>
      </c>
      <c r="AC4" s="17">
        <v>3</v>
      </c>
      <c r="AE4">
        <v>1</v>
      </c>
      <c r="AF4" s="6">
        <v>3.06</v>
      </c>
      <c r="AG4" s="6">
        <v>0.6119999885559082</v>
      </c>
      <c r="AH4" s="6">
        <v>8.5200004577636719</v>
      </c>
      <c r="AI4" s="6">
        <v>7.9373111724853516</v>
      </c>
      <c r="AJ4" s="6">
        <v>16.102394104003906</v>
      </c>
      <c r="AK4" s="6">
        <v>10.322048187255859</v>
      </c>
      <c r="AL4" s="6">
        <v>28.488851547241211</v>
      </c>
      <c r="AM4" s="6">
        <v>38.810897827148438</v>
      </c>
      <c r="AN4" s="6">
        <v>45.086704254150391</v>
      </c>
      <c r="AO4" s="6">
        <v>0</v>
      </c>
      <c r="AP4" s="6">
        <v>45.086704254150391</v>
      </c>
      <c r="AQ4" s="6">
        <v>1.3542242050170898</v>
      </c>
      <c r="AR4" s="6">
        <v>7.2</v>
      </c>
    </row>
    <row r="5" spans="1:44" ht="14.4" x14ac:dyDescent="0.3">
      <c r="A5" s="17" t="s">
        <v>55</v>
      </c>
      <c r="B5" s="1">
        <v>11</v>
      </c>
      <c r="C5" s="2">
        <v>44662.708333333343</v>
      </c>
      <c r="D5" s="17">
        <v>361.23</v>
      </c>
      <c r="E5" s="17">
        <v>63</v>
      </c>
      <c r="F5" s="17">
        <v>1.6349999999999999E-4</v>
      </c>
      <c r="G5" s="17">
        <v>4.2239999999999997E-6</v>
      </c>
      <c r="H5" s="17">
        <v>1.48</v>
      </c>
      <c r="I5" s="17" t="s">
        <v>56</v>
      </c>
      <c r="J5" s="17" t="s">
        <v>47</v>
      </c>
      <c r="K5" s="17">
        <v>13.84</v>
      </c>
      <c r="L5" s="17">
        <v>413</v>
      </c>
      <c r="M5" s="17">
        <v>3</v>
      </c>
      <c r="N5" s="17">
        <v>1.5090000000000001E-4</v>
      </c>
      <c r="O5" s="17">
        <v>3.0079999999999998E-6</v>
      </c>
      <c r="P5" s="17">
        <v>1.1399999999999999</v>
      </c>
      <c r="Q5" s="17" t="s">
        <v>57</v>
      </c>
      <c r="R5" s="17" t="s">
        <v>47</v>
      </c>
      <c r="S5" s="17">
        <f t="shared" si="1"/>
        <v>1.1813583815028902E-5</v>
      </c>
      <c r="T5" s="17">
        <f t="shared" si="4"/>
        <v>1.0903179190751445E-5</v>
      </c>
      <c r="U5" s="17">
        <f t="shared" si="2"/>
        <v>1.2599999999999981E-5</v>
      </c>
      <c r="V5" s="17">
        <f t="shared" si="3"/>
        <v>7.7064220183486123</v>
      </c>
      <c r="W5" s="17">
        <f t="shared" si="0"/>
        <v>9.1040462427745627E-7</v>
      </c>
      <c r="X5">
        <v>1.5519898847608264</v>
      </c>
      <c r="Y5" s="17">
        <v>39.090000000000003</v>
      </c>
      <c r="Z5" s="17">
        <v>28.8</v>
      </c>
      <c r="AA5" s="17">
        <v>26.8</v>
      </c>
      <c r="AB5" s="17">
        <v>19.3</v>
      </c>
      <c r="AC5" s="17">
        <v>47</v>
      </c>
      <c r="AE5">
        <v>1</v>
      </c>
      <c r="AF5" s="6">
        <v>4.25</v>
      </c>
      <c r="AG5" s="6">
        <v>0.85000002384185791</v>
      </c>
      <c r="AH5" s="6">
        <v>8.5699996948242188</v>
      </c>
      <c r="AI5" s="6">
        <v>14.484537124633789</v>
      </c>
      <c r="AJ5" s="6">
        <v>28.995330810546875</v>
      </c>
      <c r="AK5" s="6">
        <v>17.698448181152344</v>
      </c>
      <c r="AL5" s="6">
        <v>30.501581192016602</v>
      </c>
      <c r="AM5" s="6">
        <v>48.200027465820313</v>
      </c>
      <c r="AN5" s="6">
        <v>22.759450912475586</v>
      </c>
      <c r="AO5" s="6">
        <v>4.5187529176473618E-2</v>
      </c>
      <c r="AP5" s="6">
        <v>22.804637908935547</v>
      </c>
      <c r="AQ5" s="6">
        <v>1.0041337013244629</v>
      </c>
      <c r="AR5" s="6">
        <v>13.8</v>
      </c>
    </row>
    <row r="6" spans="1:44" ht="14.4" x14ac:dyDescent="0.3">
      <c r="A6" s="17" t="s">
        <v>58</v>
      </c>
      <c r="B6" s="1">
        <v>10</v>
      </c>
      <c r="C6" s="2">
        <v>44662.702777777777</v>
      </c>
      <c r="D6" s="17">
        <v>361.42</v>
      </c>
      <c r="E6" s="17">
        <v>80</v>
      </c>
      <c r="F6" s="17">
        <v>9.1290000000000002E-5</v>
      </c>
      <c r="G6" s="17">
        <v>6.1160000000000004E-6</v>
      </c>
      <c r="H6" s="17">
        <v>3.83</v>
      </c>
      <c r="I6" s="17" t="s">
        <v>59</v>
      </c>
      <c r="J6" s="17" t="s">
        <v>47</v>
      </c>
      <c r="K6" s="17">
        <v>14.18</v>
      </c>
      <c r="L6" s="17">
        <v>406</v>
      </c>
      <c r="M6" s="17">
        <v>3</v>
      </c>
      <c r="N6" s="17">
        <v>8.6829999999999994E-5</v>
      </c>
      <c r="O6" s="17">
        <v>1.023E-6</v>
      </c>
      <c r="P6" s="17">
        <v>0.67</v>
      </c>
      <c r="Q6" s="17" t="s">
        <v>60</v>
      </c>
      <c r="R6" s="17" t="s">
        <v>47</v>
      </c>
      <c r="S6" s="17">
        <f t="shared" si="1"/>
        <v>6.4379407616361071E-6</v>
      </c>
      <c r="T6" s="17">
        <f t="shared" si="4"/>
        <v>6.1234132581100136E-6</v>
      </c>
      <c r="U6" s="17">
        <f t="shared" si="2"/>
        <v>4.4600000000000081E-6</v>
      </c>
      <c r="V6" s="17">
        <f t="shared" si="3"/>
        <v>4.8855296308467606</v>
      </c>
      <c r="W6" s="17">
        <f t="shared" si="0"/>
        <v>3.1452750352609348E-7</v>
      </c>
      <c r="X6">
        <v>1.42897601644731</v>
      </c>
      <c r="Y6" s="17">
        <v>40.619999999999997</v>
      </c>
      <c r="Z6" s="17">
        <v>31.3</v>
      </c>
      <c r="AA6" s="17">
        <v>22.4</v>
      </c>
      <c r="AB6" s="17">
        <v>16.5</v>
      </c>
      <c r="AC6" s="17">
        <v>23</v>
      </c>
      <c r="AE6">
        <v>1</v>
      </c>
      <c r="AF6" s="6">
        <v>2.5</v>
      </c>
      <c r="AG6" s="6">
        <v>0.5</v>
      </c>
      <c r="AH6" s="6">
        <v>8.5</v>
      </c>
      <c r="AI6" s="6">
        <v>9.2513103485107422</v>
      </c>
      <c r="AJ6" s="6">
        <v>18.817203521728516</v>
      </c>
      <c r="AK6" s="6">
        <v>12.672811508178711</v>
      </c>
      <c r="AL6" s="6">
        <v>33.026115417480469</v>
      </c>
      <c r="AM6" s="6">
        <v>45.698928833007813</v>
      </c>
      <c r="AN6" s="6">
        <v>35.391704559326172</v>
      </c>
      <c r="AO6" s="6">
        <v>9.2165902256965637E-2</v>
      </c>
      <c r="AP6" s="6">
        <v>35.483871459960938</v>
      </c>
      <c r="AQ6" s="6">
        <v>1.5381169319152832</v>
      </c>
      <c r="AR6" s="6">
        <v>14.6</v>
      </c>
    </row>
    <row r="7" spans="1:44" ht="14.4" x14ac:dyDescent="0.3">
      <c r="A7" s="17" t="s">
        <v>61</v>
      </c>
      <c r="B7" s="1">
        <v>12</v>
      </c>
      <c r="C7" s="2">
        <v>44679.591666666667</v>
      </c>
      <c r="D7" s="17">
        <v>361.73</v>
      </c>
      <c r="E7" s="17">
        <v>107</v>
      </c>
      <c r="F7" s="17">
        <v>1.548E-4</v>
      </c>
      <c r="G7" s="17">
        <v>9.6039999999999999E-6</v>
      </c>
      <c r="H7" s="17">
        <v>3.55</v>
      </c>
      <c r="I7" s="17" t="s">
        <v>62</v>
      </c>
      <c r="J7" s="17" t="s">
        <v>47</v>
      </c>
      <c r="K7" s="17">
        <v>14.95</v>
      </c>
      <c r="L7" s="17">
        <v>418</v>
      </c>
      <c r="M7" s="17">
        <v>3</v>
      </c>
      <c r="N7" s="17">
        <v>1.4320000000000001E-4</v>
      </c>
      <c r="O7" s="17">
        <v>2.9399999999999998E-6</v>
      </c>
      <c r="P7" s="17">
        <v>1.18</v>
      </c>
      <c r="Q7" s="17" t="s">
        <v>63</v>
      </c>
      <c r="R7" s="17" t="s">
        <v>47</v>
      </c>
      <c r="S7" s="17">
        <f t="shared" si="1"/>
        <v>1.0354515050167224E-5</v>
      </c>
      <c r="T7" s="17">
        <f t="shared" si="4"/>
        <v>9.578595317725753E-6</v>
      </c>
      <c r="U7" s="17">
        <f t="shared" si="2"/>
        <v>1.1599999999999984E-5</v>
      </c>
      <c r="V7" s="17">
        <f t="shared" si="3"/>
        <v>7.4935400516795756</v>
      </c>
      <c r="W7" s="17">
        <f t="shared" si="0"/>
        <v>7.7591973244147067E-7</v>
      </c>
      <c r="X7">
        <v>1.6287066550951139</v>
      </c>
      <c r="Y7" s="17">
        <v>34.92</v>
      </c>
      <c r="Z7" s="17">
        <v>27.5</v>
      </c>
      <c r="AA7" s="17">
        <v>23.4</v>
      </c>
      <c r="AB7" s="17">
        <v>18.2</v>
      </c>
      <c r="AC7" s="10">
        <v>49</v>
      </c>
      <c r="AE7">
        <v>1</v>
      </c>
      <c r="AF7" s="6">
        <v>3.38</v>
      </c>
      <c r="AG7" s="6">
        <v>0.67599999904632568</v>
      </c>
      <c r="AH7" s="6">
        <v>8.6099996566772461</v>
      </c>
      <c r="AI7" s="6">
        <v>9.4984540939331055</v>
      </c>
      <c r="AJ7" s="6">
        <v>16.877985000610352</v>
      </c>
      <c r="AK7" s="6">
        <v>12.34974479675293</v>
      </c>
      <c r="AL7" s="6">
        <v>29.227729797363281</v>
      </c>
      <c r="AM7" s="6">
        <v>41.577476501464844</v>
      </c>
      <c r="AN7" s="6">
        <v>41.511608123779297</v>
      </c>
      <c r="AO7" s="6">
        <v>3.2932654023170471E-2</v>
      </c>
      <c r="AP7" s="6">
        <v>41.544540405273438</v>
      </c>
      <c r="AQ7" s="6">
        <v>1.3890348672866821</v>
      </c>
      <c r="AR7" s="6">
        <v>8.4</v>
      </c>
    </row>
    <row r="8" spans="1:44" ht="14.4" x14ac:dyDescent="0.3">
      <c r="A8" s="17" t="s">
        <v>64</v>
      </c>
      <c r="B8" s="1">
        <v>4</v>
      </c>
      <c r="C8" s="2">
        <v>44662.594444444447</v>
      </c>
      <c r="D8" s="17">
        <v>360.73</v>
      </c>
      <c r="E8" s="17">
        <v>120</v>
      </c>
      <c r="F8" s="17">
        <v>7.8440000000000001E-5</v>
      </c>
      <c r="G8" s="17">
        <v>5.4809999999999999E-7</v>
      </c>
      <c r="H8" s="17">
        <v>0.4</v>
      </c>
      <c r="I8" s="17" t="s">
        <v>65</v>
      </c>
      <c r="J8" s="17" t="s">
        <v>47</v>
      </c>
      <c r="K8" s="17">
        <v>13.51</v>
      </c>
      <c r="L8" s="17">
        <v>424</v>
      </c>
      <c r="M8" s="17">
        <v>3</v>
      </c>
      <c r="N8" s="17">
        <v>7.4729999999999998E-5</v>
      </c>
      <c r="O8" s="17">
        <v>5.0380000000000005E-7</v>
      </c>
      <c r="P8" s="17">
        <v>0.39</v>
      </c>
      <c r="Q8" s="17" t="s">
        <v>66</v>
      </c>
      <c r="R8" s="17" t="s">
        <v>47</v>
      </c>
      <c r="S8" s="17">
        <f t="shared" si="1"/>
        <v>5.8060695780903036E-6</v>
      </c>
      <c r="T8" s="17">
        <f t="shared" si="4"/>
        <v>5.5314581791265725E-6</v>
      </c>
      <c r="U8" s="17">
        <f t="shared" si="2"/>
        <v>3.7100000000000034E-6</v>
      </c>
      <c r="V8" s="17">
        <f t="shared" si="3"/>
        <v>4.7297297297297343</v>
      </c>
      <c r="W8" s="17">
        <f t="shared" si="0"/>
        <v>2.7461139896373115E-7</v>
      </c>
      <c r="X8">
        <v>1.501842882693385</v>
      </c>
      <c r="Y8" s="17">
        <v>42.04</v>
      </c>
      <c r="Z8" s="17">
        <v>31.5</v>
      </c>
      <c r="AA8" s="17">
        <v>20.7</v>
      </c>
      <c r="AB8" s="17">
        <v>17.2</v>
      </c>
      <c r="AC8" s="17">
        <v>5</v>
      </c>
      <c r="AE8">
        <v>1</v>
      </c>
      <c r="AF8" s="6">
        <v>3.1</v>
      </c>
      <c r="AG8" s="6">
        <v>0.62000000476837158</v>
      </c>
      <c r="AH8" s="6">
        <v>8.619999885559082</v>
      </c>
      <c r="AI8" s="6">
        <v>8.9759559631347656</v>
      </c>
      <c r="AJ8" s="6">
        <v>18.512920379638672</v>
      </c>
      <c r="AK8" s="6">
        <v>12.090070724487305</v>
      </c>
      <c r="AL8" s="6">
        <v>30.602993011474609</v>
      </c>
      <c r="AM8" s="6">
        <v>42.693061828613281</v>
      </c>
      <c r="AN8" s="6">
        <v>38.809127807617188</v>
      </c>
      <c r="AO8" s="6">
        <v>-1.5112589113414288E-2</v>
      </c>
      <c r="AP8" s="6">
        <v>38.794013977050781</v>
      </c>
      <c r="AQ8" s="6">
        <v>1.3385857343673706</v>
      </c>
      <c r="AR8" s="6">
        <v>14.7</v>
      </c>
    </row>
    <row r="9" spans="1:44" ht="14.4" x14ac:dyDescent="0.3">
      <c r="A9" s="17" t="s">
        <v>67</v>
      </c>
      <c r="B9" s="1">
        <v>8</v>
      </c>
      <c r="C9" s="2">
        <v>44662.713194444441</v>
      </c>
      <c r="D9" s="17">
        <v>362.52</v>
      </c>
      <c r="E9" s="17">
        <v>154</v>
      </c>
      <c r="F9" s="17">
        <v>1.03E-4</v>
      </c>
      <c r="G9" s="17">
        <v>4.6430000000000003E-6</v>
      </c>
      <c r="H9" s="17">
        <v>2.58</v>
      </c>
      <c r="I9" s="17" t="s">
        <v>68</v>
      </c>
      <c r="J9" s="17" t="s">
        <v>47</v>
      </c>
      <c r="K9" s="17">
        <v>14.41</v>
      </c>
      <c r="L9" s="17">
        <v>425</v>
      </c>
      <c r="M9" s="17">
        <v>3</v>
      </c>
      <c r="N9" s="17">
        <v>9.6589999999999995E-5</v>
      </c>
      <c r="O9" s="17">
        <v>1.4789999999999999E-6</v>
      </c>
      <c r="P9" s="17">
        <v>0.88</v>
      </c>
      <c r="Q9" s="17" t="s">
        <v>69</v>
      </c>
      <c r="R9" s="17" t="s">
        <v>47</v>
      </c>
      <c r="S9" s="17">
        <f t="shared" si="1"/>
        <v>7.1478140180430253E-6</v>
      </c>
      <c r="T9" s="17">
        <f t="shared" si="4"/>
        <v>6.7029840388619009E-6</v>
      </c>
      <c r="U9" s="17">
        <f t="shared" si="2"/>
        <v>6.4100000000000013E-6</v>
      </c>
      <c r="V9" s="17">
        <f t="shared" si="3"/>
        <v>6.2233009708737876</v>
      </c>
      <c r="W9" s="17">
        <f t="shared" si="0"/>
        <v>4.4482997918112441E-7</v>
      </c>
      <c r="X9">
        <v>1.64565724796507</v>
      </c>
      <c r="Y9" s="17">
        <v>37.700000000000003</v>
      </c>
      <c r="Z9" s="17">
        <v>28</v>
      </c>
      <c r="AA9" s="17">
        <v>21.9</v>
      </c>
      <c r="AB9" s="17">
        <v>17.5</v>
      </c>
      <c r="AC9" s="17">
        <v>10</v>
      </c>
      <c r="AE9">
        <v>1</v>
      </c>
      <c r="AF9" s="6">
        <v>2.8</v>
      </c>
      <c r="AG9" s="6">
        <v>0.56000000238418579</v>
      </c>
      <c r="AH9" s="6">
        <v>8.5200004577636719</v>
      </c>
      <c r="AI9" s="6">
        <v>8.3955011367797852</v>
      </c>
      <c r="AJ9" s="6">
        <v>16.041461944580078</v>
      </c>
      <c r="AK9" s="6">
        <v>11.516946792602539</v>
      </c>
      <c r="AL9" s="6">
        <v>28.792366027832031</v>
      </c>
      <c r="AM9" s="6">
        <v>40.309310913085938</v>
      </c>
      <c r="AN9" s="6">
        <v>43.632774353027344</v>
      </c>
      <c r="AO9" s="6">
        <v>1.6452779993414879E-2</v>
      </c>
      <c r="AP9" s="6">
        <v>43.649227142333984</v>
      </c>
      <c r="AQ9" s="6">
        <v>1.4920752048492432</v>
      </c>
      <c r="AR9" s="6">
        <v>7.4</v>
      </c>
    </row>
    <row r="10" spans="1:44" ht="14.4" x14ac:dyDescent="0.3">
      <c r="A10" s="17" t="s">
        <v>70</v>
      </c>
      <c r="B10" s="1">
        <v>5</v>
      </c>
      <c r="C10" s="2">
        <v>44662.665972222218</v>
      </c>
      <c r="D10" s="17">
        <v>360.76</v>
      </c>
      <c r="E10" s="17">
        <v>185</v>
      </c>
      <c r="F10" s="17">
        <v>1.102E-4</v>
      </c>
      <c r="G10" s="17">
        <v>7.2470000000000002E-6</v>
      </c>
      <c r="H10" s="17">
        <v>3.76</v>
      </c>
      <c r="I10" s="17" t="s">
        <v>71</v>
      </c>
      <c r="J10" s="17" t="s">
        <v>47</v>
      </c>
      <c r="K10" s="17">
        <v>14.1</v>
      </c>
      <c r="L10" s="17">
        <v>421</v>
      </c>
      <c r="M10" s="17">
        <v>3</v>
      </c>
      <c r="N10" s="17">
        <v>1.039E-4</v>
      </c>
      <c r="O10" s="17">
        <v>1.629E-6</v>
      </c>
      <c r="P10" s="17">
        <v>0.9</v>
      </c>
      <c r="Q10" s="17" t="s">
        <v>72</v>
      </c>
      <c r="R10" s="17" t="s">
        <v>47</v>
      </c>
      <c r="S10" s="17">
        <f t="shared" si="1"/>
        <v>7.8156028368794318E-6</v>
      </c>
      <c r="T10" s="17">
        <f t="shared" si="4"/>
        <v>7.3687943262411355E-6</v>
      </c>
      <c r="U10" s="17">
        <f t="shared" si="2"/>
        <v>6.2999999999999905E-6</v>
      </c>
      <c r="V10" s="17">
        <f t="shared" si="3"/>
        <v>5.7168784029038031</v>
      </c>
      <c r="W10" s="17">
        <f t="shared" si="0"/>
        <v>4.4680851063829635E-7</v>
      </c>
      <c r="X10">
        <v>1.4123483993274544</v>
      </c>
      <c r="Y10" s="17">
        <v>44.01</v>
      </c>
      <c r="Z10" s="17">
        <v>32.6</v>
      </c>
      <c r="AA10" s="17">
        <v>28.7</v>
      </c>
      <c r="AB10" s="17">
        <v>17</v>
      </c>
      <c r="AC10" s="17">
        <v>6</v>
      </c>
      <c r="AE10">
        <v>1</v>
      </c>
      <c r="AF10" s="6">
        <v>2.58</v>
      </c>
      <c r="AG10" s="6">
        <v>0.51599997282028198</v>
      </c>
      <c r="AH10" s="6">
        <v>8.5699996948242188</v>
      </c>
      <c r="AI10" s="6">
        <v>10.829516410827637</v>
      </c>
      <c r="AJ10" s="6">
        <v>21.371248245239258</v>
      </c>
      <c r="AK10" s="6">
        <v>15.265177726745605</v>
      </c>
      <c r="AL10" s="6">
        <v>33.583393096923828</v>
      </c>
      <c r="AM10" s="6">
        <v>48.84857177734375</v>
      </c>
      <c r="AN10" s="6">
        <v>29.72784423828125</v>
      </c>
      <c r="AO10" s="6">
        <v>5.2337754517793655E-2</v>
      </c>
      <c r="AP10" s="6">
        <v>29.780181884765625</v>
      </c>
      <c r="AQ10" s="6">
        <v>1.4984029531478882</v>
      </c>
      <c r="AR10" s="6">
        <v>10.8</v>
      </c>
    </row>
    <row r="11" spans="1:44" ht="14.4" x14ac:dyDescent="0.3">
      <c r="A11" s="17" t="s">
        <v>73</v>
      </c>
      <c r="B11" s="1">
        <v>9</v>
      </c>
      <c r="C11" s="2">
        <v>44662.661111111112</v>
      </c>
      <c r="D11" s="17">
        <v>361.03</v>
      </c>
      <c r="E11" s="17">
        <v>205</v>
      </c>
      <c r="F11" s="17">
        <v>2.856E-4</v>
      </c>
      <c r="G11" s="17">
        <v>8.6610000000000006E-6</v>
      </c>
      <c r="H11" s="17">
        <v>1.74</v>
      </c>
      <c r="I11" s="17" t="s">
        <v>74</v>
      </c>
      <c r="J11" s="17" t="s">
        <v>47</v>
      </c>
      <c r="K11" s="17">
        <v>11.98</v>
      </c>
      <c r="L11" s="17">
        <v>420</v>
      </c>
      <c r="M11" s="17">
        <v>3</v>
      </c>
      <c r="N11" s="17">
        <v>2.7280000000000002E-4</v>
      </c>
      <c r="O11" s="17">
        <v>-2.4269999999999998E-6</v>
      </c>
      <c r="P11" s="17">
        <v>-0.51</v>
      </c>
      <c r="Q11" s="17" t="s">
        <v>75</v>
      </c>
      <c r="R11" s="17" t="s">
        <v>47</v>
      </c>
      <c r="S11" s="17">
        <f t="shared" si="1"/>
        <v>2.3839732888146912E-5</v>
      </c>
      <c r="T11" s="17">
        <f t="shared" si="4"/>
        <v>2.2771285475792988E-5</v>
      </c>
      <c r="U11" s="17">
        <f t="shared" si="2"/>
        <v>1.2799999999999986E-5</v>
      </c>
      <c r="V11" s="17">
        <f t="shared" si="3"/>
        <v>4.4817927170868295</v>
      </c>
      <c r="W11" s="17">
        <f t="shared" si="0"/>
        <v>1.0684474123539245E-6</v>
      </c>
      <c r="X11">
        <v>1.196846182983776</v>
      </c>
      <c r="Y11" s="17">
        <v>54.44</v>
      </c>
      <c r="Z11" s="17">
        <v>44.4</v>
      </c>
      <c r="AA11" s="17">
        <v>31</v>
      </c>
      <c r="AB11" s="17">
        <v>17.3</v>
      </c>
      <c r="AC11" s="17">
        <v>19</v>
      </c>
      <c r="AE11">
        <v>1</v>
      </c>
      <c r="AF11" s="6">
        <v>25.97</v>
      </c>
      <c r="AG11" s="6">
        <v>5.1939997673034668</v>
      </c>
      <c r="AH11" s="6">
        <v>8.0500001907348633</v>
      </c>
      <c r="AI11" s="6">
        <v>15.837456703186035</v>
      </c>
      <c r="AJ11" s="6">
        <v>20.593080520629883</v>
      </c>
      <c r="AK11" s="6">
        <v>18.945634841918945</v>
      </c>
      <c r="AL11" s="6">
        <v>35.008235931396484</v>
      </c>
      <c r="AM11" s="6">
        <v>53.953872680664063</v>
      </c>
      <c r="AN11" s="6">
        <v>25.271829605102539</v>
      </c>
      <c r="AO11" s="6">
        <v>0.18121911585330963</v>
      </c>
      <c r="AP11" s="6">
        <v>25.453048706054688</v>
      </c>
      <c r="AQ11" s="6">
        <v>0.5437888503074646</v>
      </c>
      <c r="AR11" s="6">
        <v>13.8</v>
      </c>
    </row>
    <row r="12" spans="1:44" ht="14.4" x14ac:dyDescent="0.3">
      <c r="A12" s="17" t="s">
        <v>76</v>
      </c>
      <c r="B12" s="1">
        <v>6</v>
      </c>
      <c r="C12" s="2">
        <v>44662.648611111108</v>
      </c>
      <c r="D12" s="17">
        <v>360.29</v>
      </c>
      <c r="E12" s="17">
        <v>237</v>
      </c>
      <c r="F12" s="17">
        <v>6.8460000000000005E-5</v>
      </c>
      <c r="G12" s="17">
        <v>4.8690000000000003E-6</v>
      </c>
      <c r="H12" s="17">
        <v>4.07</v>
      </c>
      <c r="I12" s="17" t="s">
        <v>77</v>
      </c>
      <c r="J12" s="17" t="s">
        <v>47</v>
      </c>
      <c r="K12" s="17">
        <v>12.34</v>
      </c>
      <c r="L12" s="17">
        <v>405</v>
      </c>
      <c r="M12" s="17">
        <v>3</v>
      </c>
      <c r="N12" s="17">
        <v>6.5010000000000003E-5</v>
      </c>
      <c r="O12" s="17">
        <v>1.099E-6</v>
      </c>
      <c r="P12" s="17">
        <v>0.97</v>
      </c>
      <c r="Q12" s="17" t="s">
        <v>78</v>
      </c>
      <c r="R12" s="17" t="s">
        <v>47</v>
      </c>
      <c r="S12" s="17">
        <f t="shared" si="1"/>
        <v>5.5478119935170182E-6</v>
      </c>
      <c r="T12" s="17">
        <f t="shared" si="4"/>
        <v>5.2682333873581847E-6</v>
      </c>
      <c r="U12" s="17">
        <f t="shared" si="2"/>
        <v>3.4500000000000025E-6</v>
      </c>
      <c r="V12" s="17">
        <f t="shared" si="3"/>
        <v>5.0394390885188463</v>
      </c>
      <c r="W12" s="17">
        <f t="shared" si="0"/>
        <v>2.7957860615883344E-7</v>
      </c>
      <c r="X12">
        <v>1.1619161811606</v>
      </c>
      <c r="Y12" s="17">
        <v>55.8</v>
      </c>
      <c r="Z12" s="17">
        <v>43.1</v>
      </c>
      <c r="AA12" s="17">
        <v>32.299999999999997</v>
      </c>
      <c r="AB12" s="17">
        <v>17.5</v>
      </c>
      <c r="AC12" s="17">
        <v>7</v>
      </c>
      <c r="AE12">
        <v>1</v>
      </c>
      <c r="AF12" s="6">
        <v>15.72</v>
      </c>
      <c r="AG12" s="6">
        <v>3.1440000534057617</v>
      </c>
      <c r="AH12" s="6">
        <v>7.8899998664855957</v>
      </c>
      <c r="AI12" s="6">
        <v>13.384861946105957</v>
      </c>
      <c r="AJ12" s="6">
        <v>22.997316360473633</v>
      </c>
      <c r="AK12" s="6">
        <v>19.164430618286133</v>
      </c>
      <c r="AL12" s="6">
        <v>45.036411285400391</v>
      </c>
      <c r="AM12" s="6">
        <v>64.200843811035156</v>
      </c>
      <c r="AN12" s="6">
        <v>12.801839828491211</v>
      </c>
      <c r="AO12" s="6">
        <v>0</v>
      </c>
      <c r="AP12" s="6">
        <v>12.801839828491211</v>
      </c>
      <c r="AQ12" s="6">
        <v>0.97054952383041382</v>
      </c>
      <c r="AR12" s="6">
        <v>12.2</v>
      </c>
    </row>
    <row r="13" spans="1:44" ht="14.4" x14ac:dyDescent="0.3">
      <c r="A13" s="17" t="s">
        <v>79</v>
      </c>
      <c r="B13" s="1">
        <v>1</v>
      </c>
      <c r="C13" s="2">
        <v>44662.654861111107</v>
      </c>
      <c r="D13" s="17">
        <v>360.11</v>
      </c>
      <c r="E13" s="17">
        <v>258</v>
      </c>
      <c r="F13" s="17">
        <v>6.7869999999999999E-5</v>
      </c>
      <c r="G13" s="17">
        <v>6.6490000000000002E-6</v>
      </c>
      <c r="H13" s="17">
        <v>5.6</v>
      </c>
      <c r="I13" s="17" t="s">
        <v>80</v>
      </c>
      <c r="J13" s="17" t="s">
        <v>47</v>
      </c>
      <c r="K13" s="17">
        <v>12.77</v>
      </c>
      <c r="L13" s="17">
        <v>403</v>
      </c>
      <c r="M13" s="17">
        <v>3</v>
      </c>
      <c r="N13" s="17">
        <v>6.4880000000000002E-5</v>
      </c>
      <c r="O13" s="17">
        <v>1.127E-6</v>
      </c>
      <c r="P13" s="17">
        <v>1</v>
      </c>
      <c r="Q13" s="17" t="s">
        <v>81</v>
      </c>
      <c r="R13" s="17" t="s">
        <v>47</v>
      </c>
      <c r="S13" s="17">
        <f t="shared" si="1"/>
        <v>5.3148003132341429E-6</v>
      </c>
      <c r="T13" s="17">
        <f t="shared" si="4"/>
        <v>5.0806577916992954E-6</v>
      </c>
      <c r="U13" s="17">
        <f t="shared" si="2"/>
        <v>2.9899999999999968E-6</v>
      </c>
      <c r="V13" s="17">
        <f t="shared" si="3"/>
        <v>4.405481066745244</v>
      </c>
      <c r="W13" s="17">
        <f t="shared" si="0"/>
        <v>2.3414252153484751E-7</v>
      </c>
      <c r="X13">
        <v>0.92533373203098024</v>
      </c>
      <c r="Y13" s="17">
        <v>58.72</v>
      </c>
      <c r="Z13" s="24">
        <v>53.1</v>
      </c>
      <c r="AA13" s="24">
        <v>42.3</v>
      </c>
      <c r="AB13" s="24">
        <v>17.7</v>
      </c>
      <c r="AC13" s="17">
        <v>1</v>
      </c>
      <c r="AE13">
        <v>1</v>
      </c>
      <c r="AF13" s="6">
        <v>54.47</v>
      </c>
      <c r="AG13" s="6">
        <v>10.894000053405762</v>
      </c>
      <c r="AH13" s="6">
        <v>7.679999828338623</v>
      </c>
      <c r="AI13" s="6">
        <v>29.87547492980957</v>
      </c>
      <c r="AJ13" s="6">
        <v>31.693166732788086</v>
      </c>
      <c r="AK13" s="6">
        <v>26.321443557739258</v>
      </c>
      <c r="AL13" s="6">
        <v>33.304683685302734</v>
      </c>
      <c r="AM13" s="6">
        <v>59.626129150390625</v>
      </c>
      <c r="AN13" s="6">
        <v>8.6162443161010742</v>
      </c>
      <c r="AO13" s="6">
        <v>6.4460679888725281E-2</v>
      </c>
      <c r="AP13" s="6">
        <v>8.6807050704956055</v>
      </c>
      <c r="AQ13" s="6">
        <v>0.32236045598983765</v>
      </c>
      <c r="AR13" s="6">
        <v>5.6</v>
      </c>
    </row>
    <row r="14" spans="1:44" ht="14.4" x14ac:dyDescent="0.3">
      <c r="A14" s="17" t="s">
        <v>82</v>
      </c>
      <c r="B14" s="1">
        <v>13</v>
      </c>
      <c r="C14" s="2">
        <v>44662.724305555559</v>
      </c>
      <c r="D14" s="17">
        <v>360.78</v>
      </c>
      <c r="E14" s="17">
        <v>72</v>
      </c>
      <c r="F14" s="17">
        <v>6.9550000000000005E-4</v>
      </c>
      <c r="G14" s="17">
        <v>3.6659999999999998E-5</v>
      </c>
      <c r="H14" s="17">
        <v>3.02</v>
      </c>
      <c r="I14" s="17" t="s">
        <v>83</v>
      </c>
      <c r="J14" s="17" t="s">
        <v>47</v>
      </c>
      <c r="K14" s="17">
        <v>14.98</v>
      </c>
      <c r="L14" s="17">
        <v>410</v>
      </c>
      <c r="M14" s="17">
        <v>3</v>
      </c>
      <c r="N14" s="17">
        <v>6.3179999999999996E-4</v>
      </c>
      <c r="O14" s="17">
        <v>1.3200000000000001E-6</v>
      </c>
      <c r="P14" s="17">
        <v>0.12</v>
      </c>
      <c r="Q14" s="17" t="s">
        <v>84</v>
      </c>
      <c r="R14" s="17" t="s">
        <v>47</v>
      </c>
      <c r="S14" s="17">
        <f t="shared" si="1"/>
        <v>4.6428571428571429E-5</v>
      </c>
      <c r="T14" s="17">
        <f t="shared" si="4"/>
        <v>4.2176234979973295E-5</v>
      </c>
      <c r="U14" s="17">
        <f t="shared" si="2"/>
        <v>6.3700000000000085E-5</v>
      </c>
      <c r="V14" s="17">
        <f t="shared" si="3"/>
        <v>9.1588785046729093</v>
      </c>
      <c r="W14" s="17">
        <f t="shared" si="0"/>
        <v>4.252336448598134E-6</v>
      </c>
      <c r="X14">
        <v>1.7280429637937034</v>
      </c>
      <c r="Y14" s="10">
        <v>25.5</v>
      </c>
      <c r="Z14" s="17">
        <v>19</v>
      </c>
      <c r="AA14" s="17">
        <v>20.5</v>
      </c>
      <c r="AB14" s="10">
        <v>24.4</v>
      </c>
      <c r="AC14" s="17">
        <v>10</v>
      </c>
      <c r="AE14">
        <v>1</v>
      </c>
      <c r="AF14" s="6">
        <v>8.1300000000000008</v>
      </c>
      <c r="AG14" s="6">
        <v>1.6260000467300415</v>
      </c>
      <c r="AH14" s="6">
        <v>7.9200000762939453</v>
      </c>
      <c r="AI14" s="6">
        <v>22.89006233215332</v>
      </c>
      <c r="AJ14" s="6">
        <v>37.130668640136719</v>
      </c>
      <c r="AK14" s="6">
        <v>23.70042610168457</v>
      </c>
      <c r="AL14" s="6">
        <v>15.010270118713379</v>
      </c>
      <c r="AM14" s="6">
        <v>38.710697174072266</v>
      </c>
      <c r="AN14" s="6">
        <v>14.251856803894043</v>
      </c>
      <c r="AO14" s="6">
        <v>9.9067783355712891</v>
      </c>
      <c r="AP14" s="6">
        <v>24.158634185791016</v>
      </c>
      <c r="AQ14" s="6">
        <v>0.69271385669708252</v>
      </c>
      <c r="AR14">
        <v>0</v>
      </c>
    </row>
    <row r="15" spans="1:44" ht="14.4" x14ac:dyDescent="0.3">
      <c r="A15" s="17" t="s">
        <v>85</v>
      </c>
      <c r="B15" s="1">
        <v>17</v>
      </c>
      <c r="C15" s="2">
        <v>44662.743055555547</v>
      </c>
      <c r="D15" s="17">
        <v>362.19</v>
      </c>
      <c r="E15" s="17">
        <v>110</v>
      </c>
      <c r="F15" s="17">
        <v>5.5429999999999998E-4</v>
      </c>
      <c r="G15" s="17">
        <v>2.442E-5</v>
      </c>
      <c r="H15" s="17">
        <v>2.52</v>
      </c>
      <c r="I15" s="17" t="s">
        <v>86</v>
      </c>
      <c r="J15" s="17" t="s">
        <v>47</v>
      </c>
      <c r="K15" s="17">
        <v>13.86</v>
      </c>
      <c r="L15" s="17">
        <v>414</v>
      </c>
      <c r="M15" s="17">
        <v>3</v>
      </c>
      <c r="N15" s="17">
        <v>5.086E-4</v>
      </c>
      <c r="O15" s="17">
        <v>2.153E-6</v>
      </c>
      <c r="P15" s="17">
        <v>0.24</v>
      </c>
      <c r="Q15" s="17" t="s">
        <v>87</v>
      </c>
      <c r="R15" s="17" t="s">
        <v>47</v>
      </c>
      <c r="S15" s="17">
        <f t="shared" si="1"/>
        <v>3.9992784992784994E-5</v>
      </c>
      <c r="T15" s="17">
        <f t="shared" si="4"/>
        <v>3.6695526695526697E-5</v>
      </c>
      <c r="U15" s="17">
        <f t="shared" si="2"/>
        <v>4.5699999999999972E-5</v>
      </c>
      <c r="V15" s="17">
        <f t="shared" si="3"/>
        <v>8.2446328702868446</v>
      </c>
      <c r="W15" s="17">
        <f t="shared" si="0"/>
        <v>3.2972582972582963E-6</v>
      </c>
      <c r="X15">
        <v>1.7037954722880713</v>
      </c>
      <c r="Y15" s="12">
        <v>24.99</v>
      </c>
      <c r="Z15" s="17">
        <v>20.9</v>
      </c>
      <c r="AA15" s="17">
        <v>22</v>
      </c>
      <c r="AB15" s="12">
        <v>22.4</v>
      </c>
      <c r="AC15" s="17">
        <v>8</v>
      </c>
      <c r="AE15">
        <v>1</v>
      </c>
      <c r="AF15" s="6">
        <v>3.98</v>
      </c>
      <c r="AG15" s="6">
        <v>0.79600000381469704</v>
      </c>
      <c r="AH15" s="6">
        <v>8.1400003433227504</v>
      </c>
      <c r="AI15" s="6">
        <v>21.699117660522461</v>
      </c>
      <c r="AJ15" s="6">
        <v>33.046417236328125</v>
      </c>
      <c r="AK15" s="6">
        <v>18.444513320922852</v>
      </c>
      <c r="AL15" s="6">
        <v>14.986166954040527</v>
      </c>
      <c r="AM15" s="6">
        <v>33.430679321289063</v>
      </c>
      <c r="AN15" s="6">
        <v>20.458038330078125</v>
      </c>
      <c r="AO15" s="6">
        <v>13.064863204956055</v>
      </c>
      <c r="AP15" s="6">
        <v>33.522903442382813</v>
      </c>
      <c r="AQ15" s="6">
        <v>0.72078794240951538</v>
      </c>
      <c r="AR15">
        <v>0</v>
      </c>
    </row>
    <row r="16" spans="1:44" ht="14.4" x14ac:dyDescent="0.3">
      <c r="A16" s="17" t="s">
        <v>88</v>
      </c>
      <c r="B16" s="1">
        <v>15</v>
      </c>
      <c r="C16" s="2">
        <v>44662.71875</v>
      </c>
      <c r="D16" s="17">
        <v>362.26</v>
      </c>
      <c r="E16" s="17">
        <v>137</v>
      </c>
      <c r="F16" s="17">
        <v>5.128E-4</v>
      </c>
      <c r="G16" s="17">
        <v>1.399E-5</v>
      </c>
      <c r="H16" s="17">
        <v>1.56</v>
      </c>
      <c r="I16" s="17" t="s">
        <v>89</v>
      </c>
      <c r="J16" s="17" t="s">
        <v>47</v>
      </c>
      <c r="K16" s="17">
        <v>14.77</v>
      </c>
      <c r="L16" s="17">
        <v>404</v>
      </c>
      <c r="M16" s="17">
        <v>3</v>
      </c>
      <c r="N16" s="17">
        <v>4.7619999999999997E-4</v>
      </c>
      <c r="O16" s="17">
        <v>-2.488E-7</v>
      </c>
      <c r="P16" s="17">
        <v>-0.03</v>
      </c>
      <c r="Q16" s="17" t="s">
        <v>90</v>
      </c>
      <c r="R16" s="17" t="s">
        <v>47</v>
      </c>
      <c r="S16" s="17">
        <f t="shared" si="1"/>
        <v>3.4719025050778608E-5</v>
      </c>
      <c r="T16" s="17">
        <f t="shared" si="4"/>
        <v>3.2241029113067024E-5</v>
      </c>
      <c r="U16" s="17">
        <f t="shared" si="2"/>
        <v>3.6600000000000022E-5</v>
      </c>
      <c r="V16" s="17">
        <f t="shared" si="3"/>
        <v>7.1372854914196608</v>
      </c>
      <c r="W16" s="17">
        <f t="shared" si="0"/>
        <v>2.4779959377115837E-6</v>
      </c>
      <c r="X16">
        <v>1.6493350640830773</v>
      </c>
      <c r="Y16" s="10">
        <v>28.4</v>
      </c>
      <c r="Z16" s="17">
        <v>27.8</v>
      </c>
      <c r="AA16" s="17">
        <v>30.8</v>
      </c>
      <c r="AB16" s="17">
        <v>19.100000000000001</v>
      </c>
      <c r="AC16" s="17">
        <v>49</v>
      </c>
      <c r="AE16">
        <v>1</v>
      </c>
      <c r="AF16" s="6">
        <v>2.9</v>
      </c>
      <c r="AG16" s="6">
        <v>0.57999998331069946</v>
      </c>
      <c r="AH16" s="6">
        <v>8.1700000762939453</v>
      </c>
      <c r="AI16" s="6">
        <v>19.975019454956055</v>
      </c>
      <c r="AJ16" s="6">
        <v>27.519380569458008</v>
      </c>
      <c r="AK16" s="6">
        <v>18.99224853515625</v>
      </c>
      <c r="AL16" s="6">
        <v>18.21705436706543</v>
      </c>
      <c r="AM16" s="6">
        <v>37.209304809570313</v>
      </c>
      <c r="AN16" s="6">
        <v>23.333333969116211</v>
      </c>
      <c r="AO16" s="6">
        <v>11.937984466552734</v>
      </c>
      <c r="AP16" s="6">
        <v>35.271316528320313</v>
      </c>
      <c r="AQ16" s="6">
        <v>1.0310643911361694</v>
      </c>
      <c r="AR16">
        <v>0</v>
      </c>
    </row>
    <row r="17" spans="1:44" ht="14.4" x14ac:dyDescent="0.3">
      <c r="A17" s="17" t="s">
        <v>91</v>
      </c>
      <c r="B17" s="1">
        <v>14</v>
      </c>
      <c r="C17" s="2">
        <v>44662.737500000003</v>
      </c>
      <c r="D17" s="17">
        <v>362.33</v>
      </c>
      <c r="E17" s="17">
        <v>180</v>
      </c>
      <c r="F17" s="17">
        <v>5.2680000000000001E-4</v>
      </c>
      <c r="G17" s="17">
        <v>1.8850000000000001E-5</v>
      </c>
      <c r="H17" s="17">
        <v>2.0499999999999998</v>
      </c>
      <c r="I17" s="17" t="s">
        <v>92</v>
      </c>
      <c r="J17" s="17" t="s">
        <v>47</v>
      </c>
      <c r="K17" s="17">
        <v>15.3</v>
      </c>
      <c r="L17" s="17">
        <v>407</v>
      </c>
      <c r="M17" s="17">
        <v>3</v>
      </c>
      <c r="N17" s="17">
        <v>4.9169999999999997E-4</v>
      </c>
      <c r="O17" s="17">
        <v>-2.5569999999999998E-6</v>
      </c>
      <c r="P17" s="17">
        <v>-0.3</v>
      </c>
      <c r="Q17" s="17" t="s">
        <v>93</v>
      </c>
      <c r="R17" s="17" t="s">
        <v>47</v>
      </c>
      <c r="S17" s="17">
        <f t="shared" si="1"/>
        <v>3.4431372549019604E-5</v>
      </c>
      <c r="T17" s="17">
        <f t="shared" si="4"/>
        <v>3.213725490196078E-5</v>
      </c>
      <c r="U17" s="17">
        <f t="shared" si="2"/>
        <v>3.510000000000004E-5</v>
      </c>
      <c r="V17" s="17">
        <f t="shared" si="3"/>
        <v>6.6628701594533108</v>
      </c>
      <c r="W17" s="17">
        <f t="shared" si="0"/>
        <v>2.2941176470588247E-6</v>
      </c>
      <c r="X17">
        <v>1.6888513000371168</v>
      </c>
      <c r="Y17" s="10">
        <v>36.270000000000003</v>
      </c>
      <c r="Z17" s="17">
        <v>31.4</v>
      </c>
      <c r="AA17" s="17">
        <v>36.5</v>
      </c>
      <c r="AB17" s="17">
        <v>19.100000000000001</v>
      </c>
      <c r="AC17" s="17">
        <v>47</v>
      </c>
      <c r="AE17">
        <v>1</v>
      </c>
      <c r="AF17" s="6">
        <v>4.34</v>
      </c>
      <c r="AG17" s="6">
        <v>0.86799997091293335</v>
      </c>
      <c r="AH17" s="6">
        <v>8.1499996185302734</v>
      </c>
      <c r="AI17" s="6">
        <v>23.816886901855469</v>
      </c>
      <c r="AJ17" s="6">
        <v>38.327262878417969</v>
      </c>
      <c r="AK17" s="6">
        <v>25.804492950439453</v>
      </c>
      <c r="AL17" s="6">
        <v>17.45598030090332</v>
      </c>
      <c r="AM17" s="6">
        <v>43.260475158691406</v>
      </c>
      <c r="AN17" s="6">
        <v>13.782634735107422</v>
      </c>
      <c r="AO17" s="6">
        <v>4.6296296119689941</v>
      </c>
      <c r="AP17" s="6">
        <v>18.412263870239258</v>
      </c>
      <c r="AQ17" s="6">
        <v>0.87193030118942261</v>
      </c>
      <c r="AR17">
        <v>0</v>
      </c>
    </row>
    <row r="18" spans="1:44" ht="14.4" x14ac:dyDescent="0.3">
      <c r="A18" s="17" t="s">
        <v>94</v>
      </c>
      <c r="B18" s="1">
        <v>16</v>
      </c>
      <c r="C18" s="2">
        <v>44662.729166666657</v>
      </c>
      <c r="D18" s="17">
        <v>361.18</v>
      </c>
      <c r="E18" s="17">
        <v>252</v>
      </c>
      <c r="F18" s="17">
        <v>5.0739999999999997E-4</v>
      </c>
      <c r="G18" s="17">
        <v>2.215E-5</v>
      </c>
      <c r="H18" s="17">
        <v>2.5</v>
      </c>
      <c r="I18" s="17" t="s">
        <v>95</v>
      </c>
      <c r="J18" s="17" t="s">
        <v>47</v>
      </c>
      <c r="K18" s="17">
        <v>15.28</v>
      </c>
      <c r="L18" s="17">
        <v>412</v>
      </c>
      <c r="M18" s="17">
        <v>3</v>
      </c>
      <c r="N18" s="17">
        <v>4.7580000000000002E-4</v>
      </c>
      <c r="O18" s="17">
        <v>-3.0759999999999999E-6</v>
      </c>
      <c r="P18" s="17">
        <v>-0.37</v>
      </c>
      <c r="Q18" s="17" t="s">
        <v>96</v>
      </c>
      <c r="R18" s="17" t="s">
        <v>47</v>
      </c>
      <c r="S18" s="17">
        <f t="shared" si="1"/>
        <v>3.3206806282722513E-5</v>
      </c>
      <c r="T18" s="17">
        <f t="shared" si="4"/>
        <v>3.1138743455497387E-5</v>
      </c>
      <c r="U18" s="17">
        <f t="shared" si="2"/>
        <v>3.1599999999999955E-5</v>
      </c>
      <c r="V18" s="17">
        <f t="shared" si="3"/>
        <v>6.2278281434765379</v>
      </c>
      <c r="W18" s="17">
        <f t="shared" si="0"/>
        <v>2.0680628272251266E-6</v>
      </c>
      <c r="X18">
        <v>1.6874663655456763</v>
      </c>
      <c r="Y18" s="10">
        <v>38.68</v>
      </c>
      <c r="Z18" s="17">
        <v>32.1</v>
      </c>
      <c r="AA18" s="17">
        <v>39.6</v>
      </c>
      <c r="AB18" s="10">
        <v>19.3</v>
      </c>
      <c r="AC18" s="17">
        <v>6</v>
      </c>
      <c r="AE18">
        <v>1</v>
      </c>
      <c r="AF18" s="6">
        <v>4.29</v>
      </c>
      <c r="AG18" s="6">
        <v>0.85799998044967651</v>
      </c>
      <c r="AH18" s="6">
        <v>8.1400003433227539</v>
      </c>
      <c r="AI18" s="6">
        <v>25.035507202148438</v>
      </c>
      <c r="AJ18" s="6">
        <v>38.844001770019531</v>
      </c>
      <c r="AK18" s="6">
        <v>26.413921356201172</v>
      </c>
      <c r="AL18" s="6">
        <v>14.760721206665039</v>
      </c>
      <c r="AM18" s="6">
        <v>41.174644470214844</v>
      </c>
      <c r="AN18" s="6">
        <v>13.33126163482666</v>
      </c>
      <c r="AO18" s="6">
        <v>6.6500930786132813</v>
      </c>
      <c r="AP18" s="6">
        <v>19.981353759765625</v>
      </c>
      <c r="AQ18" s="6">
        <v>0.84089791774749756</v>
      </c>
      <c r="AR18">
        <v>0</v>
      </c>
    </row>
    <row r="19" spans="1:44" ht="15.75" customHeight="1" x14ac:dyDescent="0.3">
      <c r="A19" s="17" t="s">
        <v>97</v>
      </c>
      <c r="B19" s="1">
        <v>21</v>
      </c>
      <c r="C19" s="2">
        <v>44663.397222222222</v>
      </c>
      <c r="D19" s="17">
        <v>360.06</v>
      </c>
      <c r="E19" s="17">
        <v>10</v>
      </c>
      <c r="F19" s="17">
        <v>1.93E-4</v>
      </c>
      <c r="G19" s="17">
        <v>9.2080000000000006E-6</v>
      </c>
      <c r="H19" s="17">
        <v>2.73</v>
      </c>
      <c r="I19" s="17" t="s">
        <v>98</v>
      </c>
      <c r="J19" s="17" t="s">
        <v>47</v>
      </c>
      <c r="K19" s="17">
        <v>14.79</v>
      </c>
      <c r="L19" s="17">
        <v>411</v>
      </c>
      <c r="M19" s="17">
        <v>3</v>
      </c>
      <c r="N19" s="17">
        <v>1.7870000000000001E-4</v>
      </c>
      <c r="O19" s="17">
        <v>2.8739999999999999E-6</v>
      </c>
      <c r="P19" s="17">
        <v>0.92</v>
      </c>
      <c r="Q19" s="17" t="s">
        <v>99</v>
      </c>
      <c r="R19" s="17" t="s">
        <v>47</v>
      </c>
      <c r="S19" s="17">
        <f t="shared" si="1"/>
        <v>1.3049357674104125E-5</v>
      </c>
      <c r="T19" s="17">
        <f t="shared" si="4"/>
        <v>1.2082488167680867E-5</v>
      </c>
      <c r="U19" s="17">
        <f t="shared" si="2"/>
        <v>1.4299999999999995E-5</v>
      </c>
      <c r="V19" s="17">
        <f t="shared" si="3"/>
        <v>7.4093264248704633</v>
      </c>
      <c r="W19" s="17">
        <f t="shared" si="0"/>
        <v>9.6686950642325827E-7</v>
      </c>
      <c r="X19">
        <v>1.4290737392003214</v>
      </c>
      <c r="Y19" s="10">
        <v>4.79</v>
      </c>
      <c r="Z19" s="11">
        <v>3</v>
      </c>
      <c r="AA19" s="11">
        <v>0.4</v>
      </c>
      <c r="AB19" s="10">
        <v>20.3</v>
      </c>
      <c r="AC19" s="17">
        <v>1</v>
      </c>
      <c r="AE19">
        <v>1</v>
      </c>
      <c r="AF19" s="6">
        <v>10.95</v>
      </c>
      <c r="AG19" s="6">
        <v>2.190000057220459</v>
      </c>
      <c r="AH19" s="6">
        <v>5.0300002098083496</v>
      </c>
      <c r="AI19" s="6">
        <v>1.6</v>
      </c>
      <c r="AJ19" s="6">
        <v>4.0029110908508301</v>
      </c>
      <c r="AK19" s="6">
        <v>1.8195050954818726</v>
      </c>
      <c r="AL19" s="6">
        <v>2.9112081527709961</v>
      </c>
      <c r="AM19" s="6">
        <v>4.7307133674621582</v>
      </c>
      <c r="AN19" s="6">
        <v>58.195049285888672</v>
      </c>
      <c r="AO19" s="6">
        <v>33.071323394775391</v>
      </c>
      <c r="AP19" s="6">
        <v>91.266372680664063</v>
      </c>
      <c r="AQ19" s="6">
        <v>0.1896568089723587</v>
      </c>
      <c r="AR19">
        <v>0</v>
      </c>
    </row>
    <row r="20" spans="1:44" ht="14.4" x14ac:dyDescent="0.3">
      <c r="A20" s="17" t="s">
        <v>100</v>
      </c>
      <c r="B20" s="1">
        <v>19</v>
      </c>
      <c r="C20" s="2">
        <v>44663.402777777781</v>
      </c>
      <c r="D20" s="17">
        <v>360.01</v>
      </c>
      <c r="E20" s="17">
        <v>25</v>
      </c>
      <c r="F20" s="17">
        <v>2.6089999999999999E-5</v>
      </c>
      <c r="G20" s="17">
        <v>2.559E-6</v>
      </c>
      <c r="H20" s="17">
        <v>5.6</v>
      </c>
      <c r="I20" s="17" t="s">
        <v>101</v>
      </c>
      <c r="J20" s="17" t="s">
        <v>47</v>
      </c>
      <c r="K20" s="17">
        <v>16.72</v>
      </c>
      <c r="L20" s="17">
        <v>419</v>
      </c>
      <c r="M20" s="17">
        <v>3</v>
      </c>
      <c r="N20" s="17">
        <v>2.4389999999999999E-5</v>
      </c>
      <c r="O20" s="17">
        <v>1.5600000000000001E-6</v>
      </c>
      <c r="P20" s="17">
        <v>3.66</v>
      </c>
      <c r="Q20" s="17" t="s">
        <v>102</v>
      </c>
      <c r="R20" s="17" t="s">
        <v>47</v>
      </c>
      <c r="S20" s="17">
        <f t="shared" si="1"/>
        <v>1.5604066985645933E-6</v>
      </c>
      <c r="T20" s="17">
        <f t="shared" si="4"/>
        <v>1.458732057416268E-6</v>
      </c>
      <c r="U20" s="17">
        <f t="shared" si="2"/>
        <v>1.7000000000000007E-6</v>
      </c>
      <c r="V20" s="17">
        <f t="shared" si="3"/>
        <v>6.5159064775776185</v>
      </c>
      <c r="W20" s="17">
        <f t="shared" si="0"/>
        <v>1.0167464114832525E-7</v>
      </c>
      <c r="X20">
        <v>1.6753559254060557</v>
      </c>
      <c r="Y20" s="10">
        <v>8.4700000000000006</v>
      </c>
      <c r="Z20" s="11">
        <v>3.2</v>
      </c>
      <c r="AA20" s="11">
        <v>0.2</v>
      </c>
      <c r="AB20" s="10">
        <v>19.7</v>
      </c>
      <c r="AC20" s="17">
        <v>12</v>
      </c>
      <c r="AE20">
        <v>1</v>
      </c>
      <c r="AF20" s="6">
        <v>2.76</v>
      </c>
      <c r="AG20" s="6">
        <v>0.55199998617172241</v>
      </c>
      <c r="AH20" s="6">
        <v>5.929999828338623</v>
      </c>
      <c r="AI20" s="6">
        <v>1.6</v>
      </c>
      <c r="AJ20" s="6">
        <v>3.5744924545288086</v>
      </c>
      <c r="AK20" s="6">
        <v>0.71489846706390381</v>
      </c>
      <c r="AL20" s="6">
        <v>1.7872462272644043</v>
      </c>
      <c r="AM20" s="6">
        <v>2.5021448135375977</v>
      </c>
      <c r="AN20" s="6">
        <v>56.834430694580078</v>
      </c>
      <c r="AO20" s="6">
        <v>37.088932037353516</v>
      </c>
      <c r="AP20" s="6">
        <v>93.923362731933594</v>
      </c>
      <c r="AQ20" s="6">
        <v>0.26530149579048157</v>
      </c>
      <c r="AR20">
        <v>0</v>
      </c>
    </row>
    <row r="21" spans="1:44" ht="15.75" customHeight="1" x14ac:dyDescent="0.3">
      <c r="A21" s="17" t="s">
        <v>103</v>
      </c>
      <c r="B21" s="1">
        <v>22</v>
      </c>
      <c r="C21" s="2">
        <v>44663.418749999997</v>
      </c>
      <c r="D21" s="17">
        <v>360.17</v>
      </c>
      <c r="E21" s="17">
        <v>25</v>
      </c>
      <c r="F21" s="17">
        <v>1.464E-5</v>
      </c>
      <c r="G21" s="17">
        <v>-1.3300000000000001E-7</v>
      </c>
      <c r="H21" s="17">
        <v>-0.52</v>
      </c>
      <c r="I21" s="17" t="s">
        <v>104</v>
      </c>
      <c r="J21" s="17" t="s">
        <v>105</v>
      </c>
      <c r="K21" s="17">
        <v>17.96</v>
      </c>
      <c r="L21" s="17">
        <v>106</v>
      </c>
      <c r="M21" s="17">
        <v>3</v>
      </c>
      <c r="N21" s="17">
        <v>1.3720000000000001E-5</v>
      </c>
      <c r="O21" s="17">
        <v>6.5320000000000005E-7</v>
      </c>
      <c r="P21" s="17">
        <v>2.72</v>
      </c>
      <c r="Q21" s="17" t="s">
        <v>106</v>
      </c>
      <c r="R21" s="17" t="s">
        <v>105</v>
      </c>
      <c r="S21" s="17">
        <f t="shared" si="1"/>
        <v>8.1514476614699326E-7</v>
      </c>
      <c r="T21" s="17">
        <f t="shared" si="4"/>
        <v>7.6391982182628065E-7</v>
      </c>
      <c r="U21" s="17">
        <f t="shared" si="2"/>
        <v>9.1999999999999966E-7</v>
      </c>
      <c r="V21" s="17">
        <f t="shared" si="3"/>
        <v>6.2841530054644776</v>
      </c>
      <c r="W21" s="17">
        <f t="shared" si="0"/>
        <v>5.1224944320712607E-8</v>
      </c>
      <c r="X21">
        <v>1.5796835119959161</v>
      </c>
      <c r="Y21" s="12">
        <v>5.28</v>
      </c>
      <c r="Z21" s="11">
        <v>3.4</v>
      </c>
      <c r="AA21" s="11">
        <v>0.2</v>
      </c>
      <c r="AB21" s="12">
        <v>20.5</v>
      </c>
      <c r="AC21" s="17">
        <v>5</v>
      </c>
      <c r="AE21">
        <v>1</v>
      </c>
      <c r="AF21" s="6">
        <v>1.22</v>
      </c>
      <c r="AG21" s="6">
        <v>0.24400000274181399</v>
      </c>
      <c r="AH21" s="6">
        <v>5.8899998664855904</v>
      </c>
      <c r="AI21" s="6">
        <v>1.6</v>
      </c>
      <c r="AJ21" s="6">
        <v>3.2378759384155273</v>
      </c>
      <c r="AK21" s="6">
        <v>-0.35976400971412659</v>
      </c>
      <c r="AL21" s="6">
        <v>2.5183479785919189</v>
      </c>
      <c r="AM21" s="6">
        <v>2.1585838794708252</v>
      </c>
      <c r="AN21" s="6">
        <v>59.519355773925781</v>
      </c>
      <c r="AO21" s="6">
        <v>35.084186553955078</v>
      </c>
      <c r="AP21" s="6">
        <v>94.603546142578125</v>
      </c>
      <c r="AQ21" s="6">
        <v>0.237609088420868</v>
      </c>
      <c r="AR21">
        <v>0</v>
      </c>
    </row>
    <row r="22" spans="1:44" ht="14.4" x14ac:dyDescent="0.3">
      <c r="A22" s="17" t="s">
        <v>107</v>
      </c>
      <c r="B22" s="1">
        <v>18</v>
      </c>
      <c r="C22" s="2">
        <v>44663.413888888892</v>
      </c>
      <c r="D22" s="17">
        <v>362.02</v>
      </c>
      <c r="E22" s="17">
        <v>45</v>
      </c>
      <c r="F22" s="17">
        <v>1.466E-5</v>
      </c>
      <c r="G22" s="17">
        <v>-1.043E-7</v>
      </c>
      <c r="H22" s="17">
        <v>-0.41</v>
      </c>
      <c r="I22" s="17" t="s">
        <v>108</v>
      </c>
      <c r="J22" s="17" t="s">
        <v>105</v>
      </c>
      <c r="K22" s="17">
        <v>17.96</v>
      </c>
      <c r="L22" s="17">
        <v>105</v>
      </c>
      <c r="M22" s="17">
        <v>3</v>
      </c>
      <c r="N22" s="17">
        <v>1.323E-5</v>
      </c>
      <c r="O22" s="17">
        <v>1.051E-6</v>
      </c>
      <c r="P22" s="17">
        <v>4.54</v>
      </c>
      <c r="Q22" s="17" t="s">
        <v>109</v>
      </c>
      <c r="R22" s="17" t="s">
        <v>105</v>
      </c>
      <c r="S22" s="17">
        <f t="shared" si="1"/>
        <v>8.162583518930958E-7</v>
      </c>
      <c r="T22" s="17">
        <f t="shared" si="4"/>
        <v>7.3663697104677055E-7</v>
      </c>
      <c r="U22" s="17">
        <f t="shared" si="2"/>
        <v>1.4299999999999999E-6</v>
      </c>
      <c r="V22" s="17">
        <f t="shared" si="3"/>
        <v>9.7544338335607073</v>
      </c>
      <c r="W22" s="17">
        <f t="shared" si="0"/>
        <v>7.9621380846325249E-8</v>
      </c>
      <c r="X22">
        <v>1.5563042368555384</v>
      </c>
      <c r="Y22" s="12">
        <v>5.08</v>
      </c>
      <c r="Z22" s="11">
        <v>4</v>
      </c>
      <c r="AA22" s="11">
        <v>0.2</v>
      </c>
      <c r="AB22" s="12">
        <v>19.7</v>
      </c>
      <c r="AC22" s="17">
        <v>11</v>
      </c>
      <c r="AE22">
        <v>1</v>
      </c>
      <c r="AF22" s="6">
        <v>1.67</v>
      </c>
      <c r="AG22" s="6">
        <v>0.33399999141693099</v>
      </c>
      <c r="AH22" s="6">
        <v>6.1599998474121094</v>
      </c>
      <c r="AI22" s="6">
        <v>1.6</v>
      </c>
      <c r="AJ22" s="6">
        <v>3.5924701690673828</v>
      </c>
      <c r="AK22" s="6">
        <v>1.0777410268783569</v>
      </c>
      <c r="AL22" s="6">
        <v>1.4369881153106689</v>
      </c>
      <c r="AM22" s="6">
        <v>2.5147290229797363</v>
      </c>
      <c r="AN22" s="6">
        <v>61.201320648193359</v>
      </c>
      <c r="AO22" s="6">
        <v>32.691478729248047</v>
      </c>
      <c r="AP22" s="6">
        <v>93.892799377441406</v>
      </c>
      <c r="AQ22" s="6">
        <v>0.38865694403648376</v>
      </c>
      <c r="AR22">
        <v>0</v>
      </c>
    </row>
    <row r="23" spans="1:44" ht="15.75" customHeight="1" x14ac:dyDescent="0.3">
      <c r="A23" s="17" t="s">
        <v>110</v>
      </c>
      <c r="B23" s="1">
        <v>20</v>
      </c>
      <c r="C23" s="2">
        <v>44663.424305555563</v>
      </c>
      <c r="D23" s="17">
        <v>361.23</v>
      </c>
      <c r="E23" s="17">
        <v>60</v>
      </c>
      <c r="F23" s="17">
        <v>1.205E-5</v>
      </c>
      <c r="G23" s="17">
        <v>-6.8550000000000004E-7</v>
      </c>
      <c r="H23" s="17">
        <v>-3.25</v>
      </c>
      <c r="I23" s="17" t="s">
        <v>111</v>
      </c>
      <c r="J23" s="17" t="s">
        <v>47</v>
      </c>
      <c r="K23" s="17">
        <v>16.29</v>
      </c>
      <c r="L23" s="17">
        <v>409</v>
      </c>
      <c r="M23" s="17">
        <v>3</v>
      </c>
      <c r="N23" s="17">
        <v>1.1440000000000001E-5</v>
      </c>
      <c r="O23" s="17">
        <v>8.0139999999999996E-7</v>
      </c>
      <c r="P23" s="17">
        <v>4.01</v>
      </c>
      <c r="Q23" s="17" t="s">
        <v>112</v>
      </c>
      <c r="R23" s="17" t="s">
        <v>47</v>
      </c>
      <c r="S23" s="17">
        <f t="shared" si="1"/>
        <v>7.3971761817065686E-7</v>
      </c>
      <c r="T23" s="17">
        <f t="shared" si="4"/>
        <v>7.0227133210558627E-7</v>
      </c>
      <c r="U23" s="17">
        <f t="shared" si="2"/>
        <v>6.0999999999999924E-7</v>
      </c>
      <c r="V23" s="17">
        <f t="shared" si="3"/>
        <v>5.0622406639004085</v>
      </c>
      <c r="W23" s="17">
        <f t="shared" si="0"/>
        <v>3.7446286065070588E-8</v>
      </c>
      <c r="X23">
        <v>1.7469420493282537</v>
      </c>
      <c r="Y23" s="10">
        <v>11.4</v>
      </c>
      <c r="Z23" s="11">
        <v>4.5999999999999996</v>
      </c>
      <c r="AA23" s="11">
        <v>0.2</v>
      </c>
      <c r="AB23" s="12">
        <v>19.7</v>
      </c>
      <c r="AC23" s="17">
        <v>18</v>
      </c>
      <c r="AE23">
        <v>1</v>
      </c>
      <c r="AF23" s="6">
        <v>1.64</v>
      </c>
      <c r="AG23" s="6">
        <v>0.32800000905990601</v>
      </c>
      <c r="AH23" s="6">
        <v>6.25</v>
      </c>
      <c r="AI23" s="6">
        <v>1.6</v>
      </c>
      <c r="AJ23" s="6">
        <v>3.962536096572876</v>
      </c>
      <c r="AK23" s="6">
        <v>1.0806916952133179</v>
      </c>
      <c r="AL23" s="6">
        <v>3.2420749664306641</v>
      </c>
      <c r="AM23" s="6">
        <v>4.3227667808532715</v>
      </c>
      <c r="AN23" s="6">
        <v>62.694522857666016</v>
      </c>
      <c r="AO23" s="6">
        <v>29.020172119140625</v>
      </c>
      <c r="AP23" s="6">
        <v>91.714691162109375</v>
      </c>
      <c r="AQ23" s="6">
        <v>0.55955445766448975</v>
      </c>
      <c r="AR23">
        <v>0</v>
      </c>
    </row>
    <row r="24" spans="1:44" ht="15.75" customHeight="1" x14ac:dyDescent="0.3">
      <c r="A24" s="17" t="s">
        <v>113</v>
      </c>
      <c r="B24" s="1">
        <v>23</v>
      </c>
      <c r="C24" s="2">
        <v>44663.408333333333</v>
      </c>
      <c r="D24" s="17">
        <v>360.65</v>
      </c>
      <c r="E24" s="17">
        <v>60</v>
      </c>
      <c r="F24" s="17">
        <v>1.6370000000000001E-5</v>
      </c>
      <c r="G24" s="17">
        <v>6.4180000000000004E-7</v>
      </c>
      <c r="H24" s="17">
        <v>2.2400000000000002</v>
      </c>
      <c r="I24" s="17" t="s">
        <v>114</v>
      </c>
      <c r="J24" s="17" t="s">
        <v>47</v>
      </c>
      <c r="K24" s="17">
        <v>17.29</v>
      </c>
      <c r="L24" s="17">
        <v>402</v>
      </c>
      <c r="M24" s="17">
        <v>3</v>
      </c>
      <c r="N24" s="17">
        <v>1.573E-5</v>
      </c>
      <c r="O24" s="17">
        <v>9.4620000000000004E-7</v>
      </c>
      <c r="P24" s="17">
        <v>3.44</v>
      </c>
      <c r="Q24" s="17" t="s">
        <v>115</v>
      </c>
      <c r="R24" s="17" t="s">
        <v>47</v>
      </c>
      <c r="S24" s="17">
        <f t="shared" si="1"/>
        <v>9.4679005205321008E-7</v>
      </c>
      <c r="T24" s="17">
        <f t="shared" si="4"/>
        <v>9.097744360902256E-7</v>
      </c>
      <c r="U24" s="17">
        <f t="shared" si="2"/>
        <v>6.4000000000000065E-7</v>
      </c>
      <c r="V24" s="17">
        <f t="shared" si="3"/>
        <v>3.9095907147220563</v>
      </c>
      <c r="W24" s="17">
        <f t="shared" si="0"/>
        <v>3.7015615962984477E-8</v>
      </c>
      <c r="X24">
        <v>1.633336845432515</v>
      </c>
      <c r="Y24" s="10">
        <v>8.4700000000000006</v>
      </c>
      <c r="Z24" s="11">
        <v>4.7</v>
      </c>
      <c r="AA24" s="11">
        <v>0.2</v>
      </c>
      <c r="AB24" s="10">
        <v>20.3</v>
      </c>
      <c r="AC24" s="17">
        <v>7</v>
      </c>
      <c r="AE24">
        <v>1</v>
      </c>
      <c r="AF24" s="6">
        <v>0.3</v>
      </c>
      <c r="AG24" s="6">
        <v>5.9999998658895493E-2</v>
      </c>
      <c r="AH24" s="6">
        <v>6.2399997711181641</v>
      </c>
      <c r="AI24" s="6">
        <v>1.6</v>
      </c>
      <c r="AJ24" s="6">
        <v>2.9057097434997559</v>
      </c>
      <c r="AK24" s="6">
        <v>1.0896410942077637</v>
      </c>
      <c r="AL24" s="6">
        <v>5.4482059478759766</v>
      </c>
      <c r="AM24" s="6">
        <v>6.5378470420837402</v>
      </c>
      <c r="AN24" s="6">
        <v>63.170127868652344</v>
      </c>
      <c r="AO24" s="6">
        <v>27.386314392089844</v>
      </c>
      <c r="AP24" s="6">
        <v>90.556442260742188</v>
      </c>
      <c r="AQ24" s="6">
        <v>1.6317996978759766</v>
      </c>
      <c r="AR24">
        <v>0</v>
      </c>
    </row>
    <row r="25" spans="1:44" ht="15.75" customHeight="1" x14ac:dyDescent="0.3">
      <c r="A25" s="17" t="s">
        <v>116</v>
      </c>
      <c r="B25" s="1">
        <v>26</v>
      </c>
      <c r="C25" s="2">
        <v>44665.295138888891</v>
      </c>
      <c r="D25" s="17">
        <v>360.19</v>
      </c>
      <c r="E25" s="17">
        <v>4</v>
      </c>
      <c r="F25" s="17">
        <v>3.4069999999999999E-4</v>
      </c>
      <c r="G25" s="17">
        <v>1.6739999999999999E-5</v>
      </c>
      <c r="H25" s="17">
        <v>2.81</v>
      </c>
      <c r="I25" s="17" t="s">
        <v>117</v>
      </c>
      <c r="J25" s="17" t="s">
        <v>118</v>
      </c>
      <c r="K25" s="17">
        <v>13.914</v>
      </c>
      <c r="L25" s="17">
        <v>761</v>
      </c>
      <c r="M25" s="17">
        <v>3</v>
      </c>
      <c r="N25" s="17">
        <v>3.1809999999999998E-4</v>
      </c>
      <c r="O25" s="17">
        <v>1.415E-6</v>
      </c>
      <c r="P25" s="17">
        <v>0.25</v>
      </c>
      <c r="Q25" s="17" t="s">
        <v>119</v>
      </c>
      <c r="R25" s="17" t="s">
        <v>120</v>
      </c>
      <c r="S25" s="17">
        <f t="shared" si="1"/>
        <v>2.4486129078625845E-5</v>
      </c>
      <c r="T25" s="17">
        <f t="shared" si="4"/>
        <v>2.2861865746729911E-5</v>
      </c>
      <c r="U25" s="17">
        <f t="shared" si="2"/>
        <v>2.2600000000000007E-5</v>
      </c>
      <c r="V25" s="17">
        <f t="shared" si="3"/>
        <v>6.6334018197828026</v>
      </c>
      <c r="W25" s="17">
        <f t="shared" si="0"/>
        <v>1.6242633318959346E-6</v>
      </c>
      <c r="X25">
        <v>1.4557640366426812</v>
      </c>
      <c r="Y25" s="10">
        <v>32.28</v>
      </c>
      <c r="Z25" s="11">
        <v>19.399999999999999</v>
      </c>
      <c r="AA25" s="11">
        <v>5.7</v>
      </c>
      <c r="AB25" s="10">
        <v>25.4</v>
      </c>
      <c r="AC25" s="17">
        <v>47</v>
      </c>
      <c r="AD25" s="17" t="s">
        <v>121</v>
      </c>
      <c r="AE25" s="17">
        <v>0</v>
      </c>
      <c r="AF25" s="6">
        <v>11.74</v>
      </c>
      <c r="AG25" s="6">
        <v>2.3480000495910645</v>
      </c>
      <c r="AH25" s="6">
        <v>6.4699997901916504</v>
      </c>
      <c r="AI25" s="6">
        <v>6.8624811172485352</v>
      </c>
      <c r="AJ25" s="6">
        <v>8.7719297409057617</v>
      </c>
      <c r="AK25" s="6">
        <v>20.733652114868164</v>
      </c>
      <c r="AL25" s="6">
        <v>55.422649383544922</v>
      </c>
      <c r="AM25" s="6">
        <v>76.156303405761719</v>
      </c>
      <c r="AN25" s="6">
        <v>14.130781173706055</v>
      </c>
      <c r="AO25" s="6">
        <v>0.94098883867263794</v>
      </c>
      <c r="AP25" s="6">
        <v>15.071769714355469</v>
      </c>
      <c r="AQ25" s="6">
        <v>2.253119945526123</v>
      </c>
      <c r="AR25" s="6">
        <v>0</v>
      </c>
    </row>
    <row r="26" spans="1:44" ht="15.75" customHeight="1" x14ac:dyDescent="0.3">
      <c r="A26" s="17" t="s">
        <v>122</v>
      </c>
      <c r="B26" s="1">
        <v>37</v>
      </c>
      <c r="C26" s="2">
        <v>44665.425000000003</v>
      </c>
      <c r="D26" s="17">
        <v>361.48</v>
      </c>
      <c r="E26" s="17">
        <v>26</v>
      </c>
      <c r="F26" s="17">
        <v>4.0470000000000002E-4</v>
      </c>
      <c r="G26" s="17">
        <v>1.5849999999999999E-5</v>
      </c>
      <c r="H26" s="17">
        <v>2.2400000000000002</v>
      </c>
      <c r="I26" s="17" t="s">
        <v>123</v>
      </c>
      <c r="J26" s="17" t="s">
        <v>118</v>
      </c>
      <c r="K26" s="17">
        <v>14.224</v>
      </c>
      <c r="L26" s="17">
        <v>791</v>
      </c>
      <c r="M26" s="17">
        <v>3</v>
      </c>
      <c r="N26" s="17">
        <v>3.834E-4</v>
      </c>
      <c r="O26" s="17">
        <v>-1.3009999999999999E-6</v>
      </c>
      <c r="P26" s="17">
        <v>-0.19</v>
      </c>
      <c r="Q26" s="17" t="s">
        <v>124</v>
      </c>
      <c r="R26" s="17" t="s">
        <v>120</v>
      </c>
      <c r="S26" s="17">
        <f t="shared" si="1"/>
        <v>2.8451912260967379E-5</v>
      </c>
      <c r="T26" s="17">
        <f t="shared" si="4"/>
        <v>2.6954443194600675E-5</v>
      </c>
      <c r="U26" s="17">
        <f t="shared" si="2"/>
        <v>2.130000000000003E-5</v>
      </c>
      <c r="V26" s="17">
        <f t="shared" si="3"/>
        <v>5.2631578947368496</v>
      </c>
      <c r="W26" s="17">
        <f t="shared" si="0"/>
        <v>1.4974690663667041E-6</v>
      </c>
      <c r="X26">
        <v>1.4635193234240904</v>
      </c>
      <c r="Y26" s="10">
        <v>30.46</v>
      </c>
      <c r="Z26" s="11">
        <v>16.100000000000001</v>
      </c>
      <c r="AA26" s="11">
        <v>4.8</v>
      </c>
      <c r="AB26" s="10">
        <v>24.2</v>
      </c>
      <c r="AC26" s="17">
        <v>17</v>
      </c>
      <c r="AD26" s="17" t="s">
        <v>125</v>
      </c>
      <c r="AE26" s="17">
        <v>0</v>
      </c>
      <c r="AF26" s="6">
        <v>10.25</v>
      </c>
      <c r="AG26" s="6">
        <v>2.0499999523162842</v>
      </c>
      <c r="AH26" s="6">
        <v>6.1599998474121094</v>
      </c>
      <c r="AI26" s="6">
        <v>5.6799173355102539</v>
      </c>
      <c r="AJ26" s="6">
        <v>9.5253210067749023</v>
      </c>
      <c r="AK26" s="6">
        <v>20.63819694519043</v>
      </c>
      <c r="AL26" s="6">
        <v>53.976821899414063</v>
      </c>
      <c r="AM26" s="6">
        <v>74.615020751953125</v>
      </c>
      <c r="AN26" s="6">
        <v>14.573741912841797</v>
      </c>
      <c r="AO26" s="6">
        <v>1.2859183549880981</v>
      </c>
      <c r="AP26" s="6">
        <v>15.859660148620605</v>
      </c>
      <c r="AQ26" s="6">
        <v>2.3793220520019531</v>
      </c>
      <c r="AR26" s="6">
        <v>0</v>
      </c>
    </row>
    <row r="27" spans="1:44" ht="15.75" customHeight="1" x14ac:dyDescent="0.3">
      <c r="A27" s="17" t="s">
        <v>126</v>
      </c>
      <c r="B27" s="1">
        <v>49</v>
      </c>
      <c r="C27" s="2">
        <v>44665.519444444442</v>
      </c>
      <c r="D27" s="17">
        <v>360.64</v>
      </c>
      <c r="E27" s="17">
        <v>50</v>
      </c>
      <c r="F27" s="17">
        <v>3.6210000000000002E-4</v>
      </c>
      <c r="G27" s="17">
        <v>2.2520000000000001E-5</v>
      </c>
      <c r="H27" s="17">
        <v>3.56</v>
      </c>
      <c r="I27" s="17" t="s">
        <v>127</v>
      </c>
      <c r="J27" s="17" t="s">
        <v>118</v>
      </c>
      <c r="K27" s="17">
        <v>14.835000000000001</v>
      </c>
      <c r="L27" s="17">
        <v>759</v>
      </c>
      <c r="M27" s="17">
        <v>3</v>
      </c>
      <c r="N27" s="17">
        <v>3.3270000000000001E-4</v>
      </c>
      <c r="O27" s="17">
        <v>4.1479999999999999E-6</v>
      </c>
      <c r="P27" s="17">
        <v>0.71</v>
      </c>
      <c r="Q27" s="17" t="s">
        <v>128</v>
      </c>
      <c r="R27" s="17" t="s">
        <v>120</v>
      </c>
      <c r="S27" s="17">
        <f t="shared" si="1"/>
        <v>2.4408493427704753E-5</v>
      </c>
      <c r="T27" s="17">
        <f t="shared" si="4"/>
        <v>2.2426693629929222E-5</v>
      </c>
      <c r="U27" s="17">
        <f t="shared" si="2"/>
        <v>2.940000000000001E-5</v>
      </c>
      <c r="V27" s="17">
        <f t="shared" si="3"/>
        <v>8.1193040596520323</v>
      </c>
      <c r="W27" s="17">
        <f t="shared" si="0"/>
        <v>1.9817997977755309E-6</v>
      </c>
      <c r="X27">
        <v>1.4777748717029131</v>
      </c>
      <c r="Y27" s="10">
        <v>29.92</v>
      </c>
      <c r="Z27" s="11">
        <v>18.8</v>
      </c>
      <c r="AA27" s="11">
        <v>6.9</v>
      </c>
      <c r="AB27" s="10">
        <v>23.32</v>
      </c>
      <c r="AC27" s="17">
        <v>49</v>
      </c>
      <c r="AD27" s="17" t="s">
        <v>129</v>
      </c>
      <c r="AE27" s="17">
        <v>0</v>
      </c>
      <c r="AF27" s="6">
        <v>7.35</v>
      </c>
      <c r="AG27" s="6">
        <v>1.4700000286102295</v>
      </c>
      <c r="AH27" s="6">
        <v>6.3499999046325684</v>
      </c>
      <c r="AI27" s="6">
        <v>6.0049605369567871</v>
      </c>
      <c r="AJ27" s="6">
        <v>10.301109313964844</v>
      </c>
      <c r="AK27" s="6">
        <v>21.790807723999023</v>
      </c>
      <c r="AL27" s="6">
        <v>53.09033203125</v>
      </c>
      <c r="AM27" s="6">
        <v>74.881141662597656</v>
      </c>
      <c r="AN27" s="6">
        <v>13.645008087158203</v>
      </c>
      <c r="AO27" s="6">
        <v>1.1727416515350342</v>
      </c>
      <c r="AP27" s="6">
        <v>14.817749977111816</v>
      </c>
      <c r="AQ27" s="6">
        <v>2.9000296592712402</v>
      </c>
      <c r="AR27" s="6">
        <v>0</v>
      </c>
    </row>
    <row r="28" spans="1:44" ht="15.75" customHeight="1" x14ac:dyDescent="0.3">
      <c r="A28" s="17" t="s">
        <v>130</v>
      </c>
      <c r="B28" s="1">
        <v>58</v>
      </c>
      <c r="C28" s="2">
        <v>44665.585416666669</v>
      </c>
      <c r="D28" s="17">
        <v>361.68</v>
      </c>
      <c r="E28" s="17">
        <v>68</v>
      </c>
      <c r="F28" s="17">
        <v>1.8469999999999999E-4</v>
      </c>
      <c r="G28" s="17">
        <v>1.7419999999999999E-5</v>
      </c>
      <c r="H28" s="17">
        <v>5.39</v>
      </c>
      <c r="I28" s="17" t="s">
        <v>131</v>
      </c>
      <c r="J28" s="17" t="s">
        <v>118</v>
      </c>
      <c r="K28" s="17">
        <v>14.147</v>
      </c>
      <c r="L28" s="17">
        <v>796</v>
      </c>
      <c r="M28" s="17">
        <v>3</v>
      </c>
      <c r="N28" s="17">
        <v>1.7009999999999999E-4</v>
      </c>
      <c r="O28" s="17">
        <v>2.8710000000000001E-6</v>
      </c>
      <c r="P28" s="17">
        <v>0.97</v>
      </c>
      <c r="Q28" s="17" t="s">
        <v>132</v>
      </c>
      <c r="R28" s="17" t="s">
        <v>120</v>
      </c>
      <c r="S28" s="17">
        <f t="shared" si="1"/>
        <v>1.3055771541669611E-5</v>
      </c>
      <c r="T28" s="17">
        <f t="shared" si="4"/>
        <v>1.2023750618505689E-5</v>
      </c>
      <c r="U28" s="17">
        <f t="shared" si="2"/>
        <v>1.4600000000000003E-5</v>
      </c>
      <c r="V28" s="17">
        <f t="shared" si="3"/>
        <v>7.9047103410936677</v>
      </c>
      <c r="W28" s="17">
        <f t="shared" si="0"/>
        <v>1.0320209231639223E-6</v>
      </c>
      <c r="X28">
        <v>1.446999510511455</v>
      </c>
      <c r="Y28" s="12">
        <v>32.15</v>
      </c>
      <c r="Z28" s="11">
        <v>24</v>
      </c>
      <c r="AA28" s="11">
        <v>14.4</v>
      </c>
      <c r="AB28" s="12">
        <v>22.8</v>
      </c>
      <c r="AC28" s="17">
        <v>44</v>
      </c>
      <c r="AD28" s="17" t="s">
        <v>133</v>
      </c>
      <c r="AE28" s="17">
        <v>0</v>
      </c>
      <c r="AF28" s="6">
        <v>2.2200000000000002</v>
      </c>
      <c r="AG28" s="6">
        <v>0.4440000057220459</v>
      </c>
      <c r="AH28" s="6">
        <v>6.619999885559082</v>
      </c>
      <c r="AI28" s="6">
        <v>8.7628211975097603</v>
      </c>
      <c r="AJ28" s="6">
        <v>11.034048080444336</v>
      </c>
      <c r="AK28" s="6">
        <v>27.979192733764648</v>
      </c>
      <c r="AL28" s="6">
        <v>52.017654418945313</v>
      </c>
      <c r="AM28" s="6">
        <v>79.996849060058594</v>
      </c>
      <c r="AN28" s="6">
        <v>8.7484235763549805</v>
      </c>
      <c r="AO28" s="6">
        <v>0.22068095207214355</v>
      </c>
      <c r="AP28" s="6">
        <v>8.9691047668457031</v>
      </c>
      <c r="AQ28" s="6">
        <v>5.2334094047546387</v>
      </c>
      <c r="AR28" s="6">
        <v>0</v>
      </c>
    </row>
    <row r="29" spans="1:44" ht="15.75" customHeight="1" x14ac:dyDescent="0.3">
      <c r="A29" s="17" t="s">
        <v>134</v>
      </c>
      <c r="B29" s="1">
        <v>77</v>
      </c>
      <c r="C29" s="2">
        <v>44665.790277777778</v>
      </c>
      <c r="D29" s="17">
        <v>361.31</v>
      </c>
      <c r="E29" s="17">
        <v>106</v>
      </c>
      <c r="F29" s="17">
        <v>1.417E-4</v>
      </c>
      <c r="G29" s="17">
        <v>6.9249999999999998E-6</v>
      </c>
      <c r="H29" s="17">
        <v>2.8</v>
      </c>
      <c r="I29" s="17" t="s">
        <v>135</v>
      </c>
      <c r="J29" s="17" t="s">
        <v>118</v>
      </c>
      <c r="K29" s="17">
        <v>13.407999999999999</v>
      </c>
      <c r="L29" s="17">
        <v>764</v>
      </c>
      <c r="M29" s="17">
        <v>3</v>
      </c>
      <c r="N29" s="17">
        <v>1.338E-4</v>
      </c>
      <c r="O29" s="17">
        <v>3.7800000000000002E-7</v>
      </c>
      <c r="P29" s="17">
        <v>0.16</v>
      </c>
      <c r="Q29" s="17" t="s">
        <v>136</v>
      </c>
      <c r="R29" s="17" t="s">
        <v>120</v>
      </c>
      <c r="S29" s="17">
        <f t="shared" si="1"/>
        <v>1.0568317422434369E-5</v>
      </c>
      <c r="T29" s="17">
        <f t="shared" si="4"/>
        <v>9.9791169451073985E-6</v>
      </c>
      <c r="U29" s="17">
        <f t="shared" si="2"/>
        <v>7.9000000000000023E-6</v>
      </c>
      <c r="V29" s="17">
        <f t="shared" si="3"/>
        <v>5.5751587861679619</v>
      </c>
      <c r="W29" s="17">
        <f t="shared" si="0"/>
        <v>5.8920047732697011E-7</v>
      </c>
      <c r="X29">
        <v>1.6264413409332561</v>
      </c>
      <c r="Y29" s="10">
        <v>36.9</v>
      </c>
      <c r="Z29" s="11">
        <v>27.2</v>
      </c>
      <c r="AA29" s="11">
        <v>17.8</v>
      </c>
      <c r="AB29" s="10">
        <v>23</v>
      </c>
      <c r="AC29" s="17">
        <v>48</v>
      </c>
      <c r="AD29" s="17" t="s">
        <v>137</v>
      </c>
      <c r="AE29" s="17">
        <v>0</v>
      </c>
      <c r="AF29" s="6">
        <v>0.78</v>
      </c>
      <c r="AG29" s="6">
        <v>0.15600000321865082</v>
      </c>
      <c r="AH29" s="6">
        <v>6.8600001335144043</v>
      </c>
      <c r="AI29" s="6">
        <v>8.6029024124145508</v>
      </c>
      <c r="AJ29" s="6">
        <v>12.616306304931641</v>
      </c>
      <c r="AK29" s="6">
        <v>21.290018081665039</v>
      </c>
      <c r="AL29" s="6">
        <v>54.013561248779297</v>
      </c>
      <c r="AM29" s="6">
        <v>75.303581237792969</v>
      </c>
      <c r="AN29" s="6">
        <v>11.827787399291992</v>
      </c>
      <c r="AO29" s="6">
        <v>0.25232613086700439</v>
      </c>
      <c r="AP29" s="6">
        <v>12.080113410949707</v>
      </c>
      <c r="AQ29" s="6">
        <v>5.1103010177612305</v>
      </c>
      <c r="AR29" s="6">
        <v>0</v>
      </c>
    </row>
    <row r="30" spans="1:44" ht="15.75" customHeight="1" x14ac:dyDescent="0.3">
      <c r="A30" s="17" t="s">
        <v>138</v>
      </c>
      <c r="B30" s="1">
        <v>89</v>
      </c>
      <c r="C30" s="2">
        <v>44663.461111111108</v>
      </c>
      <c r="D30" s="17">
        <v>360.66</v>
      </c>
      <c r="E30" s="17">
        <v>10</v>
      </c>
      <c r="F30" s="17">
        <v>1.128E-5</v>
      </c>
      <c r="G30" s="17">
        <v>-8.4799999999999997E-7</v>
      </c>
      <c r="H30" s="17">
        <v>-4.3</v>
      </c>
      <c r="I30" s="17" t="s">
        <v>139</v>
      </c>
      <c r="J30" s="17" t="s">
        <v>105</v>
      </c>
      <c r="K30" s="17">
        <v>17.02</v>
      </c>
      <c r="L30" s="17">
        <v>68</v>
      </c>
      <c r="M30" s="17">
        <v>3</v>
      </c>
      <c r="N30" s="17">
        <v>6.9450000000000004E-6</v>
      </c>
      <c r="O30" s="17">
        <v>1.1850000000000001E-6</v>
      </c>
      <c r="P30" s="17">
        <v>9.68</v>
      </c>
      <c r="Q30" s="17" t="s">
        <v>140</v>
      </c>
      <c r="R30" s="17" t="s">
        <v>105</v>
      </c>
      <c r="S30" s="17">
        <f t="shared" si="1"/>
        <v>6.6274970622796719E-7</v>
      </c>
      <c r="T30" s="17">
        <f t="shared" si="4"/>
        <v>4.0804935370152766E-7</v>
      </c>
      <c r="U30" s="17">
        <f t="shared" si="2"/>
        <v>4.335E-6</v>
      </c>
      <c r="V30" s="17">
        <f t="shared" si="3"/>
        <v>38.430851063829785</v>
      </c>
      <c r="W30" s="17">
        <f t="shared" si="0"/>
        <v>2.5470035252643953E-7</v>
      </c>
      <c r="X30" s="17">
        <v>1.375275901</v>
      </c>
      <c r="Y30" s="24">
        <v>1.2</v>
      </c>
      <c r="Z30" s="24">
        <v>3.1</v>
      </c>
      <c r="AA30" s="24">
        <v>0.2</v>
      </c>
      <c r="AB30" s="24">
        <v>8.1999999999999993</v>
      </c>
      <c r="AC30">
        <v>8</v>
      </c>
      <c r="AD30" s="17" t="s">
        <v>141</v>
      </c>
      <c r="AE30" s="17">
        <v>1</v>
      </c>
      <c r="AF30" s="6">
        <v>9</v>
      </c>
      <c r="AG30" s="6">
        <v>1</v>
      </c>
      <c r="AH30" s="6">
        <v>6</v>
      </c>
      <c r="AI30" s="6">
        <v>1.6</v>
      </c>
      <c r="AJ30" s="6">
        <v>1</v>
      </c>
      <c r="AK30" s="6">
        <v>1</v>
      </c>
      <c r="AL30" s="6">
        <v>1</v>
      </c>
      <c r="AM30" s="6">
        <v>2</v>
      </c>
      <c r="AN30" s="6">
        <v>30</v>
      </c>
      <c r="AO30" s="6">
        <v>67</v>
      </c>
      <c r="AP30" s="6">
        <v>97</v>
      </c>
      <c r="AQ30" s="6">
        <v>0</v>
      </c>
      <c r="AR30" s="6">
        <v>0</v>
      </c>
    </row>
    <row r="31" spans="1:44" ht="15.75" customHeight="1" x14ac:dyDescent="0.3">
      <c r="A31" s="17" t="s">
        <v>142</v>
      </c>
      <c r="B31" s="1">
        <v>94</v>
      </c>
      <c r="C31" s="2">
        <v>44663.488194444442</v>
      </c>
      <c r="D31" s="17">
        <v>361.34</v>
      </c>
      <c r="E31" s="17">
        <v>20</v>
      </c>
      <c r="F31" s="17">
        <v>1.0550000000000001E-5</v>
      </c>
      <c r="G31" s="17">
        <v>-1.4410000000000001E-6</v>
      </c>
      <c r="H31" s="17">
        <v>-7.78</v>
      </c>
      <c r="I31" s="17" t="s">
        <v>143</v>
      </c>
      <c r="J31" s="17" t="s">
        <v>105</v>
      </c>
      <c r="K31" s="17">
        <v>17.53</v>
      </c>
      <c r="L31" s="17">
        <v>65</v>
      </c>
      <c r="M31" s="17">
        <v>3</v>
      </c>
      <c r="N31" s="17">
        <v>8.7760000000000003E-6</v>
      </c>
      <c r="O31" s="17">
        <v>1.2669999999999999E-6</v>
      </c>
      <c r="P31" s="17">
        <v>8.2200000000000006</v>
      </c>
      <c r="Q31" s="17" t="s">
        <v>144</v>
      </c>
      <c r="R31" s="17" t="s">
        <v>105</v>
      </c>
      <c r="S31" s="17">
        <f t="shared" si="1"/>
        <v>6.0182544209925846E-7</v>
      </c>
      <c r="T31" s="17">
        <f t="shared" si="4"/>
        <v>5.0062749572162011E-7</v>
      </c>
      <c r="U31" s="17">
        <f t="shared" si="2"/>
        <v>1.7740000000000003E-6</v>
      </c>
      <c r="V31" s="17">
        <f t="shared" si="3"/>
        <v>16.815165876777254</v>
      </c>
      <c r="W31" s="17">
        <f t="shared" si="0"/>
        <v>1.0119794637763836E-7</v>
      </c>
      <c r="X31" s="17">
        <v>1.712331101</v>
      </c>
      <c r="Y31" s="24">
        <v>11.2</v>
      </c>
      <c r="Z31" s="24">
        <v>7.1</v>
      </c>
      <c r="AA31" s="24">
        <v>0.2</v>
      </c>
      <c r="AB31" s="24">
        <v>8.1</v>
      </c>
      <c r="AC31" s="17">
        <v>5</v>
      </c>
      <c r="AD31" s="17" t="s">
        <v>145</v>
      </c>
      <c r="AE31" s="17">
        <v>1</v>
      </c>
      <c r="AF31" s="6">
        <v>9</v>
      </c>
      <c r="AG31" s="6">
        <v>1</v>
      </c>
      <c r="AH31" s="6">
        <v>6</v>
      </c>
      <c r="AI31" s="6">
        <v>1.6</v>
      </c>
      <c r="AJ31" s="6">
        <v>1</v>
      </c>
      <c r="AK31" s="6">
        <v>1</v>
      </c>
      <c r="AL31" s="6">
        <v>1</v>
      </c>
      <c r="AM31" s="6">
        <v>2</v>
      </c>
      <c r="AN31" s="6">
        <v>30</v>
      </c>
      <c r="AO31" s="6">
        <v>67</v>
      </c>
      <c r="AP31" s="6">
        <v>97</v>
      </c>
      <c r="AQ31" s="6">
        <v>0</v>
      </c>
      <c r="AR31" s="6">
        <v>0</v>
      </c>
    </row>
    <row r="32" spans="1:44" ht="15.75" customHeight="1" x14ac:dyDescent="0.3">
      <c r="A32" s="17" t="s">
        <v>146</v>
      </c>
      <c r="B32" s="1">
        <v>109</v>
      </c>
      <c r="C32" s="2">
        <v>44663.617361111108</v>
      </c>
      <c r="D32" s="17">
        <v>362.27</v>
      </c>
      <c r="E32" s="17">
        <v>50</v>
      </c>
      <c r="F32" s="17">
        <v>3.5619999999999999E-6</v>
      </c>
      <c r="G32" s="17">
        <v>8.8119999999999998E-8</v>
      </c>
      <c r="H32" s="17">
        <v>1.42</v>
      </c>
      <c r="I32" s="17" t="s">
        <v>147</v>
      </c>
      <c r="J32" s="17" t="s">
        <v>105</v>
      </c>
      <c r="K32" s="17">
        <v>16.940000000000001</v>
      </c>
      <c r="L32" s="17">
        <v>79</v>
      </c>
      <c r="M32" s="17">
        <v>3</v>
      </c>
      <c r="N32" s="17">
        <v>2.5809999999999999E-6</v>
      </c>
      <c r="O32" s="17">
        <v>6.6039999999999996E-7</v>
      </c>
      <c r="P32" s="17">
        <v>14.35</v>
      </c>
      <c r="Q32" s="17" t="s">
        <v>148</v>
      </c>
      <c r="R32" s="17" t="s">
        <v>105</v>
      </c>
      <c r="S32" s="17">
        <f t="shared" si="1"/>
        <v>2.1027154663518298E-7</v>
      </c>
      <c r="T32" s="17">
        <f t="shared" si="4"/>
        <v>1.5236127508854781E-7</v>
      </c>
      <c r="U32" s="17">
        <f t="shared" si="2"/>
        <v>9.8100000000000001E-7</v>
      </c>
      <c r="V32" s="17">
        <f t="shared" si="3"/>
        <v>27.540707467714768</v>
      </c>
      <c r="W32" s="17">
        <f t="shared" si="0"/>
        <v>5.7910271546635172E-8</v>
      </c>
      <c r="X32" s="17">
        <v>1.7524460319999999</v>
      </c>
      <c r="Y32">
        <v>5.5</v>
      </c>
      <c r="Z32" s="24">
        <v>4.5999999999999996</v>
      </c>
      <c r="AA32" s="24">
        <v>0.1</v>
      </c>
      <c r="AB32" s="24">
        <v>8.8000000000000007</v>
      </c>
      <c r="AC32" s="17">
        <v>7</v>
      </c>
      <c r="AD32" s="17" t="s">
        <v>149</v>
      </c>
      <c r="AE32" s="17">
        <v>1</v>
      </c>
      <c r="AF32" s="6">
        <v>0</v>
      </c>
      <c r="AG32" s="6">
        <v>0</v>
      </c>
      <c r="AH32" s="6">
        <v>6</v>
      </c>
      <c r="AI32" s="6">
        <v>1.6</v>
      </c>
      <c r="AJ32" s="6">
        <v>1</v>
      </c>
      <c r="AK32" s="6">
        <v>1</v>
      </c>
      <c r="AL32" s="6">
        <v>1</v>
      </c>
      <c r="AM32" s="6">
        <v>2</v>
      </c>
      <c r="AN32" s="6">
        <v>30</v>
      </c>
      <c r="AO32" s="6">
        <v>67</v>
      </c>
      <c r="AP32" s="6">
        <v>97</v>
      </c>
      <c r="AQ32" s="6">
        <v>0</v>
      </c>
      <c r="AR32" s="6">
        <v>0</v>
      </c>
    </row>
    <row r="33" spans="1:44" ht="15.75" customHeight="1" x14ac:dyDescent="0.3">
      <c r="A33" s="17" t="s">
        <v>150</v>
      </c>
      <c r="B33" s="1">
        <v>119</v>
      </c>
      <c r="C33" s="2">
        <v>44663.686805555553</v>
      </c>
      <c r="D33" s="17">
        <v>362.13</v>
      </c>
      <c r="E33" s="17">
        <v>70</v>
      </c>
      <c r="F33" s="17">
        <v>3.7249999999999999E-6</v>
      </c>
      <c r="G33" s="17">
        <v>1.2500000000000001E-6</v>
      </c>
      <c r="H33" s="17">
        <v>18.559999999999999</v>
      </c>
      <c r="I33" s="17" t="s">
        <v>151</v>
      </c>
      <c r="J33" s="17" t="s">
        <v>105</v>
      </c>
      <c r="K33" s="17">
        <v>17.260000000000002</v>
      </c>
      <c r="L33" s="17">
        <v>84</v>
      </c>
      <c r="M33" s="17">
        <v>3</v>
      </c>
      <c r="N33" s="17">
        <v>1.392E-6</v>
      </c>
      <c r="O33" s="17">
        <v>5.3239999999999998E-7</v>
      </c>
      <c r="P33" s="17">
        <v>20.93</v>
      </c>
      <c r="Q33" s="17" t="s">
        <v>152</v>
      </c>
      <c r="R33" s="17" t="s">
        <v>105</v>
      </c>
      <c r="S33" s="17">
        <f t="shared" si="1"/>
        <v>2.1581691772885282E-7</v>
      </c>
      <c r="T33" s="17">
        <f t="shared" si="4"/>
        <v>8.0648899188876E-8</v>
      </c>
      <c r="U33" s="17">
        <f t="shared" si="2"/>
        <v>2.3329999999999999E-6</v>
      </c>
      <c r="V33" s="17">
        <f t="shared" si="3"/>
        <v>62.630872483221481</v>
      </c>
      <c r="W33" s="17">
        <f t="shared" si="0"/>
        <v>1.351680185399768E-7</v>
      </c>
      <c r="X33" s="17">
        <v>1.637824269</v>
      </c>
      <c r="Y33" s="24">
        <v>45</v>
      </c>
      <c r="Z33" s="24">
        <v>33.299999999999997</v>
      </c>
      <c r="AA33" s="24">
        <v>0</v>
      </c>
      <c r="AB33" s="24">
        <v>9.1</v>
      </c>
      <c r="AC33" s="17">
        <v>3</v>
      </c>
      <c r="AD33" s="17" t="s">
        <v>153</v>
      </c>
      <c r="AE33" s="17">
        <v>1</v>
      </c>
      <c r="AF33" s="6">
        <v>0</v>
      </c>
      <c r="AG33" s="6">
        <v>0</v>
      </c>
      <c r="AH33" s="6">
        <v>6</v>
      </c>
      <c r="AI33" s="6">
        <v>1.6</v>
      </c>
      <c r="AJ33" s="6">
        <v>1</v>
      </c>
      <c r="AK33" s="6">
        <v>1</v>
      </c>
      <c r="AL33" s="6">
        <v>1</v>
      </c>
      <c r="AM33" s="6">
        <v>2</v>
      </c>
      <c r="AN33" s="6">
        <v>30</v>
      </c>
      <c r="AO33" s="6">
        <v>67</v>
      </c>
      <c r="AP33" s="6">
        <v>97</v>
      </c>
      <c r="AQ33" s="6">
        <v>0</v>
      </c>
      <c r="AR33" s="6">
        <v>0</v>
      </c>
    </row>
    <row r="34" spans="1:44" ht="15.75" customHeight="1" x14ac:dyDescent="0.3">
      <c r="A34" s="17" t="s">
        <v>154</v>
      </c>
      <c r="B34" s="1">
        <v>123</v>
      </c>
      <c r="C34" s="2">
        <v>44663.709722222222</v>
      </c>
      <c r="D34" s="17">
        <v>360.77</v>
      </c>
      <c r="E34" s="17">
        <v>78</v>
      </c>
      <c r="F34" s="17">
        <v>1.011E-5</v>
      </c>
      <c r="G34" s="17">
        <v>1.3039999999999999E-6</v>
      </c>
      <c r="H34" s="17">
        <v>7.35</v>
      </c>
      <c r="I34" s="17" t="s">
        <v>155</v>
      </c>
      <c r="J34" s="17" t="s">
        <v>105</v>
      </c>
      <c r="K34" s="17">
        <v>17.43</v>
      </c>
      <c r="L34" s="17">
        <v>70</v>
      </c>
      <c r="M34" s="17">
        <v>3</v>
      </c>
      <c r="N34" s="17">
        <v>8.9509999999999995E-6</v>
      </c>
      <c r="O34" s="17">
        <v>5.5290000000000003E-7</v>
      </c>
      <c r="P34" s="17">
        <v>3.53</v>
      </c>
      <c r="Q34" s="17" t="s">
        <v>156</v>
      </c>
      <c r="R34" s="17" t="s">
        <v>105</v>
      </c>
      <c r="S34" s="17">
        <f t="shared" si="1"/>
        <v>5.800344234079174E-7</v>
      </c>
      <c r="T34" s="17">
        <f t="shared" si="4"/>
        <v>5.1353987378083758E-7</v>
      </c>
      <c r="U34" s="17">
        <f t="shared" si="2"/>
        <v>1.1590000000000003E-6</v>
      </c>
      <c r="V34" s="17">
        <f t="shared" si="3"/>
        <v>11.463897131552921</v>
      </c>
      <c r="W34" s="17">
        <f t="shared" si="0"/>
        <v>6.6494549627079818E-8</v>
      </c>
      <c r="X34" s="17">
        <v>1.637824269</v>
      </c>
      <c r="Y34" s="24">
        <v>11.1</v>
      </c>
      <c r="Z34" s="24">
        <v>7.1</v>
      </c>
      <c r="AA34" s="24">
        <v>0.2</v>
      </c>
      <c r="AB34" s="24">
        <v>9.1999999999999993</v>
      </c>
      <c r="AC34" s="17">
        <v>3</v>
      </c>
      <c r="AD34" s="17" t="s">
        <v>153</v>
      </c>
      <c r="AE34" s="17">
        <v>1</v>
      </c>
      <c r="AF34" s="6">
        <v>0</v>
      </c>
      <c r="AG34" s="6">
        <v>0</v>
      </c>
      <c r="AH34" s="6">
        <v>6</v>
      </c>
      <c r="AI34" s="6">
        <v>1.6</v>
      </c>
      <c r="AJ34" s="6">
        <v>1</v>
      </c>
      <c r="AK34" s="6">
        <v>1</v>
      </c>
      <c r="AL34" s="6">
        <v>1</v>
      </c>
      <c r="AM34" s="6">
        <v>2</v>
      </c>
      <c r="AN34" s="6">
        <v>30</v>
      </c>
      <c r="AO34" s="6">
        <v>67</v>
      </c>
      <c r="AP34" s="6">
        <v>97</v>
      </c>
      <c r="AQ34" s="6">
        <v>0</v>
      </c>
      <c r="AR34" s="6">
        <v>0</v>
      </c>
    </row>
    <row r="35" spans="1:44" ht="15.75" customHeight="1" x14ac:dyDescent="0.3">
      <c r="A35" s="28" t="s">
        <v>257</v>
      </c>
      <c r="B35" s="29">
        <v>131</v>
      </c>
      <c r="C35" s="30">
        <v>44664.383333333331</v>
      </c>
      <c r="D35">
        <v>360.92</v>
      </c>
      <c r="E35">
        <v>94</v>
      </c>
      <c r="F35">
        <v>3.9910000000000004E-6</v>
      </c>
      <c r="G35">
        <v>1.068E-6</v>
      </c>
      <c r="H35">
        <v>14.98</v>
      </c>
      <c r="I35" t="s">
        <v>258</v>
      </c>
      <c r="J35" t="s">
        <v>105</v>
      </c>
      <c r="K35">
        <v>17.649999999999999</v>
      </c>
      <c r="L35">
        <v>91</v>
      </c>
      <c r="M35">
        <v>3</v>
      </c>
      <c r="N35">
        <v>3.7390000000000001E-6</v>
      </c>
      <c r="O35">
        <v>5.045E-7</v>
      </c>
      <c r="P35">
        <v>7.68</v>
      </c>
      <c r="Q35" t="s">
        <v>259</v>
      </c>
      <c r="R35" t="s">
        <v>105</v>
      </c>
      <c r="S35">
        <f>0.226118980169972*0.000001</f>
        <v>2.2611898016997201E-7</v>
      </c>
      <c r="T35">
        <f>0.211841359773371*0.000001</f>
        <v>2.1184135977337099E-7</v>
      </c>
      <c r="U35" s="28">
        <f>F35-N35</f>
        <v>2.520000000000003E-7</v>
      </c>
      <c r="V35" s="17">
        <f t="shared" si="3"/>
        <v>6.3142069656727706</v>
      </c>
      <c r="W35" s="28">
        <f>S35-T35</f>
        <v>1.4277620396601011E-8</v>
      </c>
      <c r="X35" s="24">
        <v>1.77</v>
      </c>
      <c r="Y35" s="24">
        <v>6.1</v>
      </c>
      <c r="Z35" s="24">
        <v>4.9000000000000004</v>
      </c>
      <c r="AA35" s="24">
        <v>0.1</v>
      </c>
      <c r="AB35" s="24">
        <v>9.9</v>
      </c>
      <c r="AC35" s="24">
        <v>6</v>
      </c>
      <c r="AD35" s="17"/>
      <c r="AE35" s="24">
        <v>0</v>
      </c>
      <c r="AF35" s="6">
        <v>1.22</v>
      </c>
      <c r="AG35" s="6">
        <v>0.24398000538349152</v>
      </c>
      <c r="AH35" s="6">
        <v>5.4499998092651367</v>
      </c>
      <c r="AI35" s="6">
        <v>0</v>
      </c>
      <c r="AJ35" s="6">
        <v>0</v>
      </c>
      <c r="AK35" s="6">
        <v>0</v>
      </c>
      <c r="AL35" s="31">
        <f>AJ35+AK35</f>
        <v>0</v>
      </c>
      <c r="AM35" s="6">
        <v>47.752246856689453</v>
      </c>
      <c r="AN35" s="6">
        <v>50.107036590576172</v>
      </c>
      <c r="AO35" s="31">
        <f t="shared" ref="AO35" si="5">AM35+AN35</f>
        <v>97.859283447265625</v>
      </c>
      <c r="AP35" s="6">
        <v>0</v>
      </c>
      <c r="AQ35" s="6"/>
      <c r="AR35" s="6"/>
    </row>
    <row r="36" spans="1:44" ht="15.75" customHeight="1" x14ac:dyDescent="0.3">
      <c r="A36" s="17" t="s">
        <v>157</v>
      </c>
      <c r="B36" s="1">
        <v>141</v>
      </c>
      <c r="C36" s="2">
        <v>44664.44027777778</v>
      </c>
      <c r="D36" s="17">
        <v>361.48</v>
      </c>
      <c r="E36" s="17">
        <v>114</v>
      </c>
      <c r="F36" s="17">
        <v>2.729E-6</v>
      </c>
      <c r="G36" s="17">
        <v>-2.1260000000000001E-6</v>
      </c>
      <c r="H36" s="17">
        <v>-37.92</v>
      </c>
      <c r="I36" s="17" t="s">
        <v>158</v>
      </c>
      <c r="J36" s="17" t="s">
        <v>159</v>
      </c>
      <c r="K36" s="17">
        <v>16.97</v>
      </c>
      <c r="L36" s="17">
        <v>143</v>
      </c>
      <c r="M36" s="17">
        <v>3</v>
      </c>
      <c r="N36" s="17">
        <v>2.526E-6</v>
      </c>
      <c r="O36" s="17">
        <v>2.161E-8</v>
      </c>
      <c r="P36" s="17">
        <v>0.49</v>
      </c>
      <c r="Q36" s="17" t="s">
        <v>160</v>
      </c>
      <c r="R36" s="17" t="s">
        <v>159</v>
      </c>
      <c r="S36" s="17">
        <f t="shared" si="1"/>
        <v>1.6081319976428993E-7</v>
      </c>
      <c r="T36" s="17">
        <f t="shared" si="4"/>
        <v>1.4885091337654687E-7</v>
      </c>
      <c r="U36" s="17">
        <f t="shared" si="2"/>
        <v>2.03E-7</v>
      </c>
      <c r="V36" s="17">
        <f t="shared" si="3"/>
        <v>7.4386222059362401</v>
      </c>
      <c r="W36" s="17">
        <f t="shared" ref="W36:W58" si="6">(S36-T36)</f>
        <v>1.196228638774306E-8</v>
      </c>
      <c r="X36" s="17">
        <v>1.6619534419999999</v>
      </c>
      <c r="Y36" s="24">
        <v>7.3</v>
      </c>
      <c r="Z36" s="24">
        <v>5.3</v>
      </c>
      <c r="AA36" s="24">
        <v>0.1</v>
      </c>
      <c r="AB36" s="24">
        <v>10.7</v>
      </c>
      <c r="AC36" s="17">
        <v>2</v>
      </c>
      <c r="AD36" s="17" t="s">
        <v>161</v>
      </c>
      <c r="AE36" s="17">
        <v>0</v>
      </c>
      <c r="AF36" s="6">
        <v>0</v>
      </c>
      <c r="AG36" s="6">
        <v>0</v>
      </c>
      <c r="AH36" s="6">
        <v>6</v>
      </c>
      <c r="AI36" s="6">
        <v>1.6</v>
      </c>
      <c r="AJ36" s="6">
        <v>1</v>
      </c>
      <c r="AK36" s="6">
        <v>1</v>
      </c>
      <c r="AL36" s="6">
        <v>1</v>
      </c>
      <c r="AM36" s="6">
        <v>2</v>
      </c>
      <c r="AN36" s="6">
        <v>30</v>
      </c>
      <c r="AO36" s="6">
        <v>67</v>
      </c>
      <c r="AP36" s="6">
        <v>97</v>
      </c>
      <c r="AQ36" s="6">
        <v>0</v>
      </c>
      <c r="AR36" s="6">
        <v>0</v>
      </c>
    </row>
    <row r="37" spans="1:44" ht="15.75" customHeight="1" x14ac:dyDescent="0.3">
      <c r="A37" s="17" t="s">
        <v>162</v>
      </c>
      <c r="B37" s="1">
        <v>154</v>
      </c>
      <c r="C37" s="2">
        <v>44664.760416666657</v>
      </c>
      <c r="D37" s="17">
        <v>360.52</v>
      </c>
      <c r="E37" s="17">
        <v>20</v>
      </c>
      <c r="F37" s="17">
        <v>1.4559999999999999E-4</v>
      </c>
      <c r="G37" s="17">
        <v>5.711E-6</v>
      </c>
      <c r="H37" s="17">
        <v>2.25</v>
      </c>
      <c r="I37" s="17" t="s">
        <v>163</v>
      </c>
      <c r="J37" s="17" t="s">
        <v>118</v>
      </c>
      <c r="K37" s="17">
        <v>13.96</v>
      </c>
      <c r="L37" s="17">
        <v>498</v>
      </c>
      <c r="M37" s="17">
        <v>3</v>
      </c>
      <c r="N37" s="17">
        <v>1.3760000000000001E-4</v>
      </c>
      <c r="O37" s="17">
        <v>6.8220000000000001E-7</v>
      </c>
      <c r="P37" s="17">
        <v>0.28000000000000003</v>
      </c>
      <c r="Q37" s="17" t="s">
        <v>164</v>
      </c>
      <c r="R37" s="17" t="s">
        <v>47</v>
      </c>
      <c r="S37" s="17">
        <f t="shared" si="1"/>
        <v>1.0429799426934096E-5</v>
      </c>
      <c r="T37" s="17">
        <f t="shared" si="4"/>
        <v>9.8567335243553007E-6</v>
      </c>
      <c r="U37" s="17">
        <f t="shared" si="2"/>
        <v>7.9999999999999776E-6</v>
      </c>
      <c r="V37" s="17">
        <f t="shared" si="3"/>
        <v>5.4945054945054794</v>
      </c>
      <c r="W37" s="17">
        <f t="shared" si="6"/>
        <v>5.7306590257879523E-7</v>
      </c>
      <c r="X37">
        <v>1.6103648365666894</v>
      </c>
      <c r="Y37" s="10">
        <v>36.119999999999997</v>
      </c>
      <c r="Z37" s="11">
        <v>25.3</v>
      </c>
      <c r="AA37" s="11">
        <v>24.6</v>
      </c>
      <c r="AB37" s="10">
        <v>30.7</v>
      </c>
      <c r="AC37">
        <v>16</v>
      </c>
      <c r="AD37" t="s">
        <v>121</v>
      </c>
      <c r="AE37" s="17">
        <v>0</v>
      </c>
      <c r="AF37" s="6">
        <v>12.93</v>
      </c>
      <c r="AG37" s="6">
        <v>2.5859999656677246</v>
      </c>
      <c r="AH37" s="6">
        <v>8.369999885559082</v>
      </c>
      <c r="AI37" s="6">
        <v>12.502411842346191</v>
      </c>
      <c r="AJ37" s="6">
        <v>20.934516906738281</v>
      </c>
      <c r="AK37" s="6">
        <v>21.353206634521484</v>
      </c>
      <c r="AL37" s="6">
        <v>25.540109634399414</v>
      </c>
      <c r="AM37" s="6">
        <v>46.893318176269531</v>
      </c>
      <c r="AN37" s="6">
        <v>31.870708465576172</v>
      </c>
      <c r="AO37" s="6">
        <v>0.30145704746246338</v>
      </c>
      <c r="AP37" s="6">
        <v>32.172164916992188</v>
      </c>
      <c r="AQ37" s="6">
        <v>0.81982243061065674</v>
      </c>
      <c r="AR37" s="6">
        <v>9.1</v>
      </c>
    </row>
    <row r="38" spans="1:44" ht="15.75" customHeight="1" x14ac:dyDescent="0.3">
      <c r="A38" s="17" t="s">
        <v>165</v>
      </c>
      <c r="B38" s="1">
        <v>161</v>
      </c>
      <c r="C38" s="2">
        <v>44678.704861111109</v>
      </c>
      <c r="D38" s="17">
        <v>361.65</v>
      </c>
      <c r="E38" s="17">
        <v>34</v>
      </c>
      <c r="F38" s="17">
        <v>1.206E-4</v>
      </c>
      <c r="G38" s="17">
        <v>4.1540000000000004E-6</v>
      </c>
      <c r="H38" s="17">
        <v>1.97</v>
      </c>
      <c r="I38" s="17" t="s">
        <v>166</v>
      </c>
      <c r="J38" s="17" t="s">
        <v>118</v>
      </c>
      <c r="K38" s="17">
        <v>13.54</v>
      </c>
      <c r="L38" s="17">
        <v>521</v>
      </c>
      <c r="M38" s="17">
        <v>3</v>
      </c>
      <c r="N38" s="17">
        <v>1.142E-4</v>
      </c>
      <c r="O38" s="17">
        <v>1.1310000000000001E-6</v>
      </c>
      <c r="P38" s="17">
        <v>0.56999999999999995</v>
      </c>
      <c r="Q38" s="17" t="s">
        <v>167</v>
      </c>
      <c r="R38" s="17" t="s">
        <v>47</v>
      </c>
      <c r="S38" s="17">
        <f t="shared" si="1"/>
        <v>8.9069423929098979E-6</v>
      </c>
      <c r="T38" s="17">
        <f t="shared" si="4"/>
        <v>8.4342688330871502E-6</v>
      </c>
      <c r="U38" s="17">
        <f t="shared" si="2"/>
        <v>6.4000000000000065E-6</v>
      </c>
      <c r="V38" s="17">
        <f t="shared" si="3"/>
        <v>5.3067993366500881</v>
      </c>
      <c r="W38" s="17">
        <f t="shared" si="6"/>
        <v>4.7267355982274772E-7</v>
      </c>
      <c r="X38">
        <v>1.6014841809717832</v>
      </c>
      <c r="Y38" s="12">
        <v>37.32</v>
      </c>
      <c r="Z38" s="11">
        <v>30.8</v>
      </c>
      <c r="AA38" s="11">
        <v>35.6</v>
      </c>
      <c r="AB38" s="12">
        <v>28.9</v>
      </c>
      <c r="AC38">
        <v>44</v>
      </c>
      <c r="AD38" t="s">
        <v>168</v>
      </c>
      <c r="AE38" s="17">
        <v>0</v>
      </c>
      <c r="AF38" s="6">
        <v>5.0599999999999996</v>
      </c>
      <c r="AG38" s="6">
        <v>1.0119999647140501</v>
      </c>
      <c r="AH38" s="6">
        <v>8.5</v>
      </c>
      <c r="AI38" s="6">
        <v>9.6101655960083008</v>
      </c>
      <c r="AJ38" s="6">
        <v>23.232658386230469</v>
      </c>
      <c r="AK38" s="6">
        <v>15.765018463134766</v>
      </c>
      <c r="AL38" s="6">
        <v>25.721872329711914</v>
      </c>
      <c r="AM38" s="6">
        <v>41.486892700195313</v>
      </c>
      <c r="AN38" s="6">
        <v>35.26385498046875</v>
      </c>
      <c r="AO38" s="6">
        <v>1.659475639462471E-2</v>
      </c>
      <c r="AP38" s="6">
        <v>35.280448913574219</v>
      </c>
      <c r="AQ38" s="6">
        <v>0.98742163181304932</v>
      </c>
      <c r="AR38" s="6">
        <v>9.1999999999999993</v>
      </c>
    </row>
    <row r="39" spans="1:44" ht="15.75" customHeight="1" x14ac:dyDescent="0.3">
      <c r="A39" s="17" t="s">
        <v>169</v>
      </c>
      <c r="B39" s="1">
        <v>175</v>
      </c>
      <c r="C39" s="2">
        <v>44678.750694444447</v>
      </c>
      <c r="D39" s="17">
        <v>360.47</v>
      </c>
      <c r="E39" s="17">
        <v>62</v>
      </c>
      <c r="F39" s="17">
        <v>1.016E-4</v>
      </c>
      <c r="G39" s="17">
        <v>2.9629999999999998E-6</v>
      </c>
      <c r="H39" s="17">
        <v>1.67</v>
      </c>
      <c r="I39" s="17" t="s">
        <v>170</v>
      </c>
      <c r="J39" s="17" t="s">
        <v>118</v>
      </c>
      <c r="K39" s="17">
        <v>13.61</v>
      </c>
      <c r="L39" s="17">
        <v>496</v>
      </c>
      <c r="M39" s="17">
        <v>3</v>
      </c>
      <c r="N39" s="17">
        <v>9.692E-5</v>
      </c>
      <c r="O39" s="17">
        <v>8.1009999999999998E-7</v>
      </c>
      <c r="P39" s="17">
        <v>0.48</v>
      </c>
      <c r="Q39" s="17" t="s">
        <v>171</v>
      </c>
      <c r="R39" s="17" t="s">
        <v>47</v>
      </c>
      <c r="S39" s="17">
        <f t="shared" si="1"/>
        <v>7.4650991917707577E-6</v>
      </c>
      <c r="T39" s="17">
        <f t="shared" si="4"/>
        <v>7.1212343864805291E-6</v>
      </c>
      <c r="U39" s="17">
        <f t="shared" si="2"/>
        <v>4.6800000000000026E-6</v>
      </c>
      <c r="V39" s="17">
        <f t="shared" si="3"/>
        <v>4.6062992125984277</v>
      </c>
      <c r="W39" s="17">
        <f t="shared" si="6"/>
        <v>3.4386480529022856E-7</v>
      </c>
      <c r="X39">
        <v>1.6130463714552983</v>
      </c>
      <c r="Y39" s="10">
        <v>35.28</v>
      </c>
      <c r="Z39" s="11">
        <v>27.2</v>
      </c>
      <c r="AA39" s="11">
        <v>27.7</v>
      </c>
      <c r="AB39" s="10">
        <v>27.8</v>
      </c>
      <c r="AC39">
        <v>47</v>
      </c>
      <c r="AD39" t="s">
        <v>172</v>
      </c>
      <c r="AE39" s="17">
        <v>0</v>
      </c>
      <c r="AF39" s="6">
        <v>4.29</v>
      </c>
      <c r="AG39" s="6">
        <v>0.85799998044967651</v>
      </c>
      <c r="AH39" s="6">
        <v>8.6000003814697266</v>
      </c>
      <c r="AI39" s="6">
        <v>9.1997413635253906</v>
      </c>
      <c r="AJ39" s="6">
        <v>22.466300964355469</v>
      </c>
      <c r="AK39" s="6">
        <v>16.225662231445313</v>
      </c>
      <c r="AL39" s="6">
        <v>25.794641494750977</v>
      </c>
      <c r="AM39" s="6">
        <v>42.020301818847656</v>
      </c>
      <c r="AN39" s="6">
        <v>35.297054290771484</v>
      </c>
      <c r="AO39" s="6">
        <v>0.21634215116500854</v>
      </c>
      <c r="AP39" s="6">
        <v>35.513397216796875</v>
      </c>
      <c r="AQ39" s="6">
        <v>1.0870749950408936</v>
      </c>
      <c r="AR39" s="6">
        <v>10.9</v>
      </c>
    </row>
    <row r="40" spans="1:44" ht="15.75" customHeight="1" x14ac:dyDescent="0.3">
      <c r="A40" s="17" t="s">
        <v>173</v>
      </c>
      <c r="B40" s="1">
        <v>189</v>
      </c>
      <c r="C40" s="2">
        <v>44678.803472222222</v>
      </c>
      <c r="D40" s="17">
        <v>360.8</v>
      </c>
      <c r="E40" s="17">
        <v>90</v>
      </c>
      <c r="F40" s="17">
        <v>9.9389999999999995E-5</v>
      </c>
      <c r="G40" s="17">
        <v>3.1970000000000001E-6</v>
      </c>
      <c r="H40" s="17">
        <v>1.84</v>
      </c>
      <c r="I40" s="17" t="s">
        <v>174</v>
      </c>
      <c r="J40" s="17" t="s">
        <v>118</v>
      </c>
      <c r="K40" s="17">
        <v>13.26</v>
      </c>
      <c r="L40" s="17">
        <v>499</v>
      </c>
      <c r="M40" s="17">
        <v>3</v>
      </c>
      <c r="N40" s="17">
        <v>9.5849999999999999E-5</v>
      </c>
      <c r="O40" s="17">
        <v>4.8889999999999999E-7</v>
      </c>
      <c r="P40" s="17">
        <v>0.28999999999999998</v>
      </c>
      <c r="Q40" s="17" t="s">
        <v>175</v>
      </c>
      <c r="R40" s="17" t="s">
        <v>47</v>
      </c>
      <c r="S40" s="17">
        <f t="shared" si="1"/>
        <v>7.4954751131221721E-6</v>
      </c>
      <c r="T40" s="17">
        <f t="shared" si="4"/>
        <v>7.2285067873303171E-6</v>
      </c>
      <c r="U40" s="17">
        <f t="shared" si="2"/>
        <v>3.5399999999999966E-6</v>
      </c>
      <c r="V40" s="17">
        <f t="shared" si="3"/>
        <v>3.5617265318442466</v>
      </c>
      <c r="W40" s="17">
        <f t="shared" si="6"/>
        <v>2.6696832579185502E-7</v>
      </c>
      <c r="X40">
        <v>1.5536770538966296</v>
      </c>
      <c r="Y40" s="10">
        <v>41.1</v>
      </c>
      <c r="Z40" s="11">
        <v>31.8</v>
      </c>
      <c r="AA40" s="11">
        <v>32.299999999999997</v>
      </c>
      <c r="AB40" s="10">
        <v>26.7</v>
      </c>
      <c r="AC40">
        <v>48</v>
      </c>
      <c r="AD40" t="s">
        <v>149</v>
      </c>
      <c r="AE40" s="17">
        <v>0</v>
      </c>
      <c r="AF40" s="6">
        <v>6.21</v>
      </c>
      <c r="AG40" s="6">
        <v>1.2419999837875366</v>
      </c>
      <c r="AH40" s="6">
        <v>8.5</v>
      </c>
      <c r="AI40" s="6">
        <v>11.93738842010498</v>
      </c>
      <c r="AJ40" s="6">
        <v>25.445293426513672</v>
      </c>
      <c r="AK40" s="6">
        <v>21.628498077392578</v>
      </c>
      <c r="AL40" s="6">
        <v>28.413909912109375</v>
      </c>
      <c r="AM40" s="6">
        <v>50.042407989501953</v>
      </c>
      <c r="AN40" s="6">
        <v>24.427480697631836</v>
      </c>
      <c r="AO40" s="6">
        <v>8.4817640483379364E-2</v>
      </c>
      <c r="AP40" s="6">
        <v>24.512298583984375</v>
      </c>
      <c r="AQ40" s="6">
        <v>1.1195895671844482</v>
      </c>
      <c r="AR40" s="6">
        <v>11.3</v>
      </c>
    </row>
    <row r="41" spans="1:44" ht="15.75" customHeight="1" x14ac:dyDescent="0.3">
      <c r="A41" s="17" t="s">
        <v>176</v>
      </c>
      <c r="B41" s="1">
        <v>199</v>
      </c>
      <c r="C41" s="2">
        <v>44678.837500000001</v>
      </c>
      <c r="D41" s="17">
        <v>361.9</v>
      </c>
      <c r="E41" s="17">
        <v>110</v>
      </c>
      <c r="F41" s="17">
        <v>8.0530000000000003E-5</v>
      </c>
      <c r="G41" s="17">
        <v>1.945E-6</v>
      </c>
      <c r="H41" s="17">
        <v>1.38</v>
      </c>
      <c r="I41" s="17" t="s">
        <v>177</v>
      </c>
      <c r="J41" s="17" t="s">
        <v>118</v>
      </c>
      <c r="K41" s="17">
        <v>13.58</v>
      </c>
      <c r="L41" s="17">
        <v>508</v>
      </c>
      <c r="M41" s="17">
        <v>3</v>
      </c>
      <c r="N41" s="17">
        <v>7.716E-5</v>
      </c>
      <c r="O41" s="17">
        <v>7.1740000000000001E-7</v>
      </c>
      <c r="P41" s="17">
        <v>0.53</v>
      </c>
      <c r="Q41" s="17" t="s">
        <v>178</v>
      </c>
      <c r="R41" s="17" t="s">
        <v>47</v>
      </c>
      <c r="S41" s="17">
        <f t="shared" si="1"/>
        <v>5.9300441826215023E-6</v>
      </c>
      <c r="T41" s="17">
        <f t="shared" si="4"/>
        <v>5.681885125184094E-6</v>
      </c>
      <c r="U41" s="17">
        <f t="shared" si="2"/>
        <v>3.3700000000000033E-6</v>
      </c>
      <c r="V41" s="17">
        <f t="shared" si="3"/>
        <v>4.1847758599279814</v>
      </c>
      <c r="W41" s="17">
        <f t="shared" si="6"/>
        <v>2.4815905743740828E-7</v>
      </c>
      <c r="X41">
        <v>1.5380666762086077</v>
      </c>
      <c r="Y41" s="10">
        <v>38.5</v>
      </c>
      <c r="Z41" s="11">
        <v>28.6</v>
      </c>
      <c r="AA41" s="11">
        <v>28.4</v>
      </c>
      <c r="AB41" s="10">
        <v>25.9</v>
      </c>
      <c r="AC41">
        <v>49</v>
      </c>
      <c r="AD41" t="s">
        <v>149</v>
      </c>
      <c r="AE41" s="17">
        <v>0</v>
      </c>
      <c r="AF41" s="6">
        <v>5.16</v>
      </c>
      <c r="AG41" s="6">
        <v>1.031999945640564</v>
      </c>
      <c r="AH41" s="6">
        <v>8.5</v>
      </c>
      <c r="AI41" s="6">
        <v>9.942906379699707</v>
      </c>
      <c r="AJ41" s="6">
        <v>20.532194137573242</v>
      </c>
      <c r="AK41" s="6">
        <v>16.015111923217773</v>
      </c>
      <c r="AL41" s="6">
        <v>27.923784255981445</v>
      </c>
      <c r="AM41" s="6">
        <v>43.938896179199219</v>
      </c>
      <c r="AN41" s="6">
        <v>34.4776611328125</v>
      </c>
      <c r="AO41" s="6">
        <v>1.05124831199646</v>
      </c>
      <c r="AP41" s="6">
        <v>35.528907775878906</v>
      </c>
      <c r="AQ41" s="6">
        <v>1.1574492454528809</v>
      </c>
      <c r="AR41" s="6">
        <v>9.5</v>
      </c>
    </row>
    <row r="42" spans="1:44" ht="15.75" customHeight="1" x14ac:dyDescent="0.3">
      <c r="A42" t="s">
        <v>179</v>
      </c>
      <c r="B42" s="1">
        <v>210</v>
      </c>
      <c r="C42" s="2">
        <v>44664.972916666673</v>
      </c>
      <c r="D42" s="17">
        <v>361.72</v>
      </c>
      <c r="E42" s="17">
        <v>20</v>
      </c>
      <c r="F42" s="17">
        <v>3.835E-4</v>
      </c>
      <c r="G42" s="17">
        <v>1.345E-5</v>
      </c>
      <c r="H42" s="17">
        <v>2.0099999999999998</v>
      </c>
      <c r="I42" s="17" t="s">
        <v>180</v>
      </c>
      <c r="J42" s="17" t="s">
        <v>118</v>
      </c>
      <c r="K42" s="17">
        <v>13.882999999999999</v>
      </c>
      <c r="L42" s="17">
        <v>698</v>
      </c>
      <c r="M42" s="17">
        <v>3</v>
      </c>
      <c r="N42" s="17">
        <v>3.6709999999999998E-4</v>
      </c>
      <c r="O42" s="17">
        <v>-5.0699999999999997E-6</v>
      </c>
      <c r="P42" s="17">
        <v>-0.79</v>
      </c>
      <c r="Q42" s="17" t="s">
        <v>181</v>
      </c>
      <c r="R42" s="17" t="s">
        <v>120</v>
      </c>
      <c r="S42" s="17">
        <f t="shared" si="1"/>
        <v>2.7623712454080533E-5</v>
      </c>
      <c r="T42" s="17">
        <f t="shared" si="4"/>
        <v>2.6442411582510985E-5</v>
      </c>
      <c r="U42" s="17">
        <f t="shared" si="2"/>
        <v>1.6400000000000019E-5</v>
      </c>
      <c r="V42" s="17">
        <f t="shared" si="3"/>
        <v>4.2764015645371627</v>
      </c>
      <c r="W42" s="17">
        <f t="shared" si="6"/>
        <v>1.1813008715695487E-6</v>
      </c>
      <c r="X42">
        <v>1.195912992</v>
      </c>
      <c r="Y42" s="10">
        <v>48.26</v>
      </c>
      <c r="Z42" s="11">
        <v>35.4</v>
      </c>
      <c r="AA42" s="11">
        <v>35.9</v>
      </c>
      <c r="AB42" s="10">
        <v>11.3</v>
      </c>
      <c r="AC42">
        <v>1</v>
      </c>
      <c r="AD42" t="s">
        <v>121</v>
      </c>
      <c r="AE42" s="17">
        <v>0</v>
      </c>
      <c r="AF42" s="6">
        <v>28.5</v>
      </c>
      <c r="AG42" s="6">
        <v>5.6999998092651367</v>
      </c>
      <c r="AH42" s="6">
        <v>7.8400001525878906</v>
      </c>
      <c r="AI42" s="6">
        <v>39.483188629150391</v>
      </c>
      <c r="AJ42" s="6">
        <v>52.891395568847656</v>
      </c>
      <c r="AK42" s="6">
        <v>21.597320556640625</v>
      </c>
      <c r="AL42" s="6">
        <v>15.867419242858887</v>
      </c>
      <c r="AM42" s="6">
        <v>37.464740753173828</v>
      </c>
      <c r="AN42" s="6">
        <v>7.5987305641174316</v>
      </c>
      <c r="AO42" s="6">
        <v>2.0451340675354004</v>
      </c>
      <c r="AP42" s="6">
        <v>9.643864631652832</v>
      </c>
      <c r="AQ42" s="6">
        <v>0.23509381711483002</v>
      </c>
      <c r="AR42" s="6">
        <v>0</v>
      </c>
    </row>
    <row r="43" spans="1:44" ht="15.75" customHeight="1" x14ac:dyDescent="0.3">
      <c r="A43" t="s">
        <v>182</v>
      </c>
      <c r="B43" s="1">
        <v>224</v>
      </c>
      <c r="C43" s="2">
        <v>44665.060416666667</v>
      </c>
      <c r="D43" s="17">
        <v>361.26</v>
      </c>
      <c r="E43" s="17">
        <v>48</v>
      </c>
      <c r="F43" s="17">
        <v>1.941E-4</v>
      </c>
      <c r="G43" s="17">
        <v>4.9350000000000002E-6</v>
      </c>
      <c r="H43" s="17">
        <v>1.46</v>
      </c>
      <c r="I43" s="17" t="s">
        <v>183</v>
      </c>
      <c r="J43" s="17" t="s">
        <v>118</v>
      </c>
      <c r="K43" s="17">
        <v>14.553000000000001</v>
      </c>
      <c r="L43" s="17">
        <v>715</v>
      </c>
      <c r="M43" s="17">
        <v>3</v>
      </c>
      <c r="N43" s="17">
        <v>1.872E-4</v>
      </c>
      <c r="O43" s="17">
        <v>-2.1110000000000002E-6</v>
      </c>
      <c r="P43" s="17">
        <v>-0.65</v>
      </c>
      <c r="Q43" s="17" t="s">
        <v>184</v>
      </c>
      <c r="R43" s="17" t="s">
        <v>120</v>
      </c>
      <c r="S43" s="17">
        <f t="shared" si="1"/>
        <v>1.333745619459905E-5</v>
      </c>
      <c r="T43" s="17">
        <f t="shared" si="4"/>
        <v>1.2863327149041434E-5</v>
      </c>
      <c r="U43" s="17">
        <f t="shared" si="2"/>
        <v>6.9000000000000051E-6</v>
      </c>
      <c r="V43" s="17">
        <f t="shared" si="3"/>
        <v>3.5548686244204046</v>
      </c>
      <c r="W43" s="17">
        <f t="shared" si="6"/>
        <v>4.7412904555761667E-7</v>
      </c>
      <c r="X43">
        <v>1.408691554</v>
      </c>
      <c r="Y43" s="12">
        <v>40.85</v>
      </c>
      <c r="Z43" s="11">
        <v>38.9</v>
      </c>
      <c r="AA43" s="11">
        <v>48.2</v>
      </c>
      <c r="AB43" s="12">
        <v>12.4</v>
      </c>
      <c r="AC43">
        <v>3</v>
      </c>
      <c r="AD43" t="s">
        <v>185</v>
      </c>
      <c r="AE43" s="17">
        <v>0</v>
      </c>
      <c r="AF43" s="6">
        <v>8.35</v>
      </c>
      <c r="AG43" s="6">
        <v>1.6699999570846558</v>
      </c>
      <c r="AH43" s="6">
        <v>8.3000001907348633</v>
      </c>
      <c r="AI43" s="6">
        <v>32.478816986083984</v>
      </c>
      <c r="AJ43" s="6">
        <v>38.511962890625</v>
      </c>
      <c r="AK43" s="6">
        <v>17.207473754882813</v>
      </c>
      <c r="AL43" s="6">
        <v>29.498525619506836</v>
      </c>
      <c r="AM43" s="6">
        <v>46.706001281738281</v>
      </c>
      <c r="AN43" s="6">
        <v>12.42215633392334</v>
      </c>
      <c r="AO43" s="6">
        <v>2.359882116317749</v>
      </c>
      <c r="AP43" s="6">
        <v>14.782038688659668</v>
      </c>
      <c r="AQ43" s="6">
        <v>0.60820144414901733</v>
      </c>
      <c r="AR43" s="6">
        <v>0</v>
      </c>
    </row>
    <row r="44" spans="1:44" ht="15.75" customHeight="1" x14ac:dyDescent="0.3">
      <c r="A44" t="s">
        <v>186</v>
      </c>
      <c r="B44" s="1">
        <v>232</v>
      </c>
      <c r="C44" s="2">
        <v>44665.100694444453</v>
      </c>
      <c r="D44" s="17">
        <v>361.97</v>
      </c>
      <c r="E44" s="17">
        <v>64</v>
      </c>
      <c r="F44" s="17">
        <v>1.8770000000000001E-4</v>
      </c>
      <c r="G44" s="17">
        <v>5.7130000000000002E-6</v>
      </c>
      <c r="H44" s="17">
        <v>1.74</v>
      </c>
      <c r="I44" s="17" t="s">
        <v>187</v>
      </c>
      <c r="J44" s="17" t="s">
        <v>118</v>
      </c>
      <c r="K44" s="17">
        <v>13.06</v>
      </c>
      <c r="L44" s="17">
        <v>734</v>
      </c>
      <c r="M44" s="17">
        <v>3</v>
      </c>
      <c r="N44" s="25">
        <v>1.817E-4</v>
      </c>
      <c r="O44" s="17">
        <v>-2.2510000000000001E-6</v>
      </c>
      <c r="P44" s="17">
        <v>-0.71</v>
      </c>
      <c r="Q44" s="17" t="s">
        <v>188</v>
      </c>
      <c r="R44" s="17" t="s">
        <v>120</v>
      </c>
      <c r="S44" s="17">
        <f t="shared" si="1"/>
        <v>1.4372128637059725E-5</v>
      </c>
      <c r="T44" s="17">
        <f t="shared" si="4"/>
        <v>1.391271056661562E-5</v>
      </c>
      <c r="U44" s="17">
        <f t="shared" si="2"/>
        <v>6.0000000000000103E-6</v>
      </c>
      <c r="V44" s="17">
        <f t="shared" si="3"/>
        <v>3.1965903036760843</v>
      </c>
      <c r="W44" s="17">
        <f t="shared" si="6"/>
        <v>4.594180704441052E-7</v>
      </c>
      <c r="X44">
        <v>1.455126581</v>
      </c>
      <c r="Y44" s="10">
        <v>44.65</v>
      </c>
      <c r="Z44" s="11">
        <v>38.1</v>
      </c>
      <c r="AA44" s="11">
        <v>50.8</v>
      </c>
      <c r="AB44" s="10">
        <v>12.7</v>
      </c>
      <c r="AC44">
        <v>7</v>
      </c>
      <c r="AD44" t="s">
        <v>189</v>
      </c>
      <c r="AE44" s="17">
        <v>0</v>
      </c>
      <c r="AF44" s="6">
        <v>3.17</v>
      </c>
      <c r="AG44" s="6">
        <v>0.63400000333786011</v>
      </c>
      <c r="AH44" s="6">
        <v>8.5200004577636719</v>
      </c>
      <c r="AI44" s="6">
        <v>30.812074661254883</v>
      </c>
      <c r="AJ44" s="6">
        <v>32.339939117431641</v>
      </c>
      <c r="AK44" s="6">
        <v>18.421483993530273</v>
      </c>
      <c r="AL44" s="6">
        <v>36.842967987060547</v>
      </c>
      <c r="AM44" s="6">
        <v>55.264450073242188</v>
      </c>
      <c r="AN44" s="6">
        <v>9.2025547027587891</v>
      </c>
      <c r="AO44" s="6">
        <v>3.1930570602416992</v>
      </c>
      <c r="AP44" s="6">
        <v>12.395611763000488</v>
      </c>
      <c r="AQ44" s="6">
        <v>1.1247625350952148</v>
      </c>
      <c r="AR44" s="6">
        <v>0</v>
      </c>
    </row>
    <row r="45" spans="1:44" ht="15.75" customHeight="1" x14ac:dyDescent="0.3">
      <c r="A45" t="s">
        <v>190</v>
      </c>
      <c r="B45" s="1">
        <v>242</v>
      </c>
      <c r="C45" s="2">
        <v>44679.055555555547</v>
      </c>
      <c r="D45" s="17">
        <v>360.68</v>
      </c>
      <c r="E45" s="17">
        <v>86</v>
      </c>
      <c r="F45" s="17">
        <v>1.716E-4</v>
      </c>
      <c r="G45" s="17">
        <v>2.0669999999999999E-6</v>
      </c>
      <c r="H45" s="17">
        <v>0.69</v>
      </c>
      <c r="I45" s="17" t="s">
        <v>191</v>
      </c>
      <c r="J45" s="17" t="s">
        <v>118</v>
      </c>
      <c r="K45" s="17">
        <v>13.145</v>
      </c>
      <c r="L45" s="17">
        <v>724</v>
      </c>
      <c r="M45" s="17">
        <v>3</v>
      </c>
      <c r="N45" s="25">
        <v>1.6530000000000001E-4</v>
      </c>
      <c r="O45" s="17">
        <v>-1.6339999999999999E-6</v>
      </c>
      <c r="P45" s="17">
        <v>-0.56999999999999995</v>
      </c>
      <c r="Q45" s="17" t="s">
        <v>192</v>
      </c>
      <c r="R45" s="17" t="s">
        <v>120</v>
      </c>
      <c r="S45" s="17">
        <f t="shared" si="1"/>
        <v>1.3054393305439331E-5</v>
      </c>
      <c r="T45" s="17">
        <f t="shared" si="4"/>
        <v>1.2575123621148727E-5</v>
      </c>
      <c r="U45" s="17">
        <f t="shared" si="2"/>
        <v>6.2999999999999905E-6</v>
      </c>
      <c r="V45" s="17">
        <f t="shared" si="3"/>
        <v>3.6713286713286659</v>
      </c>
      <c r="W45" s="17">
        <f t="shared" si="6"/>
        <v>4.7926968429060382E-7</v>
      </c>
      <c r="X45">
        <v>1.455126581</v>
      </c>
      <c r="Y45" s="14">
        <v>41.98</v>
      </c>
      <c r="Z45" s="15">
        <v>39.799999999999997</v>
      </c>
      <c r="AA45" s="15">
        <v>49.4</v>
      </c>
      <c r="AB45" s="14">
        <v>13.1</v>
      </c>
      <c r="AC45">
        <v>7</v>
      </c>
      <c r="AD45" t="s">
        <v>189</v>
      </c>
      <c r="AE45" s="17">
        <v>0</v>
      </c>
      <c r="AF45" s="6">
        <v>3.17</v>
      </c>
      <c r="AG45" s="6">
        <v>0.63400000333786011</v>
      </c>
      <c r="AH45" s="6">
        <v>8.5200004577636719</v>
      </c>
      <c r="AI45" s="6">
        <v>30.812074661254883</v>
      </c>
      <c r="AJ45" s="6">
        <v>32.339939117431641</v>
      </c>
      <c r="AK45" s="6">
        <v>18.421483993530273</v>
      </c>
      <c r="AL45" s="6">
        <v>36.842967987060547</v>
      </c>
      <c r="AM45" s="6">
        <v>55.264450073242188</v>
      </c>
      <c r="AN45" s="6">
        <v>9.2025547027587891</v>
      </c>
      <c r="AO45" s="6">
        <v>3.1930570602416992</v>
      </c>
      <c r="AP45" s="6">
        <v>12.395611763000488</v>
      </c>
      <c r="AQ45" s="6">
        <v>1.1247625350952148</v>
      </c>
      <c r="AR45" s="6">
        <v>0</v>
      </c>
    </row>
    <row r="46" spans="1:44" ht="15.75" customHeight="1" x14ac:dyDescent="0.3">
      <c r="A46" t="s">
        <v>193</v>
      </c>
      <c r="B46" s="1">
        <v>246</v>
      </c>
      <c r="C46" s="2">
        <v>44679.06527777778</v>
      </c>
      <c r="D46" s="17">
        <v>360.26</v>
      </c>
      <c r="E46" s="17">
        <v>94</v>
      </c>
      <c r="F46" s="17">
        <v>1.35E-4</v>
      </c>
      <c r="G46" s="17">
        <v>1.4399999999999999E-5</v>
      </c>
      <c r="H46" s="17">
        <v>6.09</v>
      </c>
      <c r="I46" s="17" t="s">
        <v>194</v>
      </c>
      <c r="J46" s="17" t="s">
        <v>118</v>
      </c>
      <c r="K46" s="17">
        <v>12.441000000000001</v>
      </c>
      <c r="L46" s="17">
        <v>737</v>
      </c>
      <c r="M46" s="17">
        <v>3</v>
      </c>
      <c r="N46" s="25">
        <v>1.2870000000000001E-4</v>
      </c>
      <c r="O46" s="17">
        <v>-1.3570000000000001E-6</v>
      </c>
      <c r="P46" s="17">
        <v>-0.6</v>
      </c>
      <c r="Q46" s="17" t="s">
        <v>195</v>
      </c>
      <c r="R46" s="17" t="s">
        <v>120</v>
      </c>
      <c r="S46" s="17">
        <f t="shared" si="1"/>
        <v>1.0851217747769471E-5</v>
      </c>
      <c r="T46" s="17">
        <f t="shared" si="4"/>
        <v>1.0344827586206897E-5</v>
      </c>
      <c r="U46" s="17">
        <f t="shared" si="2"/>
        <v>6.2999999999999905E-6</v>
      </c>
      <c r="V46" s="17">
        <f t="shared" si="3"/>
        <v>4.6666666666666599</v>
      </c>
      <c r="W46" s="17">
        <f t="shared" si="6"/>
        <v>5.0639016156257485E-7</v>
      </c>
      <c r="X46">
        <v>1.592167844</v>
      </c>
      <c r="Y46" s="10">
        <v>37.270000000000003</v>
      </c>
      <c r="Z46" s="11">
        <v>37.799999999999997</v>
      </c>
      <c r="AA46" s="11">
        <v>36.299999999999997</v>
      </c>
      <c r="AB46" s="10">
        <v>13</v>
      </c>
      <c r="AC46">
        <v>6</v>
      </c>
      <c r="AD46" t="s">
        <v>196</v>
      </c>
      <c r="AE46" s="17">
        <v>0</v>
      </c>
      <c r="AF46" s="6">
        <v>1.57</v>
      </c>
      <c r="AG46" s="6">
        <v>0.31400001049041748</v>
      </c>
      <c r="AH46" s="6">
        <v>8.6999998092651367</v>
      </c>
      <c r="AI46" s="6">
        <v>16.007236480712891</v>
      </c>
      <c r="AJ46" s="6">
        <v>16.966541290283203</v>
      </c>
      <c r="AK46" s="6">
        <v>8.285984992980957</v>
      </c>
      <c r="AL46" s="6">
        <v>20.912246704101563</v>
      </c>
      <c r="AM46" s="6">
        <v>29.198230743408203</v>
      </c>
      <c r="AN46" s="6">
        <v>41.603534698486328</v>
      </c>
      <c r="AO46" s="6">
        <v>12.231692314147949</v>
      </c>
      <c r="AP46" s="6">
        <v>53.835227966308594</v>
      </c>
      <c r="AQ46" s="6">
        <v>1.0582098960876465</v>
      </c>
      <c r="AR46" s="6">
        <v>0</v>
      </c>
    </row>
    <row r="47" spans="1:44" ht="15.75" customHeight="1" x14ac:dyDescent="0.3">
      <c r="A47" s="17" t="s">
        <v>197</v>
      </c>
      <c r="B47" s="1">
        <v>274</v>
      </c>
      <c r="C47" s="2">
        <v>44664.51458333333</v>
      </c>
      <c r="D47" s="17">
        <v>361.62</v>
      </c>
      <c r="E47" s="17">
        <v>32</v>
      </c>
      <c r="F47" s="26">
        <v>1.585E-4</v>
      </c>
      <c r="G47" s="17">
        <v>7.272E-6</v>
      </c>
      <c r="H47" s="17">
        <v>2.63</v>
      </c>
      <c r="I47" s="17" t="s">
        <v>198</v>
      </c>
      <c r="J47" s="17" t="s">
        <v>118</v>
      </c>
      <c r="K47" s="17">
        <v>14.41</v>
      </c>
      <c r="L47" s="17">
        <v>599</v>
      </c>
      <c r="M47" s="17">
        <v>3</v>
      </c>
      <c r="N47" s="25">
        <v>1.4880000000000001E-4</v>
      </c>
      <c r="O47" s="17">
        <v>1.891E-6</v>
      </c>
      <c r="P47" s="17">
        <v>0.73</v>
      </c>
      <c r="Q47" s="17" t="s">
        <v>199</v>
      </c>
      <c r="R47" s="17" t="s">
        <v>120</v>
      </c>
      <c r="S47" s="17">
        <f t="shared" si="1"/>
        <v>1.0999306037473977E-5</v>
      </c>
      <c r="T47" s="17">
        <f t="shared" si="4"/>
        <v>1.032616238723109E-5</v>
      </c>
      <c r="U47" s="17">
        <f t="shared" si="2"/>
        <v>9.6999999999999918E-6</v>
      </c>
      <c r="V47" s="17">
        <f t="shared" si="3"/>
        <v>6.1198738170346951</v>
      </c>
      <c r="W47" s="17">
        <f t="shared" si="6"/>
        <v>6.7314365024288681E-7</v>
      </c>
      <c r="X47">
        <v>1.589</v>
      </c>
      <c r="Y47" s="10">
        <v>20.63</v>
      </c>
      <c r="Z47" s="11">
        <v>12</v>
      </c>
      <c r="AA47" s="11">
        <v>3.7</v>
      </c>
      <c r="AB47" s="10">
        <v>22.8</v>
      </c>
      <c r="AC47">
        <v>16</v>
      </c>
      <c r="AD47" t="s">
        <v>121</v>
      </c>
      <c r="AE47" s="17">
        <v>0</v>
      </c>
      <c r="AF47" s="6">
        <v>10.18</v>
      </c>
      <c r="AG47" s="6">
        <v>2.0360000133514404</v>
      </c>
      <c r="AH47" s="6">
        <v>6.369999885559082</v>
      </c>
      <c r="AI47" s="6">
        <v>4.1489219665527344</v>
      </c>
      <c r="AJ47" s="6">
        <v>9.8425197601318359</v>
      </c>
      <c r="AK47" s="6">
        <v>9.8425197601318359</v>
      </c>
      <c r="AL47" s="6">
        <v>29.14900016784668</v>
      </c>
      <c r="AM47" s="6">
        <v>38.991519927978516</v>
      </c>
      <c r="AN47" s="6">
        <v>45.699577331542969</v>
      </c>
      <c r="AO47" s="6">
        <v>5.4663839340209961</v>
      </c>
      <c r="AP47" s="6">
        <v>51.165962219238281</v>
      </c>
      <c r="AQ47" s="6">
        <v>1.2126647233963013</v>
      </c>
      <c r="AR47" s="6">
        <v>0</v>
      </c>
    </row>
    <row r="48" spans="1:44" ht="15.75" customHeight="1" x14ac:dyDescent="0.3">
      <c r="A48" s="17" t="s">
        <v>200</v>
      </c>
      <c r="B48" s="1">
        <v>287</v>
      </c>
      <c r="C48" s="2">
        <v>44679.320138888892</v>
      </c>
      <c r="D48" s="17">
        <v>362.66</v>
      </c>
      <c r="E48" s="17">
        <v>58</v>
      </c>
      <c r="F48" s="26">
        <v>8.4699999999999999E-5</v>
      </c>
      <c r="G48" s="17">
        <v>4.3139999999999997E-6</v>
      </c>
      <c r="H48" s="17">
        <v>2.92</v>
      </c>
      <c r="I48" s="17" t="s">
        <v>201</v>
      </c>
      <c r="J48" s="17" t="s">
        <v>118</v>
      </c>
      <c r="K48" s="17">
        <v>15.33</v>
      </c>
      <c r="L48" s="17">
        <v>563</v>
      </c>
      <c r="M48" s="17">
        <v>3</v>
      </c>
      <c r="N48" s="25">
        <v>7.7459999999999994E-5</v>
      </c>
      <c r="O48" s="17">
        <v>2.407E-6</v>
      </c>
      <c r="P48" s="17">
        <v>1.78</v>
      </c>
      <c r="Q48" s="17" t="s">
        <v>202</v>
      </c>
      <c r="R48" s="17" t="s">
        <v>120</v>
      </c>
      <c r="S48" s="17">
        <f t="shared" si="1"/>
        <v>5.5251141552511415E-6</v>
      </c>
      <c r="T48" s="17">
        <f t="shared" si="4"/>
        <v>5.0528375733855185E-6</v>
      </c>
      <c r="U48" s="17">
        <f t="shared" si="2"/>
        <v>7.2400000000000052E-6</v>
      </c>
      <c r="V48" s="17">
        <f t="shared" si="3"/>
        <v>8.5478158205430983</v>
      </c>
      <c r="W48" s="17">
        <f t="shared" si="6"/>
        <v>4.7227658186562297E-7</v>
      </c>
      <c r="X48">
        <v>1.5840000000000001</v>
      </c>
      <c r="Y48" s="12">
        <v>19.18</v>
      </c>
      <c r="Z48" s="11">
        <v>12.6</v>
      </c>
      <c r="AA48" s="11">
        <v>3.3</v>
      </c>
      <c r="AB48" s="12">
        <v>21.9</v>
      </c>
      <c r="AC48">
        <v>17</v>
      </c>
      <c r="AD48" t="s">
        <v>133</v>
      </c>
      <c r="AE48" s="17">
        <v>0</v>
      </c>
      <c r="AF48" s="6">
        <v>4.84</v>
      </c>
      <c r="AG48" s="6">
        <v>0.96799999475479126</v>
      </c>
      <c r="AH48" s="6">
        <v>6.0300002098083398</v>
      </c>
      <c r="AI48" s="6">
        <v>2.42479395866394</v>
      </c>
      <c r="AJ48" s="6">
        <v>10.979857444763184</v>
      </c>
      <c r="AK48" s="6">
        <v>11.737089157104492</v>
      </c>
      <c r="AL48" s="6">
        <v>31.42510986328125</v>
      </c>
      <c r="AM48" s="6">
        <v>43.162200927734375</v>
      </c>
      <c r="AN48" s="6">
        <v>41.208541870117188</v>
      </c>
      <c r="AO48" s="6">
        <v>4.6494016647338867</v>
      </c>
      <c r="AP48" s="6">
        <v>45.857944488525391</v>
      </c>
      <c r="AQ48" s="6">
        <v>1.9929693937301636</v>
      </c>
      <c r="AR48" s="6">
        <v>0</v>
      </c>
    </row>
    <row r="49" spans="1:44" ht="15.75" customHeight="1" x14ac:dyDescent="0.3">
      <c r="A49" s="17" t="s">
        <v>203</v>
      </c>
      <c r="B49" s="1">
        <v>297</v>
      </c>
      <c r="C49" s="2">
        <v>44679.361111111109</v>
      </c>
      <c r="D49" s="17">
        <v>362.46</v>
      </c>
      <c r="E49" s="17">
        <v>78</v>
      </c>
      <c r="F49" s="26">
        <v>7.2780000000000005E-5</v>
      </c>
      <c r="G49" s="17">
        <v>5.0010000000000001E-6</v>
      </c>
      <c r="H49" s="17">
        <v>3.93</v>
      </c>
      <c r="I49" s="17" t="s">
        <v>204</v>
      </c>
      <c r="J49" s="17" t="s">
        <v>118</v>
      </c>
      <c r="K49" s="17">
        <v>15.43</v>
      </c>
      <c r="L49" s="17">
        <v>601</v>
      </c>
      <c r="M49" s="17">
        <v>3</v>
      </c>
      <c r="N49" s="25">
        <v>6.6699999999999995E-5</v>
      </c>
      <c r="O49" s="17">
        <v>1.968E-6</v>
      </c>
      <c r="P49" s="17">
        <v>1.69</v>
      </c>
      <c r="Q49" s="17" t="s">
        <v>205</v>
      </c>
      <c r="R49" s="17" t="s">
        <v>120</v>
      </c>
      <c r="S49" s="17">
        <f t="shared" si="1"/>
        <v>4.7167854828256648E-6</v>
      </c>
      <c r="T49" s="17">
        <f t="shared" si="4"/>
        <v>4.3227478937135449E-6</v>
      </c>
      <c r="U49" s="17">
        <f t="shared" si="2"/>
        <v>6.0800000000000096E-6</v>
      </c>
      <c r="V49" s="17">
        <f t="shared" si="3"/>
        <v>8.353943391041506</v>
      </c>
      <c r="W49" s="17">
        <f t="shared" si="6"/>
        <v>3.9403758911211989E-7</v>
      </c>
      <c r="X49">
        <v>1.52</v>
      </c>
      <c r="Y49" s="10">
        <v>24.85</v>
      </c>
      <c r="Z49" s="11">
        <v>17.5</v>
      </c>
      <c r="AA49" s="11">
        <v>4.3</v>
      </c>
      <c r="AB49" s="10">
        <v>21.7</v>
      </c>
      <c r="AC49">
        <v>21</v>
      </c>
      <c r="AD49" t="s">
        <v>206</v>
      </c>
      <c r="AE49" s="17">
        <v>0</v>
      </c>
      <c r="AF49" s="6">
        <v>3.66</v>
      </c>
      <c r="AG49" s="6">
        <v>0.73199999332427979</v>
      </c>
      <c r="AH49" s="6">
        <v>5.6100001335144043</v>
      </c>
      <c r="AI49" s="6">
        <v>1.6</v>
      </c>
      <c r="AJ49" s="6">
        <v>11.257880210876465</v>
      </c>
      <c r="AK49" s="6">
        <v>12.383668899536133</v>
      </c>
      <c r="AL49" s="6">
        <v>34.148902893066406</v>
      </c>
      <c r="AM49" s="6">
        <v>46.532569885253906</v>
      </c>
      <c r="AN49" s="6">
        <v>37.856498718261719</v>
      </c>
      <c r="AO49" s="6">
        <v>4.3530473709106445</v>
      </c>
      <c r="AP49" s="6">
        <v>42.209545135498047</v>
      </c>
      <c r="AQ49" s="6">
        <v>2.3784832954406738</v>
      </c>
      <c r="AR49" s="6">
        <v>0</v>
      </c>
    </row>
    <row r="50" spans="1:44" ht="15.75" customHeight="1" x14ac:dyDescent="0.3">
      <c r="A50" s="17" t="s">
        <v>207</v>
      </c>
      <c r="B50" s="1">
        <v>304</v>
      </c>
      <c r="C50" s="2">
        <v>44664.629861111112</v>
      </c>
      <c r="D50" s="17">
        <v>361.23</v>
      </c>
      <c r="E50" s="17">
        <v>92</v>
      </c>
      <c r="F50" s="26">
        <v>5.8950000000000003E-5</v>
      </c>
      <c r="G50" s="17">
        <v>2.1670000000000002E-6</v>
      </c>
      <c r="H50" s="17">
        <v>2.11</v>
      </c>
      <c r="I50" s="17" t="s">
        <v>208</v>
      </c>
      <c r="J50" s="17" t="s">
        <v>105</v>
      </c>
      <c r="K50" s="17">
        <v>15.37</v>
      </c>
      <c r="L50" s="17">
        <v>99</v>
      </c>
      <c r="M50" s="17">
        <v>3</v>
      </c>
      <c r="N50" s="25">
        <v>5.4979999999999999E-5</v>
      </c>
      <c r="O50" s="17">
        <v>1.4899999999999999E-6</v>
      </c>
      <c r="P50" s="17">
        <v>1.55</v>
      </c>
      <c r="Q50" s="17" t="s">
        <v>209</v>
      </c>
      <c r="R50" s="17" t="s">
        <v>105</v>
      </c>
      <c r="S50" s="17">
        <f t="shared" si="1"/>
        <v>3.835393623942746E-6</v>
      </c>
      <c r="T50" s="17">
        <f t="shared" si="4"/>
        <v>3.5770982433311646E-6</v>
      </c>
      <c r="U50" s="17">
        <f t="shared" si="2"/>
        <v>3.9700000000000043E-6</v>
      </c>
      <c r="V50" s="17">
        <f t="shared" si="3"/>
        <v>6.7345207803223142</v>
      </c>
      <c r="W50" s="17">
        <f t="shared" si="6"/>
        <v>2.582953806115814E-7</v>
      </c>
      <c r="X50">
        <v>1.512</v>
      </c>
      <c r="Y50" s="10">
        <v>26.72</v>
      </c>
      <c r="Z50" s="11">
        <v>16</v>
      </c>
      <c r="AA50" s="11">
        <v>3.5</v>
      </c>
      <c r="AB50" s="10">
        <v>21.5</v>
      </c>
      <c r="AC50">
        <v>22</v>
      </c>
      <c r="AD50" t="s">
        <v>210</v>
      </c>
      <c r="AE50" s="17">
        <v>0</v>
      </c>
      <c r="AF50" s="6">
        <v>3.07</v>
      </c>
      <c r="AG50" s="6">
        <v>0.61400002241134644</v>
      </c>
      <c r="AH50" s="6">
        <v>5.7100000381469727</v>
      </c>
      <c r="AI50" s="6">
        <v>2.4258079528808594</v>
      </c>
      <c r="AJ50" s="6">
        <v>10.158013343811035</v>
      </c>
      <c r="AK50" s="6">
        <v>12.039127349853516</v>
      </c>
      <c r="AL50" s="6">
        <v>34.612491607666016</v>
      </c>
      <c r="AM50" s="6">
        <v>46.651618957519531</v>
      </c>
      <c r="AN50" s="6">
        <v>38.796089172363281</v>
      </c>
      <c r="AO50" s="6">
        <v>4.3942813873291016</v>
      </c>
      <c r="AP50" s="6">
        <v>43.19036865234375</v>
      </c>
      <c r="AQ50" s="6">
        <v>2.7008235454559326</v>
      </c>
      <c r="AR50" s="6">
        <v>0</v>
      </c>
    </row>
    <row r="51" spans="1:44" ht="15.75" customHeight="1" x14ac:dyDescent="0.3">
      <c r="A51" s="17" t="s">
        <v>211</v>
      </c>
      <c r="B51" s="1">
        <v>312</v>
      </c>
      <c r="C51" s="2">
        <v>44679.417361111111</v>
      </c>
      <c r="D51" s="17">
        <v>362.24</v>
      </c>
      <c r="E51" s="17">
        <v>110</v>
      </c>
      <c r="F51" s="26">
        <v>4.5639999999999997E-5</v>
      </c>
      <c r="G51" s="17">
        <v>1.7269999999999999E-6</v>
      </c>
      <c r="H51" s="17">
        <v>2.17</v>
      </c>
      <c r="I51" s="17" t="s">
        <v>212</v>
      </c>
      <c r="J51" s="17" t="s">
        <v>118</v>
      </c>
      <c r="K51" s="17">
        <v>15.8</v>
      </c>
      <c r="L51" s="17">
        <v>550</v>
      </c>
      <c r="M51" s="17">
        <v>3</v>
      </c>
      <c r="N51" s="25">
        <v>4.2769999999999999E-5</v>
      </c>
      <c r="O51" s="17">
        <v>1.083E-6</v>
      </c>
      <c r="P51" s="17">
        <v>1.45</v>
      </c>
      <c r="Q51" s="17" t="s">
        <v>213</v>
      </c>
      <c r="R51" s="17" t="s">
        <v>120</v>
      </c>
      <c r="S51" s="17">
        <f t="shared" si="1"/>
        <v>2.8886075949367087E-6</v>
      </c>
      <c r="T51" s="17">
        <f t="shared" si="4"/>
        <v>2.7069620253164556E-6</v>
      </c>
      <c r="U51" s="17">
        <f t="shared" si="2"/>
        <v>2.8699999999999979E-6</v>
      </c>
      <c r="V51" s="17">
        <f t="shared" si="3"/>
        <v>6.2883435582822047</v>
      </c>
      <c r="W51" s="17">
        <f t="shared" si="6"/>
        <v>1.8164556962025312E-7</v>
      </c>
      <c r="X51">
        <v>1.649</v>
      </c>
      <c r="Y51" s="10">
        <v>26.05</v>
      </c>
      <c r="Z51" s="11">
        <v>14.3</v>
      </c>
      <c r="AA51" s="11">
        <v>3.6</v>
      </c>
      <c r="AB51" s="10">
        <v>21.5</v>
      </c>
      <c r="AC51">
        <v>42</v>
      </c>
      <c r="AD51" t="s">
        <v>214</v>
      </c>
      <c r="AE51" s="17">
        <v>0</v>
      </c>
      <c r="AF51" s="6">
        <v>1.38</v>
      </c>
      <c r="AG51" s="6">
        <v>0.27599999308586121</v>
      </c>
      <c r="AH51" s="6">
        <v>5.6999998092651367</v>
      </c>
      <c r="AI51" s="6">
        <v>1.6</v>
      </c>
      <c r="AJ51" s="6">
        <v>7.8971118927001953</v>
      </c>
      <c r="AK51" s="6">
        <v>12.033694267272949</v>
      </c>
      <c r="AL51" s="6">
        <v>33.092658996582031</v>
      </c>
      <c r="AM51" s="6">
        <v>45.126354217529297</v>
      </c>
      <c r="AN51" s="6">
        <v>42.343563079833984</v>
      </c>
      <c r="AO51" s="6">
        <v>4.632972240447998</v>
      </c>
      <c r="AP51" s="6">
        <v>46.976535797119141</v>
      </c>
      <c r="AQ51" s="6">
        <v>4.0226693153381348</v>
      </c>
      <c r="AR51" s="6">
        <v>0</v>
      </c>
    </row>
    <row r="52" spans="1:44" ht="15.75" customHeight="1" x14ac:dyDescent="0.3">
      <c r="A52" s="17" t="s">
        <v>215</v>
      </c>
      <c r="B52" s="1">
        <v>318</v>
      </c>
      <c r="C52" s="2">
        <v>44679.433333333327</v>
      </c>
      <c r="D52" s="17">
        <v>360.22</v>
      </c>
      <c r="E52" s="17">
        <v>122</v>
      </c>
      <c r="F52" s="26">
        <v>5.3959999999999998E-5</v>
      </c>
      <c r="G52" s="17">
        <v>3.2650000000000001E-6</v>
      </c>
      <c r="H52" s="17">
        <v>3.46</v>
      </c>
      <c r="I52" s="17" t="s">
        <v>216</v>
      </c>
      <c r="J52" s="17" t="s">
        <v>118</v>
      </c>
      <c r="K52" s="17">
        <v>16.63</v>
      </c>
      <c r="L52" s="17">
        <v>586</v>
      </c>
      <c r="M52" s="17">
        <v>3</v>
      </c>
      <c r="N52" s="25">
        <v>5.24E-5</v>
      </c>
      <c r="O52" s="17">
        <v>8.2679999999999997E-7</v>
      </c>
      <c r="P52" s="17">
        <v>0.9</v>
      </c>
      <c r="Q52" s="17" t="s">
        <v>217</v>
      </c>
      <c r="R52" s="17" t="s">
        <v>120</v>
      </c>
      <c r="S52" s="17">
        <f t="shared" si="1"/>
        <v>3.2447384245339747E-6</v>
      </c>
      <c r="T52" s="17">
        <f t="shared" si="4"/>
        <v>3.1509320505111244E-6</v>
      </c>
      <c r="U52" s="17">
        <f t="shared" si="2"/>
        <v>1.5599999999999986E-6</v>
      </c>
      <c r="V52" s="17">
        <f t="shared" si="3"/>
        <v>2.8910303928836152</v>
      </c>
      <c r="W52" s="17">
        <f t="shared" si="6"/>
        <v>9.3806374022850295E-8</v>
      </c>
      <c r="X52" s="7">
        <v>1.65</v>
      </c>
      <c r="Y52" s="13">
        <v>23</v>
      </c>
      <c r="Z52" s="11">
        <v>18.100000000000001</v>
      </c>
      <c r="AA52" s="11">
        <v>7.3</v>
      </c>
      <c r="AB52" s="13">
        <v>21.7</v>
      </c>
      <c r="AC52">
        <v>44</v>
      </c>
      <c r="AD52" t="s">
        <v>218</v>
      </c>
      <c r="AE52" s="17">
        <v>0</v>
      </c>
      <c r="AF52" s="6">
        <v>0.57999999999999996</v>
      </c>
      <c r="AG52" s="6">
        <v>0.11599999666213989</v>
      </c>
      <c r="AH52" s="6">
        <v>6.0900001525878906</v>
      </c>
      <c r="AI52" s="6">
        <v>2.9750950336456299</v>
      </c>
      <c r="AJ52" s="6">
        <v>10.750296592712402</v>
      </c>
      <c r="AK52" s="6">
        <v>2.9655990600585938</v>
      </c>
      <c r="AL52" s="6">
        <v>13.345195770263672</v>
      </c>
      <c r="AM52" s="6">
        <v>16.310794830322266</v>
      </c>
      <c r="AN52" s="6">
        <v>67.482208251953125</v>
      </c>
      <c r="AO52" s="6">
        <v>5.4567022323608398</v>
      </c>
      <c r="AP52" s="6">
        <v>72.938911437988281</v>
      </c>
      <c r="AQ52" s="6">
        <v>1.2138484716415405</v>
      </c>
      <c r="AR52" s="6">
        <v>0</v>
      </c>
    </row>
    <row r="53" spans="1:44" ht="15.75" customHeight="1" x14ac:dyDescent="0.3">
      <c r="A53" s="17" t="s">
        <v>219</v>
      </c>
      <c r="B53" s="1">
        <v>329</v>
      </c>
      <c r="C53" s="2">
        <v>44664.709027777782</v>
      </c>
      <c r="D53" s="17">
        <v>361.28</v>
      </c>
      <c r="E53" s="17">
        <v>144</v>
      </c>
      <c r="F53" s="26">
        <v>5.8239999999999998E-5</v>
      </c>
      <c r="G53" s="17">
        <v>2.7860000000000001E-6</v>
      </c>
      <c r="H53" s="17">
        <v>2.74</v>
      </c>
      <c r="I53" s="17" t="s">
        <v>220</v>
      </c>
      <c r="J53" s="17" t="s">
        <v>118</v>
      </c>
      <c r="K53" s="17">
        <v>15.45</v>
      </c>
      <c r="L53" s="17">
        <v>579</v>
      </c>
      <c r="M53" s="17">
        <v>3</v>
      </c>
      <c r="N53" s="25">
        <v>5.5649999999999997E-5</v>
      </c>
      <c r="O53" s="17">
        <v>9.9919999999999989E-7</v>
      </c>
      <c r="P53" s="17">
        <v>1.03</v>
      </c>
      <c r="Q53" s="17" t="s">
        <v>221</v>
      </c>
      <c r="R53" s="17" t="s">
        <v>120</v>
      </c>
      <c r="S53" s="17">
        <f t="shared" si="1"/>
        <v>3.7695792880258901E-6</v>
      </c>
      <c r="T53" s="17">
        <f t="shared" si="4"/>
        <v>3.6019417475728155E-6</v>
      </c>
      <c r="U53" s="17">
        <f t="shared" si="2"/>
        <v>2.5900000000000006E-6</v>
      </c>
      <c r="V53" s="17">
        <f t="shared" si="3"/>
        <v>4.4471153846153859</v>
      </c>
      <c r="W53" s="17">
        <f t="shared" si="6"/>
        <v>1.6763754045307465E-7</v>
      </c>
      <c r="X53" s="7">
        <v>1.77</v>
      </c>
      <c r="Y53" s="13">
        <v>26.1</v>
      </c>
      <c r="Z53" s="11">
        <v>13.8</v>
      </c>
      <c r="AA53" s="11">
        <v>3.9</v>
      </c>
      <c r="AB53" s="13">
        <v>22.6</v>
      </c>
      <c r="AC53">
        <v>48</v>
      </c>
      <c r="AD53" t="s">
        <v>222</v>
      </c>
      <c r="AE53" s="17">
        <v>0</v>
      </c>
      <c r="AF53" s="6">
        <v>0.08</v>
      </c>
      <c r="AG53" s="6">
        <v>1.6000000759959221E-2</v>
      </c>
      <c r="AH53" s="6">
        <v>5.9000000953674316</v>
      </c>
      <c r="AI53" s="6">
        <v>2.4051077365875244</v>
      </c>
      <c r="AJ53" s="6">
        <v>7.7342367172241211</v>
      </c>
      <c r="AK53" s="6">
        <v>2.2097818851470947</v>
      </c>
      <c r="AL53" s="6">
        <v>10.312315940856934</v>
      </c>
      <c r="AM53" s="6">
        <v>12.522097587585449</v>
      </c>
      <c r="AN53" s="6">
        <v>74.572776794433594</v>
      </c>
      <c r="AO53" s="6">
        <v>5.1708898544311523</v>
      </c>
      <c r="AP53" s="6">
        <v>79.743667602539063</v>
      </c>
      <c r="AQ53" s="6">
        <v>1.3996173143386841</v>
      </c>
      <c r="AR53" s="6">
        <v>0</v>
      </c>
    </row>
    <row r="54" spans="1:44" ht="15.75" customHeight="1" x14ac:dyDescent="0.3">
      <c r="A54" s="17" t="s">
        <v>223</v>
      </c>
      <c r="B54" s="1">
        <v>345</v>
      </c>
      <c r="C54" s="2">
        <v>44666.02847222222</v>
      </c>
      <c r="D54" s="17">
        <v>361.33</v>
      </c>
      <c r="E54" s="17">
        <v>28</v>
      </c>
      <c r="F54" s="26">
        <v>7.2599999999999997E-4</v>
      </c>
      <c r="G54" s="17">
        <v>1.825E-5</v>
      </c>
      <c r="H54" s="17">
        <v>1.44</v>
      </c>
      <c r="I54" s="17" t="s">
        <v>224</v>
      </c>
      <c r="J54" s="17" t="s">
        <v>105</v>
      </c>
      <c r="K54" s="17">
        <v>15.9</v>
      </c>
      <c r="L54" s="17">
        <v>101</v>
      </c>
      <c r="M54" s="17">
        <v>4</v>
      </c>
      <c r="N54" s="25">
        <v>7.0220000000000005E-4</v>
      </c>
      <c r="O54" s="17">
        <v>-6.0719999999999996E-6</v>
      </c>
      <c r="P54" s="17">
        <v>-0.5</v>
      </c>
      <c r="Q54" s="17" t="s">
        <v>225</v>
      </c>
      <c r="R54" s="17" t="s">
        <v>105</v>
      </c>
      <c r="S54" s="17">
        <f t="shared" si="1"/>
        <v>4.5660377358490565E-5</v>
      </c>
      <c r="T54" s="17">
        <f t="shared" si="4"/>
        <v>4.4163522012578621E-5</v>
      </c>
      <c r="U54" s="17">
        <f t="shared" si="2"/>
        <v>2.3799999999999928E-5</v>
      </c>
      <c r="V54" s="17">
        <f t="shared" si="3"/>
        <v>3.2782369146005412</v>
      </c>
      <c r="W54" s="17">
        <f t="shared" si="6"/>
        <v>1.4968553459119446E-6</v>
      </c>
      <c r="X54">
        <v>1.5130358475669119</v>
      </c>
      <c r="Y54" s="10">
        <v>21.33</v>
      </c>
      <c r="Z54" s="11">
        <v>14.1</v>
      </c>
      <c r="AA54" s="11">
        <v>4.5999999999999996</v>
      </c>
      <c r="AB54" s="10">
        <v>31.1</v>
      </c>
      <c r="AC54">
        <v>21</v>
      </c>
      <c r="AD54" t="s">
        <v>121</v>
      </c>
      <c r="AE54">
        <v>0</v>
      </c>
      <c r="AF54" s="6">
        <v>9.91</v>
      </c>
      <c r="AG54" s="6">
        <v>1.9819999933242798</v>
      </c>
      <c r="AH54" s="6">
        <v>6.8899998664855957</v>
      </c>
      <c r="AI54" s="6">
        <v>4.6787176132202148</v>
      </c>
      <c r="AJ54" s="6">
        <v>7.4805507659912109</v>
      </c>
      <c r="AK54" s="6">
        <v>3.3662476539611816</v>
      </c>
      <c r="AL54" s="6">
        <v>6.3584680557250977</v>
      </c>
      <c r="AM54" s="6">
        <v>9.7247161865234375</v>
      </c>
      <c r="AN54" s="6">
        <v>74.341712951660156</v>
      </c>
      <c r="AO54" s="6">
        <v>8.4530220031738281</v>
      </c>
      <c r="AP54" s="6">
        <v>82.79473876953125</v>
      </c>
      <c r="AQ54" s="6">
        <v>0.35963460803031921</v>
      </c>
      <c r="AR54" s="6">
        <v>0</v>
      </c>
    </row>
    <row r="55" spans="1:44" ht="15.75" customHeight="1" x14ac:dyDescent="0.3">
      <c r="A55" s="17" t="s">
        <v>226</v>
      </c>
      <c r="B55" s="1">
        <v>355</v>
      </c>
      <c r="C55" s="2">
        <v>44676.609722222223</v>
      </c>
      <c r="D55" s="17">
        <v>362</v>
      </c>
      <c r="E55" s="17">
        <v>48</v>
      </c>
      <c r="F55" s="26">
        <v>2.363E-4</v>
      </c>
      <c r="G55" s="17">
        <v>1.198E-5</v>
      </c>
      <c r="H55" s="17">
        <v>2.9</v>
      </c>
      <c r="I55" s="17" t="s">
        <v>227</v>
      </c>
      <c r="J55" s="17" t="s">
        <v>47</v>
      </c>
      <c r="K55" s="17">
        <v>15.46</v>
      </c>
      <c r="L55" s="17">
        <v>486</v>
      </c>
      <c r="M55" s="17">
        <v>3</v>
      </c>
      <c r="N55" s="25">
        <v>2.2039999999999999E-4</v>
      </c>
      <c r="O55" s="17">
        <v>1.9479999999999998E-6</v>
      </c>
      <c r="P55" s="17">
        <v>0.51</v>
      </c>
      <c r="Q55" s="17" t="s">
        <v>228</v>
      </c>
      <c r="R55" s="17" t="s">
        <v>47</v>
      </c>
      <c r="S55" s="17">
        <f t="shared" si="1"/>
        <v>1.5284605433376455E-5</v>
      </c>
      <c r="T55" s="17">
        <f t="shared" si="4"/>
        <v>1.4256144890038808E-5</v>
      </c>
      <c r="U55" s="17">
        <f t="shared" si="2"/>
        <v>1.5900000000000007E-5</v>
      </c>
      <c r="V55" s="17">
        <f t="shared" si="3"/>
        <v>6.7287346593313613</v>
      </c>
      <c r="W55" s="17">
        <f t="shared" si="6"/>
        <v>1.0284605433376469E-6</v>
      </c>
      <c r="X55">
        <v>1.7548339728332061</v>
      </c>
      <c r="Y55" s="10">
        <v>27.34</v>
      </c>
      <c r="Z55" s="11">
        <v>16.399999999999999</v>
      </c>
      <c r="AA55" s="11">
        <v>7.7</v>
      </c>
      <c r="AB55" s="10">
        <v>29.6</v>
      </c>
      <c r="AC55">
        <v>17</v>
      </c>
      <c r="AD55" t="s">
        <v>133</v>
      </c>
      <c r="AE55">
        <v>0</v>
      </c>
      <c r="AF55" s="6">
        <v>6.83</v>
      </c>
      <c r="AG55" s="6">
        <v>1.3660000562667847</v>
      </c>
      <c r="AH55" s="6">
        <v>7.130000114440918</v>
      </c>
      <c r="AI55" s="6">
        <v>4.106865406036377</v>
      </c>
      <c r="AJ55" s="6">
        <v>6.6509017944335938</v>
      </c>
      <c r="AK55" s="6">
        <v>3.6949453353881836</v>
      </c>
      <c r="AL55" s="6">
        <v>5.1729235649108887</v>
      </c>
      <c r="AM55" s="6">
        <v>8.8678684234619141</v>
      </c>
      <c r="AN55" s="6">
        <v>75.642921447753906</v>
      </c>
      <c r="AO55" s="6">
        <v>8.8383092880249023</v>
      </c>
      <c r="AP55" s="6">
        <v>84.481231689453125</v>
      </c>
      <c r="AQ55" s="6">
        <v>0.43789422512054443</v>
      </c>
      <c r="AR55" s="6">
        <v>0</v>
      </c>
    </row>
    <row r="56" spans="1:44" ht="15.75" customHeight="1" x14ac:dyDescent="0.3">
      <c r="A56" s="17" t="s">
        <v>229</v>
      </c>
      <c r="B56" s="1">
        <v>363</v>
      </c>
      <c r="C56" s="17">
        <v>44676.691666666673</v>
      </c>
      <c r="D56" s="17">
        <v>361.02</v>
      </c>
      <c r="E56" s="17">
        <v>64</v>
      </c>
      <c r="F56" s="26">
        <v>6.3429999999999994E-5</v>
      </c>
      <c r="G56" s="17">
        <v>2.0229999999999999E-6</v>
      </c>
      <c r="H56" s="17">
        <v>1.83</v>
      </c>
      <c r="I56" s="17" t="s">
        <v>230</v>
      </c>
      <c r="J56" s="17" t="s">
        <v>47</v>
      </c>
      <c r="K56" s="17">
        <v>14.99</v>
      </c>
      <c r="L56" s="17">
        <v>430</v>
      </c>
      <c r="M56" s="17">
        <v>3</v>
      </c>
      <c r="N56" s="25">
        <v>6.0050000000000003E-5</v>
      </c>
      <c r="O56" s="17">
        <v>8.5600000000000004E-7</v>
      </c>
      <c r="P56" s="17">
        <v>0.82</v>
      </c>
      <c r="Q56" s="17" t="s">
        <v>231</v>
      </c>
      <c r="R56" s="17" t="s">
        <v>47</v>
      </c>
      <c r="S56" s="17">
        <f t="shared" si="1"/>
        <v>4.2314876584389587E-6</v>
      </c>
      <c r="T56" s="17">
        <f t="shared" si="4"/>
        <v>4.0060040026684455E-6</v>
      </c>
      <c r="U56" s="17">
        <f t="shared" si="2"/>
        <v>3.3799999999999914E-6</v>
      </c>
      <c r="V56" s="17">
        <f t="shared" si="3"/>
        <v>5.3287088128645612</v>
      </c>
      <c r="W56" s="17">
        <f t="shared" si="6"/>
        <v>2.2548365577051316E-7</v>
      </c>
      <c r="X56">
        <v>1.707957202642614</v>
      </c>
      <c r="Y56" s="10">
        <v>24.24</v>
      </c>
      <c r="Z56" s="11">
        <v>16.7</v>
      </c>
      <c r="AA56" s="11">
        <v>10.9</v>
      </c>
      <c r="AB56" s="10">
        <v>28.6</v>
      </c>
      <c r="AC56">
        <v>23</v>
      </c>
      <c r="AD56" t="s">
        <v>145</v>
      </c>
      <c r="AE56">
        <v>0</v>
      </c>
      <c r="AF56" s="6">
        <v>1.34</v>
      </c>
      <c r="AG56" s="6">
        <v>0.26800000667572021</v>
      </c>
      <c r="AH56" s="6">
        <v>7.1700000762939453</v>
      </c>
      <c r="AI56" s="6">
        <v>3.7884933948516846</v>
      </c>
      <c r="AJ56" s="6">
        <v>5.0827765464782715</v>
      </c>
      <c r="AK56" s="6">
        <v>2.5413882732391357</v>
      </c>
      <c r="AL56" s="6">
        <v>1.4522218704223633</v>
      </c>
      <c r="AM56" s="6">
        <v>3.993610143661499</v>
      </c>
      <c r="AN56" s="6">
        <v>80.685447692871094</v>
      </c>
      <c r="AO56" s="6">
        <v>10.238163948059082</v>
      </c>
      <c r="AP56" s="6">
        <v>90.923614501953125</v>
      </c>
      <c r="AQ56" s="6">
        <v>0.59737831354141235</v>
      </c>
      <c r="AR56" s="6">
        <v>0</v>
      </c>
    </row>
    <row r="57" spans="1:44" ht="15.75" customHeight="1" x14ac:dyDescent="0.3">
      <c r="A57" s="17" t="s">
        <v>232</v>
      </c>
      <c r="B57" s="1">
        <v>386</v>
      </c>
      <c r="C57" s="2">
        <v>44676.871527777781</v>
      </c>
      <c r="D57" s="17">
        <v>360.52</v>
      </c>
      <c r="E57" s="17">
        <v>110</v>
      </c>
      <c r="F57" s="26">
        <v>4.6570000000000003E-5</v>
      </c>
      <c r="G57" s="17">
        <v>3.3019999999999999E-6</v>
      </c>
      <c r="H57" s="17">
        <v>4.0599999999999996</v>
      </c>
      <c r="I57" s="17" t="s">
        <v>233</v>
      </c>
      <c r="J57" s="17" t="s">
        <v>47</v>
      </c>
      <c r="K57" s="17">
        <v>15.02</v>
      </c>
      <c r="L57" s="17">
        <v>427</v>
      </c>
      <c r="M57" s="17">
        <v>3</v>
      </c>
      <c r="N57" s="25">
        <v>4.2280000000000002E-5</v>
      </c>
      <c r="O57" s="17">
        <v>1.2249999999999999E-6</v>
      </c>
      <c r="P57" s="17">
        <v>1.66</v>
      </c>
      <c r="Q57" s="17" t="s">
        <v>234</v>
      </c>
      <c r="R57" s="17" t="s">
        <v>47</v>
      </c>
      <c r="S57" s="17">
        <f t="shared" si="1"/>
        <v>3.1005326231691081E-6</v>
      </c>
      <c r="T57" s="17">
        <f t="shared" si="4"/>
        <v>2.8149134487350201E-6</v>
      </c>
      <c r="U57" s="17">
        <f t="shared" si="2"/>
        <v>4.2900000000000013E-6</v>
      </c>
      <c r="V57" s="17">
        <f t="shared" si="3"/>
        <v>9.2119390165342523</v>
      </c>
      <c r="W57" s="17">
        <f t="shared" si="6"/>
        <v>2.8561917443408803E-7</v>
      </c>
      <c r="X57">
        <v>1.699551696063877</v>
      </c>
      <c r="Y57" s="12">
        <v>33.33</v>
      </c>
      <c r="Z57" s="11">
        <v>18.3</v>
      </c>
      <c r="AA57" s="11">
        <v>10.3</v>
      </c>
      <c r="AB57" s="12">
        <v>25.4</v>
      </c>
      <c r="AC57">
        <v>49</v>
      </c>
      <c r="AD57" t="s">
        <v>235</v>
      </c>
      <c r="AE57">
        <v>0</v>
      </c>
      <c r="AF57" s="6">
        <v>0.17</v>
      </c>
      <c r="AG57" s="6">
        <v>3.4000001847744002E-2</v>
      </c>
      <c r="AH57" s="6">
        <v>7.0999999046325684</v>
      </c>
      <c r="AI57" s="6">
        <v>2.4192814826965332</v>
      </c>
      <c r="AJ57" s="6">
        <v>6.1195106506347656</v>
      </c>
      <c r="AK57" s="6">
        <v>1.0799136161804199</v>
      </c>
      <c r="AL57" s="6">
        <v>0</v>
      </c>
      <c r="AM57" s="6">
        <v>1.0799136161804199</v>
      </c>
      <c r="AN57" s="6">
        <v>82.75018310546875</v>
      </c>
      <c r="AO57" s="6">
        <v>10.050395965576172</v>
      </c>
      <c r="AP57" s="6">
        <v>92.800582885742188</v>
      </c>
      <c r="AQ57" s="6">
        <v>0.23077294230461121</v>
      </c>
      <c r="AR57" s="6">
        <v>0</v>
      </c>
    </row>
    <row r="58" spans="1:44" ht="15.75" customHeight="1" thickBot="1" x14ac:dyDescent="0.35">
      <c r="A58" s="17" t="s">
        <v>236</v>
      </c>
      <c r="B58" s="1">
        <v>396</v>
      </c>
      <c r="C58" s="17">
        <v>44677.022222222222</v>
      </c>
      <c r="D58" s="17">
        <v>360.9</v>
      </c>
      <c r="E58" s="17">
        <v>130</v>
      </c>
      <c r="F58" s="26">
        <v>2.8929999999999999E-5</v>
      </c>
      <c r="G58" s="17">
        <v>4.629E-7</v>
      </c>
      <c r="H58" s="17">
        <v>0.92</v>
      </c>
      <c r="I58" s="17" t="s">
        <v>237</v>
      </c>
      <c r="J58" s="17" t="s">
        <v>47</v>
      </c>
      <c r="K58" s="17">
        <v>15.33</v>
      </c>
      <c r="L58" s="17">
        <v>433</v>
      </c>
      <c r="M58" s="17">
        <v>3</v>
      </c>
      <c r="N58" s="25">
        <v>2.6449999999999999E-5</v>
      </c>
      <c r="O58" s="17">
        <v>5.552E-7</v>
      </c>
      <c r="P58" s="17">
        <v>1.2</v>
      </c>
      <c r="Q58" s="17" t="s">
        <v>238</v>
      </c>
      <c r="R58" s="17" t="s">
        <v>47</v>
      </c>
      <c r="S58" s="17">
        <f t="shared" si="1"/>
        <v>1.8871493803000651E-6</v>
      </c>
      <c r="T58" s="17">
        <f t="shared" si="4"/>
        <v>1.7253750815394651E-6</v>
      </c>
      <c r="U58" s="17">
        <f t="shared" si="2"/>
        <v>2.48E-6</v>
      </c>
      <c r="V58" s="17">
        <f t="shared" si="3"/>
        <v>8.5724161769789156</v>
      </c>
      <c r="W58" s="17">
        <f t="shared" si="6"/>
        <v>1.6177429876060004E-7</v>
      </c>
      <c r="X58">
        <v>1.6352206022649458</v>
      </c>
      <c r="Y58" s="10">
        <v>33.54</v>
      </c>
      <c r="Z58">
        <v>24.7</v>
      </c>
      <c r="AA58">
        <v>14.2</v>
      </c>
      <c r="AB58" s="10">
        <v>24.2</v>
      </c>
      <c r="AC58">
        <v>42</v>
      </c>
      <c r="AD58" t="s">
        <v>149</v>
      </c>
      <c r="AE58">
        <v>0</v>
      </c>
      <c r="AF58" s="6">
        <v>-0.08</v>
      </c>
      <c r="AG58" s="6">
        <v>-1.6000000759959221E-2</v>
      </c>
      <c r="AH58" s="6">
        <v>7.2199997901916504</v>
      </c>
      <c r="AI58" s="6">
        <v>2.2618300914764404</v>
      </c>
      <c r="AJ58" s="6">
        <v>5.6939501762390137</v>
      </c>
      <c r="AK58" s="6">
        <v>0</v>
      </c>
      <c r="AL58" s="6">
        <v>1.0676156282424927</v>
      </c>
      <c r="AM58" s="6">
        <v>1.0676156282424927</v>
      </c>
      <c r="AN58" s="6">
        <v>83.259788513183594</v>
      </c>
      <c r="AO58" s="6">
        <v>9.9786472320556641</v>
      </c>
      <c r="AP58" s="6">
        <v>93.238433837890625</v>
      </c>
      <c r="AQ58" s="6">
        <v>0.10069084912538528</v>
      </c>
      <c r="AR58" s="6">
        <v>0</v>
      </c>
    </row>
    <row r="59" spans="1:44" ht="15" customHeight="1" thickBot="1" x14ac:dyDescent="0.35">
      <c r="A59" t="s">
        <v>260</v>
      </c>
      <c r="E59" s="32">
        <v>48</v>
      </c>
      <c r="F59" s="8"/>
      <c r="N59" s="8"/>
      <c r="W59" s="33"/>
      <c r="X59" s="33">
        <v>1.6663917525773195</v>
      </c>
      <c r="Y59" s="24">
        <v>15.1</v>
      </c>
      <c r="Z59" s="24">
        <v>9.1999999999999993</v>
      </c>
      <c r="AA59" s="24">
        <v>7.1</v>
      </c>
      <c r="AB59" s="24">
        <v>22.6</v>
      </c>
      <c r="AC59" s="24">
        <v>1</v>
      </c>
      <c r="AE59">
        <v>0</v>
      </c>
      <c r="AF59" s="6">
        <v>1.99</v>
      </c>
      <c r="AG59" s="6">
        <v>0.39800000190734863</v>
      </c>
      <c r="AH59" s="6">
        <v>8.0799999237060547</v>
      </c>
      <c r="AI59" s="6">
        <v>6.8965272903442383</v>
      </c>
      <c r="AJ59" s="6">
        <v>16.105997085571289</v>
      </c>
      <c r="AK59" s="6">
        <v>27.554838180541992</v>
      </c>
      <c r="AL59" s="6">
        <v>44.825122833251953</v>
      </c>
      <c r="AM59" s="31">
        <f t="shared" ref="AM59:AM62" si="7">AK59+AL59</f>
        <v>72.379961013793945</v>
      </c>
      <c r="AN59" s="6">
        <v>10.764239311218262</v>
      </c>
      <c r="AO59" s="6">
        <v>0.74980205297470093</v>
      </c>
      <c r="AP59" s="31">
        <f t="shared" ref="AP59:AP67" si="8">AN59+AO59</f>
        <v>11.514041364192963</v>
      </c>
      <c r="AQ59" s="6">
        <v>3.515510082244873</v>
      </c>
    </row>
    <row r="60" spans="1:44" ht="15" customHeight="1" thickBot="1" x14ac:dyDescent="0.35">
      <c r="A60" t="s">
        <v>261</v>
      </c>
      <c r="E60" s="32">
        <v>18</v>
      </c>
      <c r="F60" s="9"/>
      <c r="N60" s="9"/>
      <c r="W60" s="33"/>
      <c r="X60" s="33">
        <v>1.7347422680412372</v>
      </c>
      <c r="Y60" s="24">
        <v>13.3</v>
      </c>
      <c r="Z60" s="24">
        <v>8.1999999999999993</v>
      </c>
      <c r="AA60" s="24">
        <v>5</v>
      </c>
      <c r="AB60" s="24">
        <v>20.7</v>
      </c>
      <c r="AC60" s="24">
        <v>4</v>
      </c>
      <c r="AE60">
        <v>0</v>
      </c>
      <c r="AF60" s="6">
        <v>7.45</v>
      </c>
      <c r="AG60" s="6">
        <v>1.4900000095367432</v>
      </c>
      <c r="AH60" s="6">
        <v>7.880000114440918</v>
      </c>
      <c r="AI60" s="6">
        <v>4.0986733436584473</v>
      </c>
      <c r="AJ60" s="6">
        <v>14.794281959533691</v>
      </c>
      <c r="AK60" s="6">
        <v>26.746503829956055</v>
      </c>
      <c r="AL60" s="6">
        <v>45.161491394042969</v>
      </c>
      <c r="AM60" s="31">
        <f t="shared" si="7"/>
        <v>71.907995223999023</v>
      </c>
      <c r="AN60" s="6">
        <v>12.498831748962402</v>
      </c>
      <c r="AO60" s="6">
        <v>0.79889118671417236</v>
      </c>
      <c r="AP60" s="31">
        <f t="shared" si="8"/>
        <v>13.297722935676575</v>
      </c>
      <c r="AQ60" s="6">
        <v>2.3157548904418945</v>
      </c>
    </row>
    <row r="61" spans="1:44" ht="15" customHeight="1" thickBot="1" x14ac:dyDescent="0.35">
      <c r="A61" t="s">
        <v>262</v>
      </c>
      <c r="E61" s="32">
        <v>53</v>
      </c>
      <c r="F61" s="9"/>
      <c r="N61" s="9"/>
      <c r="W61" s="33"/>
      <c r="X61" s="33">
        <v>1.7612371134020619</v>
      </c>
      <c r="Y61" s="24">
        <v>15.1</v>
      </c>
      <c r="Z61" s="24">
        <v>9.1999999999999993</v>
      </c>
      <c r="AA61" s="24">
        <v>7.1</v>
      </c>
      <c r="AB61" s="24">
        <v>22.6</v>
      </c>
      <c r="AC61" s="24">
        <v>7</v>
      </c>
      <c r="AE61">
        <v>0</v>
      </c>
      <c r="AF61" s="6">
        <v>1.1599999999999999</v>
      </c>
      <c r="AG61" s="6">
        <v>0.23199999332427979</v>
      </c>
      <c r="AH61" s="6">
        <v>7.7800002098083496</v>
      </c>
      <c r="AI61" s="6">
        <v>10.115353584289551</v>
      </c>
      <c r="AJ61" s="6">
        <v>13.974091529846191</v>
      </c>
      <c r="AK61" s="6">
        <v>29.193784713745117</v>
      </c>
      <c r="AL61" s="6">
        <v>45.931552886962891</v>
      </c>
      <c r="AM61" s="31">
        <f t="shared" si="7"/>
        <v>75.125337600708008</v>
      </c>
      <c r="AN61" s="6">
        <v>10.00373649597168</v>
      </c>
      <c r="AO61" s="6">
        <v>0.89683306217193604</v>
      </c>
      <c r="AP61" s="31">
        <f t="shared" si="8"/>
        <v>10.900569558143616</v>
      </c>
      <c r="AQ61" s="6">
        <v>4.6456999778747559</v>
      </c>
    </row>
    <row r="62" spans="1:44" ht="15" customHeight="1" thickBot="1" x14ac:dyDescent="0.35">
      <c r="A62" t="s">
        <v>263</v>
      </c>
      <c r="E62" s="32">
        <v>39</v>
      </c>
      <c r="F62" s="9"/>
      <c r="N62" s="9"/>
      <c r="W62" s="33"/>
      <c r="X62" s="33">
        <v>1.5773195876288659</v>
      </c>
      <c r="Y62" s="24">
        <v>4.3</v>
      </c>
      <c r="Z62" s="24">
        <v>4.2</v>
      </c>
      <c r="AA62" s="24">
        <v>0.9</v>
      </c>
      <c r="AB62" s="24">
        <v>21.3</v>
      </c>
      <c r="AC62" s="24">
        <v>8</v>
      </c>
      <c r="AE62">
        <v>0</v>
      </c>
      <c r="AF62" s="6">
        <v>0.27</v>
      </c>
      <c r="AG62" s="6">
        <v>5.4000001400709152E-2</v>
      </c>
      <c r="AH62" s="6">
        <v>8.1499996185302734</v>
      </c>
      <c r="AI62" s="6">
        <v>0.33731904625892639</v>
      </c>
      <c r="AJ62" s="6">
        <v>16.64726448059082</v>
      </c>
      <c r="AK62" s="6">
        <v>27.939464569091797</v>
      </c>
      <c r="AL62" s="6">
        <v>43.849437713623047</v>
      </c>
      <c r="AM62" s="31">
        <f t="shared" si="7"/>
        <v>71.788902282714844</v>
      </c>
      <c r="AN62" s="6">
        <v>10.927434921264648</v>
      </c>
      <c r="AO62" s="6">
        <v>0.63639891147613525</v>
      </c>
      <c r="AP62" s="31">
        <f t="shared" si="8"/>
        <v>11.563833832740784</v>
      </c>
      <c r="AQ62" s="6">
        <v>4.1218428611755371</v>
      </c>
    </row>
    <row r="63" spans="1:44" ht="15" customHeight="1" thickBot="1" x14ac:dyDescent="0.35">
      <c r="A63" t="s">
        <v>264</v>
      </c>
      <c r="E63" s="32">
        <v>59</v>
      </c>
      <c r="F63" s="9"/>
      <c r="N63" s="9"/>
      <c r="W63" s="33"/>
      <c r="X63" s="33">
        <v>1.8340206185567012</v>
      </c>
      <c r="Y63" s="24">
        <v>20.399999999999999</v>
      </c>
      <c r="Z63" s="24">
        <v>12.3</v>
      </c>
      <c r="AA63" s="24">
        <v>11.9</v>
      </c>
      <c r="AB63" s="24">
        <v>22.1</v>
      </c>
      <c r="AC63" s="24">
        <v>11</v>
      </c>
      <c r="AE63">
        <v>0</v>
      </c>
      <c r="AF63" s="6">
        <v>5.56</v>
      </c>
      <c r="AG63" s="6">
        <v>1.1119999885559082</v>
      </c>
      <c r="AH63" s="6">
        <v>8.5299997329711914</v>
      </c>
      <c r="AI63" s="6">
        <v>9.551692008972168</v>
      </c>
      <c r="AJ63" s="6">
        <v>14.272417068481445</v>
      </c>
      <c r="AK63" s="6">
        <v>30.212535858154297</v>
      </c>
      <c r="AL63" s="6">
        <v>46.385356903076172</v>
      </c>
      <c r="AM63" s="31">
        <f>AK63+AL63</f>
        <v>76.597892761230469</v>
      </c>
      <c r="AN63" s="6">
        <v>8.3990068435668945</v>
      </c>
      <c r="AO63" s="6">
        <v>0.73068571090698242</v>
      </c>
      <c r="AP63" s="31">
        <f t="shared" si="8"/>
        <v>9.129692554473877</v>
      </c>
      <c r="AQ63" s="6">
        <v>2.8487930297851563</v>
      </c>
    </row>
    <row r="64" spans="1:44" ht="15" customHeight="1" thickBot="1" x14ac:dyDescent="0.35">
      <c r="A64" t="s">
        <v>265</v>
      </c>
      <c r="E64" s="32">
        <v>59</v>
      </c>
      <c r="F64" s="9"/>
      <c r="N64" s="9"/>
      <c r="W64" s="33"/>
      <c r="X64" s="33">
        <v>1.8990721649484539</v>
      </c>
      <c r="Y64" s="24">
        <v>20.100000000000001</v>
      </c>
      <c r="Z64" s="24">
        <v>12.1</v>
      </c>
      <c r="AA64" s="24">
        <v>10</v>
      </c>
      <c r="AB64" s="24">
        <v>22.8</v>
      </c>
      <c r="AC64" s="24">
        <v>2</v>
      </c>
      <c r="AE64" s="24">
        <v>1</v>
      </c>
      <c r="AF64" s="6">
        <v>14.8</v>
      </c>
      <c r="AG64" s="6">
        <v>2.9600000381469727</v>
      </c>
      <c r="AH64" s="6">
        <v>8.7299995422363281</v>
      </c>
      <c r="AI64" s="6">
        <v>8.4451074600219727</v>
      </c>
      <c r="AJ64" s="6">
        <v>16.205228805541992</v>
      </c>
      <c r="AK64" s="6">
        <v>24.719841003417969</v>
      </c>
      <c r="AL64" s="6">
        <v>51.440814971923828</v>
      </c>
      <c r="AM64" s="31">
        <f>AK64+AL64</f>
        <v>76.160655975341797</v>
      </c>
      <c r="AN64" s="6">
        <v>6.4632577896118164</v>
      </c>
      <c r="AO64" s="6">
        <v>1.170857310295105</v>
      </c>
      <c r="AP64" s="31">
        <f t="shared" si="8"/>
        <v>7.6341150999069214</v>
      </c>
      <c r="AQ64" s="6">
        <v>1.3057847023010254</v>
      </c>
    </row>
    <row r="65" spans="1:43" ht="15" customHeight="1" thickBot="1" x14ac:dyDescent="0.35">
      <c r="A65" t="s">
        <v>266</v>
      </c>
      <c r="E65" s="32">
        <v>38</v>
      </c>
      <c r="F65" s="9"/>
      <c r="N65" s="9"/>
      <c r="W65" s="33"/>
      <c r="X65" s="33">
        <v>1.9088659793814429</v>
      </c>
      <c r="Y65" s="24">
        <v>18.100000000000001</v>
      </c>
      <c r="Z65" s="24">
        <v>10.9</v>
      </c>
      <c r="AA65" s="24">
        <v>8.3000000000000007</v>
      </c>
      <c r="AB65" s="24">
        <v>23.9</v>
      </c>
      <c r="AC65" s="24">
        <v>3</v>
      </c>
      <c r="AE65" s="24">
        <v>1</v>
      </c>
      <c r="AF65" s="6">
        <v>11</v>
      </c>
      <c r="AG65" s="6">
        <v>2.2000000476837158</v>
      </c>
      <c r="AH65" s="6">
        <v>8.7700004577636719</v>
      </c>
      <c r="AI65" s="6">
        <v>6.2432961463928223</v>
      </c>
      <c r="AJ65" s="6">
        <v>12.015689849853516</v>
      </c>
      <c r="AK65" s="6">
        <v>23.411214828491211</v>
      </c>
      <c r="AL65" s="6">
        <v>47.675159454345703</v>
      </c>
      <c r="AM65" s="31">
        <f t="shared" ref="AM65:AM67" si="9">AK65+AL65</f>
        <v>71.086374282836914</v>
      </c>
      <c r="AN65" s="6">
        <v>13.22811222076416</v>
      </c>
      <c r="AO65" s="6">
        <v>3.6698243618011475</v>
      </c>
      <c r="AP65" s="31">
        <f t="shared" si="8"/>
        <v>16.897936582565308</v>
      </c>
      <c r="AQ65" s="6">
        <v>1.7295440435409546</v>
      </c>
    </row>
    <row r="66" spans="1:43" ht="15" customHeight="1" thickBot="1" x14ac:dyDescent="0.35">
      <c r="A66" t="s">
        <v>267</v>
      </c>
      <c r="E66" s="32">
        <v>47</v>
      </c>
      <c r="F66" s="9"/>
      <c r="N66" s="9"/>
      <c r="W66" s="33"/>
      <c r="X66" s="33">
        <v>1.8993814432989691</v>
      </c>
      <c r="Y66" s="24">
        <v>5.5</v>
      </c>
      <c r="Z66" s="24">
        <v>4.5999999999999996</v>
      </c>
      <c r="AA66" s="24">
        <v>1.8</v>
      </c>
      <c r="AB66" s="24">
        <v>25.1</v>
      </c>
      <c r="AC66" s="24">
        <v>5</v>
      </c>
      <c r="AE66" s="24">
        <v>1</v>
      </c>
      <c r="AF66" s="6">
        <v>2.72</v>
      </c>
      <c r="AG66" s="6">
        <v>0.54400002956390381</v>
      </c>
      <c r="AH66" s="6">
        <v>8.4600000381469727</v>
      </c>
      <c r="AI66" s="6">
        <v>6.6818380355834961</v>
      </c>
      <c r="AJ66" s="6">
        <v>16.16010856628418</v>
      </c>
      <c r="AK66" s="6">
        <v>21.870532989501953</v>
      </c>
      <c r="AL66" s="6">
        <v>36.942943572998047</v>
      </c>
      <c r="AM66" s="31">
        <f t="shared" si="9"/>
        <v>58.8134765625</v>
      </c>
      <c r="AN66" s="6">
        <v>17.491764068603516</v>
      </c>
      <c r="AO66" s="6">
        <v>7.5346508026123047</v>
      </c>
      <c r="AP66" s="31">
        <f t="shared" si="8"/>
        <v>25.02641487121582</v>
      </c>
      <c r="AQ66" s="6">
        <v>2.5095138549804688</v>
      </c>
    </row>
    <row r="67" spans="1:43" ht="15" customHeight="1" thickBot="1" x14ac:dyDescent="0.35">
      <c r="A67" t="s">
        <v>268</v>
      </c>
      <c r="E67" s="32">
        <v>21</v>
      </c>
      <c r="F67" s="9"/>
      <c r="N67" s="9"/>
      <c r="W67" s="33"/>
      <c r="X67" s="33">
        <v>1.6329896907216495</v>
      </c>
      <c r="Y67" s="24">
        <v>12.5</v>
      </c>
      <c r="Z67" s="24">
        <v>7.8</v>
      </c>
      <c r="AA67" s="24">
        <v>4.3</v>
      </c>
      <c r="AB67" s="24">
        <v>21.9</v>
      </c>
      <c r="AC67" s="24">
        <v>12</v>
      </c>
      <c r="AE67" s="24">
        <v>1</v>
      </c>
      <c r="AF67" s="6">
        <v>8.19</v>
      </c>
      <c r="AG67" s="6">
        <v>1.6380000114440918</v>
      </c>
      <c r="AH67" s="6">
        <v>7.630000114440918</v>
      </c>
      <c r="AI67" s="6">
        <v>3.9950006008148193</v>
      </c>
      <c r="AJ67" s="6">
        <v>15.379895210266113</v>
      </c>
      <c r="AK67" s="6">
        <v>20.100067138671875</v>
      </c>
      <c r="AL67" s="6">
        <v>43.150241851806641</v>
      </c>
      <c r="AM67" s="31">
        <f t="shared" si="9"/>
        <v>63.250308990478516</v>
      </c>
      <c r="AN67" s="6">
        <v>19.827871322631836</v>
      </c>
      <c r="AO67" s="6">
        <v>1.5419230461120605</v>
      </c>
      <c r="AP67" s="31">
        <f t="shared" si="8"/>
        <v>21.369794368743896</v>
      </c>
      <c r="AQ67" s="6">
        <v>1.8422930240631104</v>
      </c>
    </row>
    <row r="68" spans="1:43" ht="15" customHeight="1" x14ac:dyDescent="0.3">
      <c r="A68" s="34" t="s">
        <v>269</v>
      </c>
      <c r="X68" s="36">
        <v>1.5229999999999999</v>
      </c>
      <c r="Y68" s="36">
        <v>11.587999999999999</v>
      </c>
      <c r="Z68" s="36">
        <v>5.6</v>
      </c>
      <c r="AA68" s="36">
        <v>0.4</v>
      </c>
      <c r="AB68" s="36">
        <v>26.2</v>
      </c>
      <c r="AC68" s="24">
        <v>4</v>
      </c>
      <c r="AE68" s="24">
        <v>0</v>
      </c>
    </row>
    <row r="69" spans="1:43" ht="15" customHeight="1" x14ac:dyDescent="0.3">
      <c r="A69" s="35" t="s">
        <v>270</v>
      </c>
      <c r="X69" s="36">
        <v>1.599</v>
      </c>
      <c r="Y69" s="36">
        <v>11.494999999999999</v>
      </c>
      <c r="Z69">
        <v>5.5</v>
      </c>
      <c r="AA69">
        <v>0.4</v>
      </c>
      <c r="AB69">
        <v>26.9</v>
      </c>
      <c r="AC69" s="24">
        <v>5</v>
      </c>
      <c r="AE69" s="24">
        <v>0</v>
      </c>
    </row>
    <row r="70" spans="1:43" ht="15" customHeight="1" x14ac:dyDescent="0.3">
      <c r="A70" s="35" t="s">
        <v>271</v>
      </c>
      <c r="X70" s="36">
        <v>1.3540000000000001</v>
      </c>
      <c r="Y70" s="36">
        <v>36.174999999999997</v>
      </c>
      <c r="Z70">
        <v>14.7</v>
      </c>
      <c r="AA70">
        <v>1.2</v>
      </c>
      <c r="AB70">
        <v>26.7</v>
      </c>
      <c r="AC70" s="24">
        <v>6</v>
      </c>
      <c r="AE70" s="24">
        <v>0</v>
      </c>
    </row>
    <row r="71" spans="1:43" ht="15" customHeight="1" x14ac:dyDescent="0.3">
      <c r="A71" s="35" t="s">
        <v>276</v>
      </c>
      <c r="X71" s="36">
        <v>1.611</v>
      </c>
      <c r="Y71" s="36">
        <v>11.577</v>
      </c>
      <c r="Z71">
        <v>6.3</v>
      </c>
      <c r="AA71">
        <v>0.3</v>
      </c>
      <c r="AB71">
        <v>26.9</v>
      </c>
      <c r="AC71" s="24">
        <v>7</v>
      </c>
      <c r="AE71" s="24">
        <v>1</v>
      </c>
    </row>
    <row r="72" spans="1:43" ht="15" customHeight="1" x14ac:dyDescent="0.3">
      <c r="A72" s="35" t="s">
        <v>272</v>
      </c>
      <c r="X72" s="36">
        <v>1.6040000000000001</v>
      </c>
      <c r="Y72" s="36">
        <v>7.1130000000000004</v>
      </c>
      <c r="Z72">
        <v>4.7</v>
      </c>
      <c r="AA72">
        <v>0.1</v>
      </c>
      <c r="AB72">
        <v>27.5</v>
      </c>
      <c r="AC72" s="24">
        <v>8</v>
      </c>
      <c r="AE72" s="24">
        <v>0</v>
      </c>
    </row>
    <row r="73" spans="1:43" ht="15" customHeight="1" x14ac:dyDescent="0.3">
      <c r="A73" s="35" t="s">
        <v>273</v>
      </c>
      <c r="X73" s="36">
        <v>1.5880000000000001</v>
      </c>
      <c r="Y73" s="36">
        <v>8.1750000000000007</v>
      </c>
      <c r="Z73">
        <v>4.4000000000000004</v>
      </c>
      <c r="AA73">
        <v>0.2</v>
      </c>
      <c r="AB73">
        <v>28.3</v>
      </c>
      <c r="AC73" s="24">
        <v>9</v>
      </c>
      <c r="AE73" s="24">
        <v>0</v>
      </c>
    </row>
    <row r="74" spans="1:43" ht="15" customHeight="1" x14ac:dyDescent="0.3">
      <c r="A74" s="35" t="s">
        <v>274</v>
      </c>
      <c r="X74" s="36">
        <v>1.643</v>
      </c>
      <c r="Y74" s="36">
        <v>18.103000000000002</v>
      </c>
      <c r="Z74">
        <v>8</v>
      </c>
      <c r="AA74">
        <v>0.3</v>
      </c>
      <c r="AB74">
        <v>29.5</v>
      </c>
      <c r="AC74" s="24">
        <v>11</v>
      </c>
      <c r="AE74" s="24">
        <v>0</v>
      </c>
    </row>
    <row r="75" spans="1:43" ht="15" customHeight="1" x14ac:dyDescent="0.3">
      <c r="A75" s="35" t="s">
        <v>275</v>
      </c>
      <c r="X75" s="36">
        <v>1.647</v>
      </c>
      <c r="Y75" s="36">
        <v>13.978999999999999</v>
      </c>
      <c r="Z75">
        <v>6.5</v>
      </c>
      <c r="AA75">
        <v>0.3</v>
      </c>
      <c r="AB75">
        <v>31.1</v>
      </c>
      <c r="AC75" s="24">
        <v>12</v>
      </c>
      <c r="AE75" s="24">
        <v>0</v>
      </c>
    </row>
  </sheetData>
  <phoneticPr fontId="6" type="noConversion"/>
  <hyperlinks>
    <hyperlink ref="A1" r:id="rId1" display="C@" xr:uid="{7EF9FC35-FFDD-4386-90E2-DFC3677978D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0093-88FE-496E-9FBB-5EFFD4195C39}">
  <dimension ref="A1:C45"/>
  <sheetViews>
    <sheetView workbookViewId="0">
      <selection activeCell="B6" sqref="B6"/>
    </sheetView>
  </sheetViews>
  <sheetFormatPr defaultRowHeight="14.4" x14ac:dyDescent="0.3"/>
  <cols>
    <col min="1" max="1" width="30.6640625" style="22" customWidth="1"/>
    <col min="2" max="2" width="116" customWidth="1"/>
  </cols>
  <sheetData>
    <row r="1" spans="1:3" x14ac:dyDescent="0.3">
      <c r="A1" s="1" t="s">
        <v>0</v>
      </c>
      <c r="B1" s="4" t="s">
        <v>239</v>
      </c>
      <c r="C1" s="4" t="s">
        <v>240</v>
      </c>
    </row>
    <row r="2" spans="1:3" x14ac:dyDescent="0.3">
      <c r="A2" s="27" t="s">
        <v>1</v>
      </c>
    </row>
    <row r="3" spans="1:3" x14ac:dyDescent="0.3">
      <c r="A3" s="1" t="s">
        <v>2</v>
      </c>
    </row>
    <row r="4" spans="1:3" x14ac:dyDescent="0.3">
      <c r="A4" s="1" t="s">
        <v>3</v>
      </c>
    </row>
    <row r="5" spans="1:3" x14ac:dyDescent="0.3">
      <c r="A5" s="1" t="s">
        <v>4</v>
      </c>
      <c r="B5" s="17" t="s">
        <v>241</v>
      </c>
    </row>
    <row r="6" spans="1:3" x14ac:dyDescent="0.3">
      <c r="A6" s="1" t="s">
        <v>5</v>
      </c>
      <c r="B6" s="17" t="s">
        <v>242</v>
      </c>
      <c r="C6" s="19"/>
    </row>
    <row r="7" spans="1:3" x14ac:dyDescent="0.3">
      <c r="A7" s="1" t="s">
        <v>6</v>
      </c>
      <c r="B7" s="17" t="s">
        <v>243</v>
      </c>
    </row>
    <row r="8" spans="1:3" x14ac:dyDescent="0.3">
      <c r="A8" s="1" t="s">
        <v>7</v>
      </c>
    </row>
    <row r="9" spans="1:3" x14ac:dyDescent="0.3">
      <c r="A9" s="1" t="s">
        <v>8</v>
      </c>
    </row>
    <row r="10" spans="1:3" x14ac:dyDescent="0.3">
      <c r="A10" s="1" t="s">
        <v>9</v>
      </c>
    </row>
    <row r="11" spans="1:3" x14ac:dyDescent="0.3">
      <c r="A11" s="1" t="s">
        <v>10</v>
      </c>
      <c r="B11" s="17" t="s">
        <v>244</v>
      </c>
    </row>
    <row r="12" spans="1:3" x14ac:dyDescent="0.3">
      <c r="A12" s="1" t="s">
        <v>11</v>
      </c>
    </row>
    <row r="13" spans="1:3" x14ac:dyDescent="0.3">
      <c r="A13" s="1" t="s">
        <v>12</v>
      </c>
    </row>
    <row r="14" spans="1:3" x14ac:dyDescent="0.3">
      <c r="A14" s="1" t="s">
        <v>13</v>
      </c>
      <c r="B14" s="17" t="s">
        <v>245</v>
      </c>
      <c r="C14" s="19"/>
    </row>
    <row r="15" spans="1:3" x14ac:dyDescent="0.3">
      <c r="A15" s="1" t="s">
        <v>14</v>
      </c>
      <c r="B15" s="17" t="s">
        <v>246</v>
      </c>
    </row>
    <row r="16" spans="1:3" x14ac:dyDescent="0.3">
      <c r="A16" s="1" t="s">
        <v>15</v>
      </c>
    </row>
    <row r="17" spans="1:3" x14ac:dyDescent="0.3">
      <c r="A17" s="1" t="s">
        <v>16</v>
      </c>
    </row>
    <row r="18" spans="1:3" x14ac:dyDescent="0.3">
      <c r="A18" s="1" t="s">
        <v>17</v>
      </c>
    </row>
    <row r="19" spans="1:3" x14ac:dyDescent="0.3">
      <c r="A19" s="1" t="s">
        <v>18</v>
      </c>
      <c r="B19" s="17" t="s">
        <v>247</v>
      </c>
      <c r="C19" s="18"/>
    </row>
    <row r="20" spans="1:3" x14ac:dyDescent="0.3">
      <c r="A20" s="1" t="s">
        <v>19</v>
      </c>
      <c r="B20" s="17" t="s">
        <v>248</v>
      </c>
      <c r="C20" s="19"/>
    </row>
    <row r="21" spans="1:3" x14ac:dyDescent="0.3">
      <c r="A21" s="1" t="s">
        <v>20</v>
      </c>
      <c r="B21" s="17" t="s">
        <v>249</v>
      </c>
      <c r="C21" s="19"/>
    </row>
    <row r="22" spans="1:3" x14ac:dyDescent="0.3">
      <c r="A22" s="1" t="s">
        <v>21</v>
      </c>
      <c r="B22" s="17" t="s">
        <v>250</v>
      </c>
      <c r="C22" s="19"/>
    </row>
    <row r="23" spans="1:3" x14ac:dyDescent="0.3">
      <c r="A23" s="1" t="s">
        <v>22</v>
      </c>
      <c r="B23" s="17" t="s">
        <v>251</v>
      </c>
      <c r="C23" s="19"/>
    </row>
    <row r="24" spans="1:3" x14ac:dyDescent="0.3">
      <c r="A24" s="20" t="s">
        <v>23</v>
      </c>
      <c r="B24" s="17" t="s">
        <v>252</v>
      </c>
      <c r="C24" s="19"/>
    </row>
    <row r="25" spans="1:3" x14ac:dyDescent="0.3">
      <c r="A25" s="20" t="s">
        <v>24</v>
      </c>
      <c r="B25" s="17" t="s">
        <v>253</v>
      </c>
      <c r="C25" s="19"/>
    </row>
    <row r="26" spans="1:3" x14ac:dyDescent="0.3">
      <c r="A26" s="20" t="s">
        <v>25</v>
      </c>
      <c r="B26" s="17" t="s">
        <v>254</v>
      </c>
      <c r="C26" s="19"/>
    </row>
    <row r="27" spans="1:3" x14ac:dyDescent="0.3">
      <c r="A27" s="20" t="s">
        <v>26</v>
      </c>
      <c r="B27" s="17" t="s">
        <v>255</v>
      </c>
      <c r="C27" s="19"/>
    </row>
    <row r="28" spans="1:3" x14ac:dyDescent="0.3">
      <c r="A28" s="3" t="s">
        <v>27</v>
      </c>
    </row>
    <row r="29" spans="1:3" x14ac:dyDescent="0.3">
      <c r="A29" s="3" t="s">
        <v>28</v>
      </c>
    </row>
    <row r="30" spans="1:3" x14ac:dyDescent="0.3">
      <c r="A30" s="23" t="s">
        <v>29</v>
      </c>
    </row>
    <row r="31" spans="1:3" x14ac:dyDescent="0.3">
      <c r="A31" s="21" t="s">
        <v>30</v>
      </c>
      <c r="C31" s="19"/>
    </row>
    <row r="32" spans="1:3" x14ac:dyDescent="0.3">
      <c r="A32" s="5" t="s">
        <v>31</v>
      </c>
    </row>
    <row r="33" spans="1:3" x14ac:dyDescent="0.3">
      <c r="A33" s="5" t="s">
        <v>32</v>
      </c>
      <c r="C33" s="19"/>
    </row>
    <row r="34" spans="1:3" x14ac:dyDescent="0.3">
      <c r="A34" s="5" t="s">
        <v>33</v>
      </c>
    </row>
    <row r="35" spans="1:3" x14ac:dyDescent="0.3">
      <c r="A35" s="5" t="s">
        <v>34</v>
      </c>
      <c r="B35" s="17" t="s">
        <v>256</v>
      </c>
      <c r="C35" s="19"/>
    </row>
    <row r="36" spans="1:3" x14ac:dyDescent="0.3">
      <c r="A36" s="5" t="s">
        <v>35</v>
      </c>
    </row>
    <row r="37" spans="1:3" x14ac:dyDescent="0.3">
      <c r="A37" s="5" t="s">
        <v>36</v>
      </c>
      <c r="C37" s="19"/>
    </row>
    <row r="38" spans="1:3" x14ac:dyDescent="0.3">
      <c r="A38" s="5" t="s">
        <v>37</v>
      </c>
    </row>
    <row r="39" spans="1:3" x14ac:dyDescent="0.3">
      <c r="A39" s="5" t="s">
        <v>38</v>
      </c>
    </row>
    <row r="40" spans="1:3" x14ac:dyDescent="0.3">
      <c r="A40" s="5" t="s">
        <v>39</v>
      </c>
    </row>
    <row r="41" spans="1:3" x14ac:dyDescent="0.3">
      <c r="A41" s="5" t="s">
        <v>40</v>
      </c>
    </row>
    <row r="42" spans="1:3" x14ac:dyDescent="0.3">
      <c r="A42" s="5" t="s">
        <v>41</v>
      </c>
    </row>
    <row r="43" spans="1:3" x14ac:dyDescent="0.3">
      <c r="A43" s="5" t="s">
        <v>42</v>
      </c>
      <c r="C43" s="19"/>
    </row>
    <row r="44" spans="1:3" x14ac:dyDescent="0.3">
      <c r="A44" s="5" t="s">
        <v>43</v>
      </c>
    </row>
    <row r="45" spans="1:3" x14ac:dyDescent="0.3">
      <c r="A45" s="5" t="s">
        <v>44</v>
      </c>
    </row>
  </sheetData>
  <hyperlinks>
    <hyperlink ref="A1" r:id="rId1" display="C@" xr:uid="{228ACE99-814B-4F46-8F07-6BDCD353BA6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ec26d3-cc4a-4977-8a97-83793e8fd051" xsi:nil="true"/>
    <lcf76f155ced4ddcb4097134ff3c332f xmlns="b3caa312-d691-44be-8b21-dff21504169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267E8CD3C98468C12F21A30F95709" ma:contentTypeVersion="15" ma:contentTypeDescription="Create a new document." ma:contentTypeScope="" ma:versionID="c3df3d1b2e67c28588333cbbaaecaf16">
  <xsd:schema xmlns:xsd="http://www.w3.org/2001/XMLSchema" xmlns:xs="http://www.w3.org/2001/XMLSchema" xmlns:p="http://schemas.microsoft.com/office/2006/metadata/properties" xmlns:ns2="b3caa312-d691-44be-8b21-dff21504169d" xmlns:ns3="7cec26d3-cc4a-4977-8a97-83793e8fd051" targetNamespace="http://schemas.microsoft.com/office/2006/metadata/properties" ma:root="true" ma:fieldsID="f2e19fa03a5ba60feb47c391adf78311" ns2:_="" ns3:_="">
    <xsd:import namespace="b3caa312-d691-44be-8b21-dff21504169d"/>
    <xsd:import namespace="7cec26d3-cc4a-4977-8a97-83793e8fd0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aa312-d691-44be-8b21-dff215041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c26d3-cc4a-4977-8a97-83793e8fd05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b486c16-631c-463a-98fe-a0f8424ae119}" ma:internalName="TaxCatchAll" ma:showField="CatchAllData" ma:web="7cec26d3-cc4a-4977-8a97-83793e8fd0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infopath/2007/PartnerControls"/>
    <ds:schemaRef ds:uri="7cec26d3-cc4a-4977-8a97-83793e8fd051"/>
    <ds:schemaRef ds:uri="b3caa312-d691-44be-8b21-dff21504169d"/>
  </ds:schemaRefs>
</ds:datastoreItem>
</file>

<file path=customXml/itemProps2.xml><?xml version="1.0" encoding="utf-8"?>
<ds:datastoreItem xmlns:ds="http://schemas.openxmlformats.org/officeDocument/2006/customXml" ds:itemID="{1875DF84-E000-4A3E-8B95-4A0233455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caa312-d691-44be-8b21-dff21504169d"/>
    <ds:schemaRef ds:uri="7cec26d3-cc4a-4977-8a97-83793e8fd0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Mendoza</dc:creator>
  <cp:keywords/>
  <dc:description/>
  <cp:lastModifiedBy>Gaston Matías Mendoza Veirana</cp:lastModifiedBy>
  <cp:revision/>
  <dcterms:created xsi:type="dcterms:W3CDTF">2022-05-05T13:50:03Z</dcterms:created>
  <dcterms:modified xsi:type="dcterms:W3CDTF">2024-06-14T09:34:24Z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0x0101002A2267E8CD3C98468C12F21A30F95709</vt:lpwstr>
  </property>
  <property fmtid="{D5CDD505-2E9C-101B-9397-08002B2CF9AE}" pid="3" name="MediaServiceImageTags">
    <vt:lpwstr/>
  </property>
</Properties>
</file>