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LCL-14\03.운영자료\AWS-Resource-List\"/>
    </mc:Choice>
  </mc:AlternateContent>
  <bookViews>
    <workbookView xWindow="0" yWindow="0" windowWidth="18984" windowHeight="10176" activeTab="1"/>
  </bookViews>
  <sheets>
    <sheet name="S3" sheetId="1" r:id="rId1"/>
    <sheet name="RD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2" l="1"/>
  <c r="J27" i="2"/>
  <c r="F21" i="2"/>
  <c r="H21" i="2" s="1"/>
  <c r="F23" i="2"/>
  <c r="H23" i="2" s="1"/>
  <c r="F16" i="2"/>
  <c r="H16" i="2" s="1"/>
  <c r="F14" i="2"/>
  <c r="H14" i="2" s="1"/>
  <c r="F12" i="2"/>
  <c r="H12" i="2" s="1"/>
  <c r="F8" i="2"/>
  <c r="H8" i="2" s="1"/>
  <c r="F6" i="2"/>
  <c r="H6" i="2" s="1"/>
  <c r="F4" i="2"/>
  <c r="H4" i="2" s="1"/>
  <c r="K8" i="1" l="1"/>
  <c r="J8" i="1"/>
  <c r="G8" i="1"/>
  <c r="K7" i="1"/>
  <c r="J7" i="1"/>
  <c r="G7" i="1"/>
  <c r="G4" i="1"/>
  <c r="G5" i="1"/>
</calcChain>
</file>

<file path=xl/sharedStrings.xml><?xml version="1.0" encoding="utf-8"?>
<sst xmlns="http://schemas.openxmlformats.org/spreadsheetml/2006/main" count="77" uniqueCount="37">
  <si>
    <t>운영</t>
    <phoneticPr fontId="1" type="noConversion"/>
  </si>
  <si>
    <t>개발</t>
    <phoneticPr fontId="1" type="noConversion"/>
  </si>
  <si>
    <t>스테이징</t>
    <phoneticPr fontId="1" type="noConversion"/>
  </si>
  <si>
    <t>Network</t>
    <phoneticPr fontId="1" type="noConversion"/>
  </si>
  <si>
    <t>IAM</t>
    <phoneticPr fontId="1" type="noConversion"/>
  </si>
  <si>
    <t>USD</t>
    <phoneticPr fontId="1" type="noConversion"/>
  </si>
  <si>
    <t>합계</t>
    <phoneticPr fontId="1" type="noConversion"/>
  </si>
  <si>
    <t>waf-web-acl
사용 금액 
추정</t>
    <phoneticPr fontId="1" type="noConversion"/>
  </si>
  <si>
    <t>절감율</t>
    <phoneticPr fontId="1" type="noConversion"/>
  </si>
  <si>
    <t>그외</t>
    <phoneticPr fontId="1" type="noConversion"/>
  </si>
  <si>
    <t>Bucket 수</t>
    <phoneticPr fontId="1" type="noConversion"/>
  </si>
  <si>
    <t>합계(USD)</t>
    <phoneticPr fontId="1" type="noConversion"/>
  </si>
  <si>
    <t>instancetype</t>
    <phoneticPr fontId="1" type="noConversion"/>
  </si>
  <si>
    <t>비용</t>
    <phoneticPr fontId="1" type="noConversion"/>
  </si>
  <si>
    <t>RDS</t>
    <phoneticPr fontId="1" type="noConversion"/>
  </si>
  <si>
    <t>db.r6g.12xlarge</t>
    <phoneticPr fontId="1" type="noConversion"/>
  </si>
  <si>
    <t>db.r6i.12xlarge</t>
    <phoneticPr fontId="1" type="noConversion"/>
  </si>
  <si>
    <t>절감비용</t>
    <phoneticPr fontId="1" type="noConversion"/>
  </si>
  <si>
    <t>단위</t>
    <phoneticPr fontId="1" type="noConversion"/>
  </si>
  <si>
    <t>db.t3.medium</t>
    <phoneticPr fontId="1" type="noConversion"/>
  </si>
  <si>
    <t>db.t4g.medium</t>
    <phoneticPr fontId="1" type="noConversion"/>
  </si>
  <si>
    <t>mariadb-01
4 Vcpu, 16GB</t>
    <phoneticPr fontId="1" type="noConversion"/>
  </si>
  <si>
    <t>mariadb-01
2 Vcpu, 4GB</t>
    <phoneticPr fontId="1" type="noConversion"/>
  </si>
  <si>
    <t>db.t4g.xlarge</t>
    <phoneticPr fontId="1" type="noConversion"/>
  </si>
  <si>
    <t>db.t3.xlarge</t>
    <phoneticPr fontId="1" type="noConversion"/>
  </si>
  <si>
    <t>기 절감액</t>
    <phoneticPr fontId="1" type="noConversion"/>
  </si>
  <si>
    <t>추가 절감액</t>
    <phoneticPr fontId="1" type="noConversion"/>
  </si>
  <si>
    <t>db.r6g.xlarge</t>
    <phoneticPr fontId="1" type="noConversion"/>
  </si>
  <si>
    <t>Aurora MySQL
48 vCUP, 384 GiB</t>
    <phoneticPr fontId="1" type="noConversion"/>
  </si>
  <si>
    <t>Aurora MySQL
4 vCUP, 32 GiB</t>
    <phoneticPr fontId="1" type="noConversion"/>
  </si>
  <si>
    <t>db.r6i.xlarge</t>
    <phoneticPr fontId="1" type="noConversion"/>
  </si>
  <si>
    <t>db.r6g.2xlarge</t>
    <phoneticPr fontId="1" type="noConversion"/>
  </si>
  <si>
    <t>Aurora MySQL
8 vCUP, 64 GiB</t>
    <phoneticPr fontId="1" type="noConversion"/>
  </si>
  <si>
    <t>db.r6i.2xlarge</t>
    <phoneticPr fontId="1" type="noConversion"/>
  </si>
  <si>
    <t>추가절감액</t>
    <phoneticPr fontId="1" type="noConversion"/>
  </si>
  <si>
    <t>AuroraMySQL</t>
    <phoneticPr fontId="1" type="noConversion"/>
  </si>
  <si>
    <t>RDS mariadb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</si>
</sst>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00000000000_ "/>
    <numFmt numFmtId="177" formatCode="#,##0.0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0000"/>
      <name val="맑은 고딕"/>
      <family val="2"/>
      <scheme val="minor"/>
    </font>
    <font>
      <sz val="11"/>
      <color rgb="FF000000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33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4" fontId="2" fillId="2" borderId="0" xfId="0" applyNumberFormat="1" applyFont="1" applyFill="1" applyAlignment="1">
      <alignment horizontal="right" vertical="center"/>
    </xf>
    <xf numFmtId="4" fontId="3" fillId="3" borderId="0" xfId="0" applyNumberFormat="1" applyFont="1" applyFill="1" applyAlignment="1">
      <alignment horizontal="right" vertical="center"/>
    </xf>
    <xf numFmtId="4" fontId="3" fillId="4" borderId="0" xfId="0" applyNumberFormat="1" applyFont="1" applyFill="1" applyAlignment="1">
      <alignment horizontal="right" vertical="center"/>
    </xf>
    <xf numFmtId="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0" fontId="0" fillId="5" borderId="0" xfId="0" applyFill="1">
      <alignment vertical="center"/>
    </xf>
    <xf numFmtId="0" fontId="0" fillId="0" borderId="3" xfId="0" applyBorder="1">
      <alignment vertical="center"/>
    </xf>
    <xf numFmtId="0" fontId="0" fillId="5" borderId="4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" fontId="0" fillId="0" borderId="6" xfId="0" applyNumberFormat="1" applyBorder="1">
      <alignment vertical="center"/>
    </xf>
    <xf numFmtId="0" fontId="0" fillId="0" borderId="15" xfId="0" applyBorder="1" applyAlignment="1">
      <alignment vertical="center" wrapText="1"/>
    </xf>
    <xf numFmtId="4" fontId="0" fillId="0" borderId="16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7" xfId="0" applyBorder="1">
      <alignment vertical="center"/>
    </xf>
    <xf numFmtId="0" fontId="0" fillId="6" borderId="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>
      <alignment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7" borderId="7" xfId="0" applyFont="1" applyFill="1" applyBorder="1">
      <alignment vertical="center"/>
    </xf>
    <xf numFmtId="177" fontId="4" fillId="7" borderId="6" xfId="0" applyNumberFormat="1" applyFont="1" applyFill="1" applyBorder="1">
      <alignment vertical="center"/>
    </xf>
    <xf numFmtId="0" fontId="4" fillId="0" borderId="15" xfId="0" applyFont="1" applyBorder="1" applyAlignment="1">
      <alignment vertical="center" wrapText="1"/>
    </xf>
    <xf numFmtId="4" fontId="4" fillId="0" borderId="16" xfId="0" applyNumberFormat="1" applyFont="1" applyBorder="1">
      <alignment vertical="center"/>
    </xf>
    <xf numFmtId="0" fontId="5" fillId="0" borderId="2" xfId="0" applyFont="1" applyBorder="1">
      <alignment vertical="center"/>
    </xf>
    <xf numFmtId="4" fontId="5" fillId="0" borderId="6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6" xfId="0" applyFont="1" applyBorder="1">
      <alignment vertical="center"/>
    </xf>
    <xf numFmtId="0" fontId="4" fillId="0" borderId="12" xfId="0" applyFont="1" applyBorder="1" applyAlignment="1">
      <alignment vertical="center" wrapText="1"/>
    </xf>
    <xf numFmtId="0" fontId="5" fillId="0" borderId="15" xfId="0" applyFont="1" applyBorder="1">
      <alignment vertical="center"/>
    </xf>
    <xf numFmtId="0" fontId="5" fillId="0" borderId="17" xfId="0" applyFont="1" applyBorder="1">
      <alignment vertical="center"/>
    </xf>
    <xf numFmtId="0" fontId="0" fillId="7" borderId="18" xfId="0" applyFill="1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계정별 </a:t>
            </a:r>
            <a:r>
              <a:rPr lang="en-US"/>
              <a:t>S3 </a:t>
            </a:r>
            <a:r>
              <a:rPr lang="ko-KR"/>
              <a:t>사용량 및 비용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7E-48A0-821F-D179A8311010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7E-48A0-821F-D179A8311010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7E-48A0-821F-D179A8311010}"/>
              </c:ext>
            </c:extLst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7E-48A0-821F-D179A8311010}"/>
              </c:ext>
            </c:extLst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C7E-48A0-821F-D179A83110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'S3'!$B$3:$F$3</c:f>
              <c:strCache>
                <c:ptCount val="5"/>
                <c:pt idx="0">
                  <c:v>운영</c:v>
                </c:pt>
                <c:pt idx="1">
                  <c:v>스테이징</c:v>
                </c:pt>
                <c:pt idx="2">
                  <c:v>개발</c:v>
                </c:pt>
                <c:pt idx="3">
                  <c:v>Network</c:v>
                </c:pt>
                <c:pt idx="4">
                  <c:v>IAM</c:v>
                </c:pt>
              </c:strCache>
            </c:strRef>
          </c:cat>
          <c:val>
            <c:numRef>
              <c:f>'S3'!$B$4:$F$4</c:f>
              <c:numCache>
                <c:formatCode>General</c:formatCode>
                <c:ptCount val="5"/>
                <c:pt idx="0">
                  <c:v>15</c:v>
                </c:pt>
                <c:pt idx="1">
                  <c:v>16</c:v>
                </c:pt>
                <c:pt idx="2">
                  <c:v>19</c:v>
                </c:pt>
                <c:pt idx="3">
                  <c:v>20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D-43B7-B405-D09ED7DA60E4}"/>
            </c:ext>
          </c:extLst>
        </c:ser>
        <c:ser>
          <c:idx val="1"/>
          <c:order val="1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C7E-48A0-821F-D179A8311010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C7E-48A0-821F-D179A8311010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C7E-48A0-821F-D179A8311010}"/>
              </c:ext>
            </c:extLst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C7E-48A0-821F-D179A8311010}"/>
              </c:ext>
            </c:extLst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C7E-48A0-821F-D179A83110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'S3'!$B$3:$F$3</c:f>
              <c:strCache>
                <c:ptCount val="5"/>
                <c:pt idx="0">
                  <c:v>운영</c:v>
                </c:pt>
                <c:pt idx="1">
                  <c:v>스테이징</c:v>
                </c:pt>
                <c:pt idx="2">
                  <c:v>개발</c:v>
                </c:pt>
                <c:pt idx="3">
                  <c:v>Network</c:v>
                </c:pt>
                <c:pt idx="4">
                  <c:v>IAM</c:v>
                </c:pt>
              </c:strCache>
            </c:strRef>
          </c:cat>
          <c:val>
            <c:numRef>
              <c:f>'S3'!$B$5:$F$5</c:f>
              <c:numCache>
                <c:formatCode>#,##0.00</c:formatCode>
                <c:ptCount val="5"/>
                <c:pt idx="0">
                  <c:v>256.75548171330001</c:v>
                </c:pt>
                <c:pt idx="1">
                  <c:v>25.6002311381</c:v>
                </c:pt>
                <c:pt idx="2">
                  <c:v>6.3634598307000001</c:v>
                </c:pt>
                <c:pt idx="3">
                  <c:v>32.949871687399998</c:v>
                </c:pt>
                <c:pt idx="4">
                  <c:v>6.6056492178999999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ED-43B7-B405-D09ED7DA60E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9</xdr:row>
      <xdr:rowOff>26670</xdr:rowOff>
    </xdr:from>
    <xdr:to>
      <xdr:col>6</xdr:col>
      <xdr:colOff>1104900</xdr:colOff>
      <xdr:row>21</xdr:row>
      <xdr:rowOff>118110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8"/>
  <sheetViews>
    <sheetView workbookViewId="0">
      <selection activeCell="G7" sqref="G7"/>
    </sheetView>
  </sheetViews>
  <sheetFormatPr defaultRowHeight="17.399999999999999" x14ac:dyDescent="0.4"/>
  <cols>
    <col min="6" max="6" width="11" customWidth="1"/>
    <col min="7" max="7" width="18.09765625" bestFit="1" customWidth="1"/>
  </cols>
  <sheetData>
    <row r="3" spans="1:11" x14ac:dyDescent="0.4">
      <c r="B3" t="s">
        <v>0</v>
      </c>
      <c r="C3" t="s">
        <v>2</v>
      </c>
      <c r="D3" t="s">
        <v>1</v>
      </c>
      <c r="E3" t="s">
        <v>3</v>
      </c>
      <c r="F3" t="s">
        <v>4</v>
      </c>
      <c r="G3" t="s">
        <v>11</v>
      </c>
      <c r="H3" t="s">
        <v>8</v>
      </c>
      <c r="I3" t="s">
        <v>8</v>
      </c>
    </row>
    <row r="4" spans="1:11" x14ac:dyDescent="0.4">
      <c r="A4" t="s">
        <v>10</v>
      </c>
      <c r="B4">
        <v>15</v>
      </c>
      <c r="C4">
        <v>16</v>
      </c>
      <c r="D4">
        <v>19</v>
      </c>
      <c r="E4">
        <v>20</v>
      </c>
      <c r="F4">
        <v>8</v>
      </c>
      <c r="G4" s="4">
        <f>SUM(B4:F4)</f>
        <v>78</v>
      </c>
    </row>
    <row r="5" spans="1:11" x14ac:dyDescent="0.4">
      <c r="A5" t="s">
        <v>5</v>
      </c>
      <c r="B5" s="1">
        <v>256.75548171330001</v>
      </c>
      <c r="C5" s="3">
        <v>25.6002311381</v>
      </c>
      <c r="D5" s="2">
        <v>6.3634598307000001</v>
      </c>
      <c r="E5" s="3">
        <v>32.949871687399998</v>
      </c>
      <c r="F5" s="2">
        <v>6.6056492178999999</v>
      </c>
      <c r="G5" s="4">
        <f>SUM(B5:F5)</f>
        <v>328.27469358740001</v>
      </c>
    </row>
    <row r="6" spans="1:11" x14ac:dyDescent="0.4">
      <c r="G6">
        <v>0.13500000000000001</v>
      </c>
    </row>
    <row r="7" spans="1:11" ht="52.2" x14ac:dyDescent="0.4">
      <c r="F7" s="5" t="s">
        <v>7</v>
      </c>
      <c r="G7">
        <f>G5*G6</f>
        <v>44.317083634299003</v>
      </c>
      <c r="H7">
        <v>0.2</v>
      </c>
      <c r="I7">
        <v>0.3</v>
      </c>
      <c r="J7" s="7">
        <f>G7*H7</f>
        <v>8.8634167268598016</v>
      </c>
      <c r="K7">
        <f>G7*I7</f>
        <v>13.2951250902897</v>
      </c>
    </row>
    <row r="8" spans="1:11" x14ac:dyDescent="0.4">
      <c r="F8" t="s">
        <v>9</v>
      </c>
      <c r="G8" s="6">
        <f>G5-G7</f>
        <v>283.95760995310098</v>
      </c>
      <c r="H8">
        <v>0.2</v>
      </c>
      <c r="I8">
        <v>0.3</v>
      </c>
      <c r="J8">
        <f>G8*H8</f>
        <v>56.791521990620197</v>
      </c>
      <c r="K8" s="7">
        <f>G8*I8</f>
        <v>85.187282985930295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tabSelected="1" topLeftCell="A4" workbookViewId="0">
      <selection activeCell="K22" sqref="K22"/>
    </sheetView>
  </sheetViews>
  <sheetFormatPr defaultRowHeight="17.399999999999999" x14ac:dyDescent="0.4"/>
  <cols>
    <col min="2" max="2" width="18" customWidth="1"/>
    <col min="3" max="3" width="11.69921875" bestFit="1" customWidth="1"/>
    <col min="4" max="4" width="18" customWidth="1"/>
    <col min="5" max="5" width="13.5" bestFit="1" customWidth="1"/>
    <col min="10" max="10" width="12.8984375" bestFit="1" customWidth="1"/>
    <col min="11" max="11" width="12.59765625" bestFit="1" customWidth="1"/>
  </cols>
  <sheetData>
    <row r="1" spans="2:10" ht="18" thickBot="1" x14ac:dyDescent="0.45"/>
    <row r="2" spans="2:10" ht="18" thickBot="1" x14ac:dyDescent="0.45">
      <c r="B2" s="25" t="s">
        <v>14</v>
      </c>
      <c r="C2" s="26"/>
      <c r="D2" s="30" t="s">
        <v>0</v>
      </c>
      <c r="E2" s="31"/>
      <c r="F2" s="31"/>
      <c r="G2" s="31"/>
      <c r="H2" s="29"/>
    </row>
    <row r="3" spans="2:10" x14ac:dyDescent="0.4">
      <c r="B3" s="14" t="s">
        <v>28</v>
      </c>
      <c r="C3" s="8" t="s">
        <v>12</v>
      </c>
      <c r="D3" s="34" t="s">
        <v>15</v>
      </c>
      <c r="E3" s="36" t="s">
        <v>16</v>
      </c>
      <c r="F3" s="15" t="s">
        <v>17</v>
      </c>
      <c r="G3" s="15" t="s">
        <v>18</v>
      </c>
      <c r="H3" s="8"/>
    </row>
    <row r="4" spans="2:10" ht="18" thickBot="1" x14ac:dyDescent="0.45">
      <c r="B4" s="10"/>
      <c r="C4" s="24" t="s">
        <v>13</v>
      </c>
      <c r="D4" s="35">
        <v>5488.14</v>
      </c>
      <c r="E4" s="37">
        <v>6132</v>
      </c>
      <c r="F4" s="33">
        <f>E4-D4</f>
        <v>643.85999999999967</v>
      </c>
      <c r="G4" s="11">
        <v>2</v>
      </c>
      <c r="H4" s="32">
        <f>F4*G4</f>
        <v>1287.7199999999993</v>
      </c>
      <c r="J4" t="s">
        <v>25</v>
      </c>
    </row>
    <row r="5" spans="2:10" x14ac:dyDescent="0.4">
      <c r="B5" s="14" t="s">
        <v>22</v>
      </c>
      <c r="C5" s="8" t="s">
        <v>12</v>
      </c>
      <c r="D5" s="41" t="s">
        <v>20</v>
      </c>
      <c r="E5" s="38" t="s">
        <v>19</v>
      </c>
      <c r="F5" s="15"/>
      <c r="G5" s="15"/>
      <c r="H5" s="8"/>
    </row>
    <row r="6" spans="2:10" ht="18" thickBot="1" x14ac:dyDescent="0.45">
      <c r="B6" s="10"/>
      <c r="C6" s="24" t="s">
        <v>13</v>
      </c>
      <c r="D6" s="23">
        <v>148.19</v>
      </c>
      <c r="E6" s="39">
        <v>151.84</v>
      </c>
      <c r="F6" s="12">
        <f>D6*E6</f>
        <v>22501.169600000001</v>
      </c>
      <c r="G6" s="11">
        <v>1</v>
      </c>
      <c r="H6" s="13">
        <f>F6*G6</f>
        <v>22501.169600000001</v>
      </c>
      <c r="J6" t="s">
        <v>26</v>
      </c>
    </row>
    <row r="7" spans="2:10" x14ac:dyDescent="0.4">
      <c r="B7" s="16" t="s">
        <v>21</v>
      </c>
      <c r="C7" s="18" t="s">
        <v>12</v>
      </c>
      <c r="D7" s="42" t="s">
        <v>23</v>
      </c>
      <c r="E7" s="40" t="s">
        <v>24</v>
      </c>
      <c r="F7" s="17"/>
      <c r="G7" s="17"/>
      <c r="H7" s="18"/>
    </row>
    <row r="8" spans="2:10" ht="18" thickBot="1" x14ac:dyDescent="0.45">
      <c r="B8" s="10"/>
      <c r="C8" s="24" t="s">
        <v>13</v>
      </c>
      <c r="D8" s="23">
        <v>593.49</v>
      </c>
      <c r="E8" s="39">
        <v>607.36</v>
      </c>
      <c r="F8" s="12">
        <f>D8*E8</f>
        <v>360462.08640000003</v>
      </c>
      <c r="G8" s="11">
        <v>1</v>
      </c>
      <c r="H8" s="13">
        <f>F8*G8</f>
        <v>360462.08640000003</v>
      </c>
      <c r="J8" t="s">
        <v>26</v>
      </c>
    </row>
    <row r="9" spans="2:10" ht="18" thickBot="1" x14ac:dyDescent="0.45"/>
    <row r="10" spans="2:10" ht="18" thickBot="1" x14ac:dyDescent="0.45">
      <c r="B10" s="25" t="s">
        <v>14</v>
      </c>
      <c r="C10" s="26"/>
      <c r="D10" s="30" t="s">
        <v>2</v>
      </c>
      <c r="E10" s="31"/>
      <c r="F10" s="31"/>
      <c r="G10" s="31"/>
      <c r="H10" s="29"/>
    </row>
    <row r="11" spans="2:10" x14ac:dyDescent="0.4">
      <c r="B11" s="14" t="s">
        <v>29</v>
      </c>
      <c r="C11" s="8" t="s">
        <v>12</v>
      </c>
      <c r="D11" s="34" t="s">
        <v>27</v>
      </c>
      <c r="E11" s="36" t="s">
        <v>30</v>
      </c>
      <c r="F11" s="15" t="s">
        <v>17</v>
      </c>
      <c r="G11" s="15" t="s">
        <v>18</v>
      </c>
      <c r="H11" s="8"/>
    </row>
    <row r="12" spans="2:10" ht="18" thickBot="1" x14ac:dyDescent="0.45">
      <c r="B12" s="10"/>
      <c r="C12" s="24" t="s">
        <v>13</v>
      </c>
      <c r="D12" s="35">
        <v>457.71</v>
      </c>
      <c r="E12" s="37">
        <v>511</v>
      </c>
      <c r="F12" s="33">
        <f>E12-D12</f>
        <v>53.29000000000002</v>
      </c>
      <c r="G12" s="11">
        <v>2</v>
      </c>
      <c r="H12" s="32">
        <f>F12*G12</f>
        <v>106.58000000000004</v>
      </c>
      <c r="J12" t="s">
        <v>25</v>
      </c>
    </row>
    <row r="13" spans="2:10" x14ac:dyDescent="0.4">
      <c r="B13" s="14" t="s">
        <v>22</v>
      </c>
      <c r="C13" s="8" t="s">
        <v>12</v>
      </c>
      <c r="D13" s="41" t="s">
        <v>20</v>
      </c>
      <c r="E13" s="38" t="s">
        <v>19</v>
      </c>
      <c r="F13" s="15"/>
      <c r="G13" s="15"/>
      <c r="H13" s="8"/>
    </row>
    <row r="14" spans="2:10" ht="18" thickBot="1" x14ac:dyDescent="0.45">
      <c r="B14" s="10"/>
      <c r="C14" s="24" t="s">
        <v>13</v>
      </c>
      <c r="D14" s="23">
        <v>148.19</v>
      </c>
      <c r="E14" s="39">
        <v>151.84</v>
      </c>
      <c r="F14" s="12">
        <f>D14*E14</f>
        <v>22501.169600000001</v>
      </c>
      <c r="G14" s="11">
        <v>1</v>
      </c>
      <c r="H14" s="13">
        <f>F14*G14</f>
        <v>22501.169600000001</v>
      </c>
      <c r="J14" t="s">
        <v>26</v>
      </c>
    </row>
    <row r="15" spans="2:10" x14ac:dyDescent="0.4">
      <c r="B15" s="16" t="s">
        <v>22</v>
      </c>
      <c r="C15" s="18" t="s">
        <v>12</v>
      </c>
      <c r="D15" s="41" t="s">
        <v>20</v>
      </c>
      <c r="E15" s="38" t="s">
        <v>19</v>
      </c>
      <c r="F15" s="17"/>
      <c r="G15" s="17"/>
      <c r="H15" s="18"/>
    </row>
    <row r="16" spans="2:10" ht="18" thickBot="1" x14ac:dyDescent="0.45">
      <c r="B16" s="10"/>
      <c r="C16" s="24" t="s">
        <v>13</v>
      </c>
      <c r="D16" s="23">
        <v>148.19</v>
      </c>
      <c r="E16" s="39">
        <v>151.84</v>
      </c>
      <c r="F16" s="12">
        <f>D16*E16</f>
        <v>22501.169600000001</v>
      </c>
      <c r="G16" s="11">
        <v>1</v>
      </c>
      <c r="H16" s="13">
        <f>F16*G16</f>
        <v>22501.169600000001</v>
      </c>
      <c r="J16" t="s">
        <v>26</v>
      </c>
    </row>
    <row r="18" spans="2:11" ht="18" thickBot="1" x14ac:dyDescent="0.45"/>
    <row r="19" spans="2:11" ht="18" thickBot="1" x14ac:dyDescent="0.45">
      <c r="B19" s="25" t="s">
        <v>14</v>
      </c>
      <c r="C19" s="26"/>
      <c r="D19" s="27" t="s">
        <v>1</v>
      </c>
      <c r="E19" s="28"/>
      <c r="F19" s="28"/>
      <c r="G19" s="28"/>
      <c r="H19" s="29"/>
    </row>
    <row r="20" spans="2:11" x14ac:dyDescent="0.4">
      <c r="B20" s="14" t="s">
        <v>32</v>
      </c>
      <c r="C20" s="8" t="s">
        <v>12</v>
      </c>
      <c r="D20" s="20" t="s">
        <v>31</v>
      </c>
      <c r="E20" s="15" t="s">
        <v>33</v>
      </c>
      <c r="F20" s="15" t="s">
        <v>17</v>
      </c>
      <c r="G20" s="15" t="s">
        <v>18</v>
      </c>
      <c r="H20" s="8"/>
    </row>
    <row r="21" spans="2:11" ht="18" thickBot="1" x14ac:dyDescent="0.45">
      <c r="B21" s="10"/>
      <c r="C21" s="24" t="s">
        <v>13</v>
      </c>
      <c r="D21" s="21">
        <v>1019.81</v>
      </c>
      <c r="E21" s="19">
        <v>1127.1199999999999</v>
      </c>
      <c r="F21" s="33">
        <f>E21-D21</f>
        <v>107.30999999999995</v>
      </c>
      <c r="G21" s="11">
        <v>2</v>
      </c>
      <c r="H21" s="32">
        <f>F21*G21</f>
        <v>214.61999999999989</v>
      </c>
      <c r="J21" t="s">
        <v>25</v>
      </c>
    </row>
    <row r="22" spans="2:11" x14ac:dyDescent="0.4">
      <c r="B22" s="14" t="s">
        <v>22</v>
      </c>
      <c r="C22" s="8" t="s">
        <v>12</v>
      </c>
      <c r="D22" s="22" t="s">
        <v>20</v>
      </c>
      <c r="E22" s="38" t="s">
        <v>19</v>
      </c>
      <c r="F22" s="15"/>
      <c r="G22" s="15"/>
      <c r="H22" s="8"/>
    </row>
    <row r="23" spans="2:11" ht="18" thickBot="1" x14ac:dyDescent="0.45">
      <c r="B23" s="10"/>
      <c r="C23" s="24" t="s">
        <v>13</v>
      </c>
      <c r="D23" s="23">
        <v>148.19</v>
      </c>
      <c r="E23" s="39">
        <v>151.84</v>
      </c>
      <c r="F23" s="12">
        <f>D23*E23</f>
        <v>22501.169600000001</v>
      </c>
      <c r="G23" s="11">
        <v>1</v>
      </c>
      <c r="H23" s="13">
        <f>F23*G23</f>
        <v>22501.169600000001</v>
      </c>
      <c r="J23" t="s">
        <v>26</v>
      </c>
    </row>
    <row r="25" spans="2:11" ht="18" thickBot="1" x14ac:dyDescent="0.45"/>
    <row r="26" spans="2:11" x14ac:dyDescent="0.4">
      <c r="I26" s="44" t="s">
        <v>6</v>
      </c>
      <c r="J26" s="22" t="s">
        <v>25</v>
      </c>
      <c r="K26" s="8" t="s">
        <v>34</v>
      </c>
    </row>
    <row r="27" spans="2:11" x14ac:dyDescent="0.4">
      <c r="I27" s="45"/>
      <c r="J27" s="43">
        <f>H4+H12+H21</f>
        <v>1608.9199999999992</v>
      </c>
      <c r="K27" s="9">
        <f>H6+H8+H14+H16+H23</f>
        <v>450466.76480000012</v>
      </c>
    </row>
    <row r="28" spans="2:11" ht="18" thickBot="1" x14ac:dyDescent="0.45">
      <c r="I28" s="46"/>
      <c r="J28" s="23" t="s">
        <v>35</v>
      </c>
      <c r="K28" s="24" t="s">
        <v>36</v>
      </c>
    </row>
  </sheetData>
  <mergeCells count="15">
    <mergeCell ref="B19:C19"/>
    <mergeCell ref="D19:G19"/>
    <mergeCell ref="B20:B21"/>
    <mergeCell ref="B22:B23"/>
    <mergeCell ref="I26:I28"/>
    <mergeCell ref="B7:B8"/>
    <mergeCell ref="B10:C10"/>
    <mergeCell ref="D10:G10"/>
    <mergeCell ref="B11:B12"/>
    <mergeCell ref="B13:B14"/>
    <mergeCell ref="B15:B16"/>
    <mergeCell ref="B3:B4"/>
    <mergeCell ref="B5:B6"/>
    <mergeCell ref="B2:C2"/>
    <mergeCell ref="D2:G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S3</vt:lpstr>
      <vt:lpstr>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2023-08-23T11:36:29Z</dcterms:created>
  <dcterms:modified xsi:type="dcterms:W3CDTF">2023-08-29T05:05:36Z</dcterms:modified>
</cp:coreProperties>
</file>