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Auth &amp; Account" sheetId="4" r:id="rId7"/>
    <sheet state="visible" name="Student Practice Setup" sheetId="5" r:id="rId8"/>
    <sheet state="visible" name="Student Document" sheetId="6" r:id="rId9"/>
    <sheet state="visible" name="Student QGen" sheetId="7" r:id="rId10"/>
    <sheet state="visible" name="Student QBank" sheetId="8" r:id="rId11"/>
    <sheet state="visible" name="FE Practice" sheetId="9" r:id="rId12"/>
    <sheet state="visible" name="PE Practice" sheetId="10" r:id="rId13"/>
    <sheet state="visible" name="Student Wallet" sheetId="11" r:id="rId14"/>
    <sheet state="visible" name="Admin Course" sheetId="12" r:id="rId15"/>
    <sheet state="visible" name="Admin Questions" sheetId="13" r:id="rId16"/>
    <sheet state="visible" name="Admin Documents" sheetId="14" r:id="rId17"/>
    <sheet state="visible" name="Admin QGen" sheetId="15" r:id="rId18"/>
    <sheet state="visible" name="Admin Practice" sheetId="16" r:id="rId19"/>
    <sheet state="visible" name="Admin Users" sheetId="17" r:id="rId20"/>
    <sheet state="visible" name="Admin Wallet Pkg" sheetId="18" r:id="rId21"/>
  </sheet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22" roundtripDataChecksum="lVD0qaH2IDEMiQuwa7Ro7xVudvTL0JRUp6VD/OJCzu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0">
      <text>
        <t xml:space="preserve">======
ID#AAACEzXzYrY
    (2026-08-05 05:55:13)
*A: Add
  M: Modify
  D: Delete</t>
      </text>
    </comment>
  </commentList>
  <extLst>
    <ext uri="GoogleSheetsCustomDataVersion2">
      <go:sheetsCustomData xmlns:go="http://customooxmlschemas.google.com/" r:id="rId1" roundtripDataSignature="AMtx7mjBUTA5495G7K9dEUtw0u+7aN19q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0">
      <text>
        <t xml:space="preserve">======
ID#AAACEzXzYrc
tqsang    (2026-08-05 05:55:13)
List all test cases (must run before this case), conditions that must be done, or required state that the system should be in before performing this case</t>
      </text>
    </comment>
  </commentList>
  <extLst>
    <ext uri="GoogleSheetsCustomDataVersion2">
      <go:sheetsCustomData xmlns:go="http://customooxmlschemas.google.com/" r:id="rId1" roundtripDataSignature="AMtx7mjOiaJr5ZWmng2cftrZL9nFUAMLOA=="/>
    </ext>
  </extLst>
</comments>
</file>

<file path=xl/sharedStrings.xml><?xml version="1.0" encoding="utf-8"?>
<sst xmlns="http://schemas.openxmlformats.org/spreadsheetml/2006/main" count="1109" uniqueCount="395">
  <si>
    <t>TEST CASE LIST</t>
  </si>
  <si>
    <t>TEST STATISTICS</t>
  </si>
  <si>
    <t>Feature</t>
  </si>
  <si>
    <t>Authentication &amp; Account Access</t>
  </si>
  <si>
    <t>TEST REPORT DOCUMENT</t>
  </si>
  <si>
    <t>Passed</t>
  </si>
  <si>
    <t>Test requirement</t>
  </si>
  <si>
    <t>Project Name</t>
  </si>
  <si>
    <t>Validates user sign-in/session establishment and basic account profile maintenance through the implemented FE workflow.</t>
  </si>
  <si>
    <t>AI-Powered Examination and Programming Practice Platform (APE)</t>
  </si>
  <si>
    <t>Failed</t>
  </si>
  <si>
    <t>Creator</t>
  </si>
  <si>
    <t>Nguyễn Viết Sang</t>
  </si>
  <si>
    <t>Number of TCs</t>
  </si>
  <si>
    <t>Project Code</t>
  </si>
  <si>
    <t>SEP490-G26</t>
  </si>
  <si>
    <t>Pending</t>
  </si>
  <si>
    <t>Issue Date</t>
  </si>
  <si>
    <t>Testing Round</t>
  </si>
  <si>
    <t>Reviewer/Approver</t>
  </si>
  <si>
    <t>Test Environment Setup Description</t>
  </si>
  <si>
    <t>Document Code</t>
  </si>
  <si>
    <t>N/A</t>
  </si>
  <si>
    <t>1. Backend API: APE_BE (.NET / MongoDB / Judge0 / PayOS).
2. Frontend Web App: APE_FE (Vite / React).
3. Google OAuth credentials configured.
4. AI providers and vector and tagging services configured for ingest and generation.
5. Test data: courses, documents, question banks, payment callback sandbox, and student and admin accounts.</t>
  </si>
  <si>
    <t>SEP490-G26_Test Report_v1.0</t>
  </si>
  <si>
    <t>Round 1</t>
  </si>
  <si>
    <t>Version</t>
  </si>
  <si>
    <t>v1.1</t>
  </si>
  <si>
    <t>Notes</t>
  </si>
  <si>
    <t>Record of change</t>
  </si>
  <si>
    <t>No</t>
  </si>
  <si>
    <t>Function Name</t>
  </si>
  <si>
    <t>Sheet Name</t>
  </si>
  <si>
    <t>Description</t>
  </si>
  <si>
    <t>Pre-Condition</t>
  </si>
  <si>
    <t>Effective Date</t>
  </si>
  <si>
    <t>Round 2</t>
  </si>
  <si>
    <t>Change Item</t>
  </si>
  <si>
    <t>*A,D,M</t>
  </si>
  <si>
    <t>Change description</t>
  </si>
  <si>
    <t>Reference</t>
  </si>
  <si>
    <t>Google sign-in</t>
  </si>
  <si>
    <t>1.0</t>
  </si>
  <si>
    <t>Runtime execution and final scope correction</t>
  </si>
  <si>
    <t>A</t>
  </si>
  <si>
    <t>Module code</t>
  </si>
  <si>
    <t xml:space="preserve"> 30 implemented Integration Test cases with FE screenshot evidence.</t>
  </si>
  <si>
    <t>Current implementation</t>
  </si>
  <si>
    <t>Verify user can sign in with Google and reach the authenticated workspace.</t>
  </si>
  <si>
    <t>Number of  test cases</t>
  </si>
  <si>
    <t>Valid active Google-backed student account and authentication callback are available.</t>
  </si>
  <si>
    <t>Integration Test Report</t>
  </si>
  <si>
    <t>M</t>
  </si>
  <si>
    <t>Update test case</t>
  </si>
  <si>
    <t>Report 1, 2, 3, 4; APE_BE; APE_FE</t>
  </si>
  <si>
    <t>Update basic profile name</t>
  </si>
  <si>
    <t>Round 3</t>
  </si>
  <si>
    <t>Verify student can update the basic profile name.</t>
  </si>
  <si>
    <t>Authenticated student and prepared unique profile name.</t>
  </si>
  <si>
    <t>Student Practice Setup</t>
  </si>
  <si>
    <t>Start FE practice from System</t>
  </si>
  <si>
    <t>Student BYOS Document Workspace</t>
  </si>
  <si>
    <t>Verify student can configure and start an FE practice session.</t>
  </si>
  <si>
    <t>Authenticated student and visible course with FE questions.</t>
  </si>
  <si>
    <t>Student Question Generation Workspace</t>
  </si>
  <si>
    <t>Start PE practice from System</t>
  </si>
  <si>
    <t>Verify student can configure and start a PE practice session.</t>
  </si>
  <si>
    <t>Authenticated student and visible course with PE questions.</t>
  </si>
  <si>
    <t>Test Case ID</t>
  </si>
  <si>
    <t>Test Case Description</t>
  </si>
  <si>
    <t>Test Case Procedure</t>
  </si>
  <si>
    <t>Student Question Bank</t>
  </si>
  <si>
    <t>Expected Results</t>
  </si>
  <si>
    <t>Pre-conditions</t>
  </si>
  <si>
    <t>Start FE practice from My Documents</t>
  </si>
  <si>
    <t>Test date</t>
  </si>
  <si>
    <t>Tester</t>
  </si>
  <si>
    <t>Verify student can configure and start an FE practice session from My Documents.</t>
  </si>
  <si>
    <t>Authenticated student and ready BYOS FE content in selected scope.</t>
  </si>
  <si>
    <t>Note</t>
  </si>
  <si>
    <t>Student FE Practice Lifecycle</t>
  </si>
  <si>
    <t>Upload My Documents</t>
  </si>
  <si>
    <t>Student PE Practice Lifecycle</t>
  </si>
  <si>
    <t>Verify student can upload a BYOS document and see the exact file become ready for generation.</t>
  </si>
  <si>
    <t>Authenticated student, accepted course, and valid upload file.</t>
  </si>
  <si>
    <t>IT_AUTH_001</t>
  </si>
  <si>
    <t>Verify user can sign in with Google and reach the authenticated workspace</t>
  </si>
  <si>
    <t>1. Open the login page.
2. Click the Google sign-in action.
3. Complete Google authentication with &lt;Student_Google_Active&gt;.
4. Wait for the application to return to the authenticated workspace.</t>
  </si>
  <si>
    <t>Student Wallet &amp; Payment</t>
  </si>
  <si>
    <t>The authenticated workspace is displayed and the user is no longer on the login page.</t>
  </si>
  <si>
    <t>1. A valid active Google-backed student account exists.
2. Google authentication callback is available.</t>
  </si>
  <si>
    <t>Delete owned My Documents</t>
  </si>
  <si>
    <t>Verify student can delete an owned BYOS document.</t>
  </si>
  <si>
    <t>Authenticated student and one visible owned BYOS document exists.</t>
  </si>
  <si>
    <t>AnhVH</t>
  </si>
  <si>
    <t>Generate review drafts from My Documents</t>
  </si>
  <si>
    <t>Verify student can generate review drafts from a BYOS document.</t>
  </si>
  <si>
    <t>Admin Course Management</t>
  </si>
  <si>
    <t>Authenticated student and ready BYOS document with chapter/topic scope.</t>
  </si>
  <si>
    <t>Confirm remaining generated drafts</t>
  </si>
  <si>
    <t>Admin Question Management</t>
  </si>
  <si>
    <t>Verify student can confirm the remaining generated draft questions from a BYOS result.</t>
  </si>
  <si>
    <t>Authenticated student and confirmable BYOS generation result exists.</t>
  </si>
  <si>
    <t>IT_AUTH_002</t>
  </si>
  <si>
    <t>Verify student can update the basic profile name</t>
  </si>
  <si>
    <t>1. Open Account Settings/Profile.
2. Replace the full name with &lt;ProfileName_Unique&gt;.
3. Click Save.
4. Wait for the success state to appear.</t>
  </si>
  <si>
    <t>The profile screen shows the updated full name after save.</t>
  </si>
  <si>
    <t>1. Student is authenticated.
2. &lt;ProfileName_Unique&gt; is prepared as the new display name.</t>
  </si>
  <si>
    <t>Admin System Document Management</t>
  </si>
  <si>
    <t>Browse owned question bank</t>
  </si>
  <si>
    <t>Verify student can browse the owned question bank and inspect question details.</t>
  </si>
  <si>
    <t>Authenticated student and at least one owned question exists.</t>
  </si>
  <si>
    <t>Admin Question Generation from System Documents</t>
  </si>
  <si>
    <t>Admin Practice Setup</t>
  </si>
  <si>
    <t>Publish owned draft question</t>
  </si>
  <si>
    <t>Verify student can publish an owned draft question.</t>
  </si>
  <si>
    <t>Authenticated student and publishable owned draft question exists.</t>
  </si>
  <si>
    <t>Delete owned question</t>
  </si>
  <si>
    <t>Admin User Management</t>
  </si>
  <si>
    <t>Verify student can delete an owned question from the bank.</t>
  </si>
  <si>
    <t>Authenticated student and deletable owned question exists.</t>
  </si>
  <si>
    <t>Admin Wallet Package Management</t>
  </si>
  <si>
    <t>Complete FE session and view score</t>
  </si>
  <si>
    <t>Verify student can complete an FE session and view the score summary.</t>
  </si>
  <si>
    <t>Authenticated student and active FE session exists.</t>
  </si>
  <si>
    <t>Retry FE attempt from history</t>
  </si>
  <si>
    <t>Verify student can retry a completed FE attempt from practice history.</t>
  </si>
  <si>
    <t>Authenticated student and completed FE history item exists.</t>
  </si>
  <si>
    <t>Sub total</t>
  </si>
  <si>
    <t>Start flashcard session from FE content</t>
  </si>
  <si>
    <t>Verify student can start a flashcard session from FE content.</t>
  </si>
  <si>
    <t>Authenticated student and flashcard-compatible FE scope exists.</t>
  </si>
  <si>
    <t>Run code in PE session</t>
  </si>
  <si>
    <t>Verify student can run code in an active PE session and receive runtime feedback.</t>
  </si>
  <si>
    <t>Authenticated student, active PE session, and runnable code snippet are available.</t>
  </si>
  <si>
    <t>Submit coding solution</t>
  </si>
  <si>
    <t>Verify student can submit a coding solution and receive the final grading result.</t>
  </si>
  <si>
    <t>Authenticated student, active PE session, and submittable code solution are available.</t>
  </si>
  <si>
    <t>Test coverage</t>
  </si>
  <si>
    <t>Request AI mentor feedback</t>
  </si>
  <si>
    <t>Verify student can request AI mentor feedback for a graded PE submission.</t>
  </si>
  <si>
    <t>Authenticated student and completed PE submission is visible with required AI conditions satisfied.</t>
  </si>
  <si>
    <t>Create new coding attempt</t>
  </si>
  <si>
    <t>Verify student can create a new coding attempt after a previous submission.</t>
  </si>
  <si>
    <t>Authenticated student and a previously submitted PE item is available for retry.</t>
  </si>
  <si>
    <t>Test successful coverage</t>
  </si>
  <si>
    <t>Reopen stored mentor feedback</t>
  </si>
  <si>
    <t>Verify student can reopen the latest stored AI mentor feedback for a graded PE submission.</t>
  </si>
  <si>
    <t>Authenticated student and completed PE submission with stored mentor feedback exists.</t>
  </si>
  <si>
    <t>Create wallet top-up</t>
  </si>
  <si>
    <t>Verify student can create a wallet top-up and see the transaction enter Awaiting payment state.</t>
  </si>
  <si>
    <t>Authenticated student and purchasable wallet package exists.</t>
  </si>
  <si>
    <t>Cancel pending wallet top-up</t>
  </si>
  <si>
    <t>Verify student can cancel a pending wallet top-up.</t>
  </si>
  <si>
    <t>Authenticated student and cancellable pending top-up exists.</t>
  </si>
  <si>
    <t>Complete top-up and refresh balance</t>
  </si>
  <si>
    <t>Verify student can complete a wallet top-up and see the balance refresh.</t>
  </si>
  <si>
    <t>Authenticated student, purchasable package, and completable provider payment are available.</t>
  </si>
  <si>
    <t>Create new course</t>
  </si>
  <si>
    <t>Verify admin can create a new course.</t>
  </si>
  <si>
    <t>Authenticated admin and unique course code/name are available.</t>
  </si>
  <si>
    <t>Update existing course</t>
  </si>
  <si>
    <t>Verify admin can update an existing course.</t>
  </si>
  <si>
    <t>Authenticated admin and editable existing course exists.</t>
  </si>
  <si>
    <t>Change course active status</t>
  </si>
  <si>
    <t>Verify admin can change a course active status.</t>
  </si>
  <si>
    <t>Authenticated admin and status-target course exists.</t>
  </si>
  <si>
    <t>Import questions from Excel</t>
  </si>
  <si>
    <t>Verify admin can import questions from an Excel file.</t>
  </si>
  <si>
    <t>Authenticated admin and valid controlled question import workbook are available.</t>
  </si>
  <si>
    <t>Edit existing question</t>
  </si>
  <si>
    <t>Verify admin can edit an existing question.</t>
  </si>
  <si>
    <t>Authenticated admin and editable existing question exists.</t>
  </si>
  <si>
    <t>Disable question</t>
  </si>
  <si>
    <t>Verify admin can disable an existing question.</t>
  </si>
  <si>
    <t>Authenticated admin, active question target, and disable reason are prepared.</t>
  </si>
  <si>
    <t>Upload system document</t>
  </si>
  <si>
    <t>Verify admin can upload a system document and see the exact file reach Ready state.</t>
  </si>
  <si>
    <t>Authenticated admin, existing course, and valid system document upload file are available.</t>
  </si>
  <si>
    <t>Delete system document</t>
  </si>
  <si>
    <t>Verify admin can delete a system document.</t>
  </si>
  <si>
    <t>Authenticated admin and deletable system document exists.</t>
  </si>
  <si>
    <t>Generate and confirm system-document questions</t>
  </si>
  <si>
    <t>Verify admin can generate questions from a system document and confirm the remaining drafts.</t>
  </si>
  <si>
    <t>Authenticated admin and eligible system document with chapter/topic scope exists.</t>
  </si>
  <si>
    <t>Save public FE practice preset</t>
  </si>
  <si>
    <t>Verify admin can save a public FE Practice preset.</t>
  </si>
  <si>
    <t>Authenticated admin and eligible FE pool course exists.</t>
  </si>
  <si>
    <t>Ban active user</t>
  </si>
  <si>
    <t>Verify admin can ban an active user.</t>
  </si>
  <si>
    <t>Authenticated admin and active non-admin user target exists.</t>
  </si>
  <si>
    <t>Create and update wallet package</t>
  </si>
  <si>
    <t>Verify admin can create a wallet package and update its details.</t>
  </si>
  <si>
    <t>Authenticated admin and unique package values are available.</t>
  </si>
  <si>
    <t>Change wallet package active status</t>
  </si>
  <si>
    <t>Verify admin can change a wallet package active status.</t>
  </si>
  <si>
    <t>Authenticated admin and wallet package status target exists.</t>
  </si>
  <si>
    <t>Validates deterministic FE and PE practice configuration flows from both System and My Documents sources that create a new private exam/session and open the correct practice workspace.</t>
  </si>
  <si>
    <t>IT_PRACTICE_SETUP_001</t>
  </si>
  <si>
    <t>Verify student can configure and start an FE practice session</t>
  </si>
  <si>
    <t>1. Open Student Practice Configuration.
2. Select &lt;Course_With_FE_Questions&gt;.
3. Keep Source = System.
4. Select Type = FE.
5. Select Mode = Practice.
6. Set difficulty counts to Easy = 1, Medium = 0, Hard = 0.
7. Click Start Practice.</t>
  </si>
  <si>
    <t>The FE Multiple Choice Exam workspace opens for the newly created FE session.</t>
  </si>
  <si>
    <t>1. Student is authenticated.
2. &lt;Course_With_FE_Questions&gt; exists, is visible, and has at least one Easy FE question.</t>
  </si>
  <si>
    <t>IT_PRACTICE_SETUP_002</t>
  </si>
  <si>
    <t>Verify student can configure and start a PE practice session</t>
  </si>
  <si>
    <t>1. Open Student Practice Configuration.
2. Select &lt;Course_With_PE_Questions&gt;.
3. Keep Source = System.
4. Select Type = PE.
5. Select Difficulty = Easy.
6. Select the first visible Easy PE question only.
7. Click Start Practice.</t>
  </si>
  <si>
    <t>The coding workspace opens for the newly created PE session.</t>
  </si>
  <si>
    <t>1. Student is authenticated.
2. &lt;Course_With_PE_Questions&gt; exists, is visible, and has at least one Easy PE question.</t>
  </si>
  <si>
    <t>IT_PRACTICE_SETUP_003</t>
  </si>
  <si>
    <t>Verify student can start an FE flashcard session</t>
  </si>
  <si>
    <t>1. Open Student Practice Configuration or Practice Library.
 2. Select FE content that supports Mode = Flashcard.
 3. Start the flashcard session.
 4. Flip the first card and move to the next card.</t>
  </si>
  <si>
    <t>The Flashcard Viewer opens and the student can flip cards and move between them.</t>
  </si>
  <si>
    <t>1. Student is authenticated.
 2. The selected FE scope has at least one flashcard-compatible FE session or preset.</t>
  </si>
  <si>
    <t>SangNV</t>
  </si>
  <si>
    <t>IT_PRACTICE_SETUP_004</t>
  </si>
  <si>
    <t>Verify student can configure and start a PE practice session from My Documents</t>
  </si>
  <si>
    <t>1. Open Student Practice Configuration.
 2. Select Source = My Documents.
 3. Select &lt;Course_With_Ready_BYOS_PE_Content&gt;.
 4. Select Type = PE.
 5. Keep Mode = Practice.
 6. Select one ready owned document for the chosen course.
 7. Select one or more available PE questions from the filtered PE pool.
 8. Click Generate and Start.</t>
  </si>
  <si>
    <t>The coding workspace opens for the newly created PE session built from the selected My Documents scope.</t>
  </si>
  <si>
    <t>1. Student is authenticated.
 2. &lt;Course_With_Ready_BYOS_PE_Content&gt; exists and has at least one ready owned document plus available PE questions in the selected scope.</t>
  </si>
  <si>
    <t>Student My Documents Workspace</t>
  </si>
  <si>
    <t>Validates the student-owned document lifecycle from My upload through generation-ready state and owned-document deletion.</t>
  </si>
  <si>
    <t>Validates student AI question generation from an owned BYOS document, including reviewed draft output and confirming the remaining generated drafts.</t>
  </si>
  <si>
    <t>IT_My_001</t>
  </si>
  <si>
    <t>Verify student can upload a My Documents and see the exact file become ready for generation</t>
  </si>
  <si>
    <t>1. Open My Upload.
2. Select &lt;Course_Target&gt;.
3. Choose and upload &lt;My_File_Unique&gt;.
4. Open the exact uploaded file's preview/runtime state.
5. Wait until the document is shown as ready for downstream generation.</t>
  </si>
  <si>
    <t>The exact uploaded My file is visible and the FE indicates that it is ready for generation.</t>
  </si>
  <si>
    <t>1. Student is authenticated.
2. Student wallet state satisfies current upload requirements.
3. &lt;Course_Target&gt; exists and accepts the upload.
4. &lt;My_Documents_File_Unique&gt; is a valid supported document.</t>
  </si>
  <si>
    <t>IT_My_002</t>
  </si>
  <si>
    <t>Verify student can delete an owned My Documents</t>
  </si>
  <si>
    <t>1. Open the My Documents workspace.
2. Locate &lt;Ready_My_Document&gt;.
3. Trigger Delete for that document.
4. Confirm the delete action when the confirmation dialog appears.
5. Wait for the list to refresh.</t>
  </si>
  <si>
    <t>&lt;Ready_My_Document&gt; is no longer visible in the My workspace.</t>
  </si>
  <si>
    <t>1. Student is authenticated.
2. One owned visible document &lt;Ready_My_Document&gt; exists.</t>
  </si>
  <si>
    <t>IT_STU_QGEN_001</t>
  </si>
  <si>
    <t>Verify student can generate review drafts from a BYOS document</t>
  </si>
  <si>
    <t>1. Open Generate From BYOS.
2. Select &lt;Ready_BYOS_Document_With_Topics&gt;.
3. Select the first available chapter only.
4. Select the first available topic only.
5. Set Question Type = PE.
6. Set Difficulty Profile = Easy x1.
7. Click Generate/Review and wait for the review result panel.</t>
  </si>
  <si>
    <t>The result panel displays reviewed/generated draft questions for the selected BYOS scope.</t>
  </si>
  <si>
    <t>1. Student is authenticated.
2. &lt;Ready_BYOS_Document_With_Topics&gt; is owned by the student, ready for generation, and has at least one chapter and topic.</t>
  </si>
  <si>
    <t>IT_STU_QGEN_002</t>
  </si>
  <si>
    <t>Verify student can confirm the remaining generated draft questions from a BYOS result</t>
  </si>
  <si>
    <t>1. Open Generate From BYOS.
2. Complete a generation flow that returns reviewed draft questions.
3. Click Confirm Remaining Questions.
4. Wait for the result panel to refresh.</t>
  </si>
  <si>
    <t>The remaining generated draft questions are confirmed and the result panel shows the updated final state.</t>
  </si>
  <si>
    <t>1. Student is authenticated.
2. A BYOS generation result exists with at least one persisted draft question that is still confirmable.</t>
  </si>
  <si>
    <t>Validates the student-owned question-bank workspace for browsing/detail inspection and owned-question lifecycle mutations.</t>
  </si>
  <si>
    <t>IT_STU_QBANK_001</t>
  </si>
  <si>
    <t>Verify student can browse the owned question bank and inspect question details</t>
  </si>
  <si>
    <t>1. Open Student Question Bank.
2. Apply one meaningful filter such as course or status.
3. Select &lt;Owned_Question&gt; from the filtered list.
4. Inspect the detail panel.</t>
  </si>
  <si>
    <t>The selected question detail panel displays the question content and metadata for the owned question.</t>
  </si>
  <si>
    <t>1. Student is authenticated.
2. At least one owned question &lt;Owned_Question&gt; exists.</t>
  </si>
  <si>
    <t>IT_STU_QBANK_002</t>
  </si>
  <si>
    <t>Verify student can publish an owned draft question</t>
  </si>
  <si>
    <t>1. Open Student Question Bank.
2. Select &lt;Owned_Draft_Question&gt;.
3. Click Publish/Activate.
4. Wait for the list and detail panel to refresh.</t>
  </si>
  <si>
    <t>The selected student-owned draft question is shown with status Active.</t>
  </si>
  <si>
    <t>1. Student is authenticated.
2. &lt;Owned_Draft_Question&gt; exists, belongs to the student, has status Draft, and is publishable.</t>
  </si>
  <si>
    <t>IT_STU_QBANK_003</t>
  </si>
  <si>
    <t>Verify student can delete an owned question from the bank</t>
  </si>
  <si>
    <t>1. Open Student Question Bank.
2. Select &lt;Owned_Question_Delete_Target&gt;.
3. Click Delete.
4. Confirm the deletion when prompted.
5. Wait for the list to refresh.</t>
  </si>
  <si>
    <t>&lt;Owned_Question_Delete_Target&gt; is no longer visible in the student question bank.</t>
  </si>
  <si>
    <t>1. Student is authenticated.
2. &lt;Owned_Question_Delete_Target&gt; exists, belongs to the student, and is deletable.</t>
  </si>
  <si>
    <t>Validates the FE practice lifecycle from answer submission to scored completion, retry from completed practice history, and starting flashcard review from FE content.</t>
  </si>
  <si>
    <t>IT_FE_PRACTICE_001</t>
  </si>
  <si>
    <t>Verify student can complete an FE session and view the score summary</t>
  </si>
  <si>
    <t>1. Open &lt;Active_FE_Session&gt;.
2. Answer all displayed FE questions.
3. Click Finish Attempt.
4. Wait for the completion summary to render.</t>
  </si>
  <si>
    <t>The FE session displays the completed summary with visible score/result information.</t>
  </si>
  <si>
    <t>IT_FE_PRACTICE_002</t>
  </si>
  <si>
    <t>Verify student can retry a completed FE attempt from practice history</t>
  </si>
  <si>
    <t>1. Open Practice History.
2. Filter to the relevant course or FE type if necessary to locate the target item.
3. Locate &lt;Completed_FE_History_Item&gt;.
4. Click Retry.
5. Wait for the new FE session to open.</t>
  </si>
  <si>
    <t>A new FE attempt opens in the FE workspace.</t>
  </si>
  <si>
    <t>1. Student is authenticated.
2. &lt;Completed_FE_History_Item&gt; exists.</t>
  </si>
  <si>
    <t>IT_FE_PRACTICE_003</t>
  </si>
  <si>
    <t>Verify student can start a flashcard session from FE content</t>
  </si>
  <si>
    <t>1. Open the student FE practice configuration or library view.
2. Select FE content with Mode = Flashcard.
3. Start the session.
4. Flip the first card and move to the next card.</t>
  </si>
  <si>
    <t>The Flashcard Viewer opens for the selected FE content and the student can review cards.</t>
  </si>
  <si>
    <t>1. Student is authenticated.
2. The selected FE scope has at least one flashcard-compatible set.</t>
  </si>
  <si>
    <t>Validates iterative PE code execution, final asynchronous grading, AI mentor feedback, reopening stored mentor feedback, and creating a fresh coding attempt after a previous submission.</t>
  </si>
  <si>
    <t>IT_PE_PRACTICE_001</t>
  </si>
  <si>
    <t>Verify student can run code in an active PE session and receive runtime feedback</t>
  </si>
  <si>
    <t>1. Open &lt;Active_PE_Session&gt; in the coding workspace.
2. Enter &lt;Runnable_Code_Snippet&gt; for the selected question.
3. Click Run Code.
4. Wait for the runtime response.</t>
  </si>
  <si>
    <t>Runtime feedback is displayed in the coding workspace for the current run</t>
  </si>
  <si>
    <t>1. Student is authenticated.
2. &lt;Active_PE_Session&gt; exists.
3. &lt;Runnable_Code_Snippet&gt; is prepared.</t>
  </si>
  <si>
    <t>IT_PE_PRACTICE_002</t>
  </si>
  <si>
    <t>Verify student can submit a coding solution and receive the final grading result</t>
  </si>
  <si>
    <t>1. Open &lt;Active_PE_Session&gt; in the coding workspace.
2. Enter &lt;Submittable_Code_Solution&gt;.
3. Click Final Submit/Submit.
4. Wait until the FE shows grading in progress.
5. Continue waiting until the result viewer reaches a terminal grading state.</t>
  </si>
  <si>
    <t>Checkpoint: The submission enters a grading/waiting state.
Final: The result viewer displays a terminal PE grading result with score/verdict details.</t>
  </si>
  <si>
    <t>1. Student is authenticated.
2. &lt;Active_PE_Session&gt; exists.
3. &lt;Submittable_Code_Solution&gt; is prepared.</t>
  </si>
  <si>
    <t>IT_PE_PRACTICE_003</t>
  </si>
  <si>
    <t>Verify student can request AI mentor feedback for a graded PE submission</t>
  </si>
  <si>
    <t>1. Open &lt;Completed_PE_Submission&gt; in the Result Viewer.
2. Click Ask AI Mentor.
3. Wait for the request to complete.
4. Inspect the returned mentor review panel.</t>
  </si>
  <si>
    <t>Structured AI mentor feedback is displayed for the graded submission.</t>
  </si>
  <si>
    <t>1. Student is authenticated.
2. &lt;Completed_PE_Submission&gt; exists and is visible in the Result Viewer.
3. Required AI/billing conditions are satisfied.</t>
  </si>
  <si>
    <t>IT_PE_PRACTICE_004</t>
  </si>
  <si>
    <t>Verify student can create a new coding attempt after a previous submission</t>
  </si>
  <si>
    <t>1. Open Practice History or the exam library.
2. Locate a previously submitted PE item.
3. Click Retry or open the item again to start a fresh attempt.
4. Wait for the coding workspace to open.</t>
  </si>
  <si>
    <t>A new in-progress coding attempt opens in the coding workspace and is separate from the previous submission result.</t>
  </si>
  <si>
    <t>1. Student is authenticated.
2. A previously submitted PE item exists and is available for starting another attempt.</t>
  </si>
  <si>
    <t>IT_PE_PRACTICE_005</t>
  </si>
  <si>
    <t>Verify student can reopen the latest stored AI mentor feedback for a graded PE submission</t>
  </si>
  <si>
    <t>1. Open a completed PE submission that already has stored mentor feedback.
2. Wait for the Result Viewer to finish loading.
3. Inspect the mentor review panel.</t>
  </si>
  <si>
    <t>The latest stored AI mentor feedback is shown in the Result Viewer for the graded PE submission.</t>
  </si>
  <si>
    <t>1. Student is authenticated.
2. A completed PE submission with stored mentor feedback exists and is visible in the Result Viewer.</t>
  </si>
  <si>
    <t>Validates the student top-up lifecycle from payment creation to awaiting-payment state, completed balance refresh, and cancellation of a pending top-up.</t>
  </si>
  <si>
    <t>IT_WALLET_001</t>
  </si>
  <si>
    <t>Verify student can create a wallet top-up and see the transaction enter Awaiting payment state</t>
  </si>
  <si>
    <t>1. Open Purchase Credits.
2. Select &lt;Active_Wallet_Package&gt;.
3. Confirm/create the top-up.
4. Wait for the checkout and payment-status section to load.</t>
  </si>
  <si>
    <t>The top-up page shows the created transaction in Awaiting payment state.</t>
  </si>
  <si>
    <t>1. Student is authenticated.
2. &lt;Active_Wallet_Package&gt; exists and is purchasable.</t>
  </si>
  <si>
    <t>IT_WALLET_002</t>
  </si>
  <si>
    <t>Verify student can cancel a pending wallet top-up</t>
  </si>
  <si>
    <t>1. Open the pending transaction &lt;Pending_Topup&gt; from the payment/history screen.
2. Trigger the cancel payment action.
3. Wait for the transaction status to refresh.</t>
  </si>
  <si>
    <t>The FE shows the transaction in Cancelled status.</t>
  </si>
  <si>
    <t>1. Student is authenticated.
2. &lt;Pending_Topup&gt; exists with a valid provider reference, Status = Pending, is not expired, and is still cancellable.</t>
  </si>
  <si>
    <t>IT_WALLET_003</t>
  </si>
  <si>
    <t>Verify student can complete a wallet top-up and see the balance refresh</t>
  </si>
  <si>
    <t>1. Open Purchase Credits and create a top-up for &lt;Active_Wallet_Package&gt;.
2. Complete the provider payment flow for the created transaction.
3. Wait for the FE to refresh the transaction status and wallet balance.
4. Inspect the updated balance and transaction state.</t>
  </si>
  <si>
    <t>The transaction reaches a completed terminal payment state in the FE and the wallet balance is refreshed.</t>
  </si>
  <si>
    <t>1. Student is authenticated.
2. &lt;Active_Wallet_Package&gt; exists and is purchasable.
3. A valid provider payment can be completed for the created transaction.</t>
  </si>
  <si>
    <t>Validates admin course creation, detail updates, and operational active-status changes through the management UI.</t>
  </si>
  <si>
    <t>IT_ADMIN_COURSE_001</t>
  </si>
  <si>
    <t>Verify admin can create a new course</t>
  </si>
  <si>
    <t>1. Open Course Management.
2. Open the create course form.
3. Enter &lt;CourseCode_Unique&gt; and &lt;CourseName_Unique&gt;.
4. Save the course.
5. Wait for the list to refresh.</t>
  </si>
  <si>
    <t>The new course appears in the course list with the entered code and name.</t>
  </si>
  <si>
    <t>1. Admin is authenticated.
2. &lt;CourseCode_Unique&gt; and &lt;CourseName_Unique&gt; are available.</t>
  </si>
  <si>
    <t>IT_ADMIN_COURSE_002</t>
  </si>
  <si>
    <t>Verify admin can update an existing course</t>
  </si>
  <si>
    <t>1. Open Course Management.
2. Select &lt;Existing_Course&gt; for edit.
3. Change supported editable details to the prepared test values.
4. Save changes.
5. Wait for the list to refresh.</t>
  </si>
  <si>
    <t>The course row shows the updated saved details.</t>
  </si>
  <si>
    <t>1. Admin is authenticated.
2. &lt;Existing_Course&gt; exists and is editable.
3. &lt;CourseName_Updated_Unique&gt; is prepared.</t>
  </si>
  <si>
    <t>IT_ADMIN_COURSE_003</t>
  </si>
  <si>
    <t>Verify admin can change a course active status</t>
  </si>
  <si>
    <t>1. Open Course Management.
2. Locate &lt;Existing_Course_Status_Target&gt;.
3. Toggle the active-status control.
4. Wait for the list to refresh.</t>
  </si>
  <si>
    <t>The course row displays the changed active/inactive status.</t>
  </si>
  <si>
    <t>1. Admin is authenticated.
2. &lt;Existing_Course_Status_Target&gt; exists in a known current status.</t>
  </si>
  <si>
    <t>Validates admin question import, editing, and disable/status management through the implemented question-management UI.</t>
  </si>
  <si>
    <t>IT_ADMIN_QUESTION_001</t>
  </si>
  <si>
    <t>Verify admin can import questions from an Excel file</t>
  </si>
  <si>
    <t>1. Open Admin Question Management.
2. Open the import section.
3. Choose &lt;Valid_Question_Import_XLSX&gt;.
4. Start the import.
5. Wait for import feedback and the refreshed question list.</t>
  </si>
  <si>
    <t>Imported questions are visible in Admin Question Management and can be located by the expected unique keyword or title pattern.</t>
  </si>
  <si>
    <t>1. Admin is authenticated.
2. &lt;Valid_Question_Import_XLSX&gt; is a valid controlled import workbook.
3. &lt;QuestionKeyword_Unique&gt; identifies the imported data.</t>
  </si>
  <si>
    <t>IT_ADMIN_QUESTION_002</t>
  </si>
  <si>
    <t>Verify admin can edit an existing question</t>
  </si>
  <si>
    <t>1. Open Admin Question Management.
2. Select &lt;Existing_Question&gt;.
3. Edit supported question fields.
4. Save changes.
5. Wait for the detail/list to refresh.</t>
  </si>
  <si>
    <t>The question detail and visible list state reflect the updated saved values.</t>
  </si>
  <si>
    <t>1. Admin is authenticated.
2. &lt;Existing_Question&gt; exists and is editable.
3. Updated question values are prepared.</t>
  </si>
  <si>
    <t>IT_ADMIN_QUESTION_003</t>
  </si>
  <si>
    <t>Verify admin can disable an existing question</t>
  </si>
  <si>
    <t>1. Open Admin Question Management.
2. Select &lt;Active_Question_Disable_Target&gt;.
3. Enter &lt;DisableReason_Text&gt;.
4. Click Disable.
5. Wait for the list/detail to refresh.</t>
  </si>
  <si>
    <t>The target question is shown as Disabled in the FE.</t>
  </si>
  <si>
    <t>1. Admin is authenticated.
2. &lt;Active_Question_Disable_Target&gt; exists in Active state.
3. &lt;DisableReason_Text&gt; is prepared.</t>
  </si>
  <si>
    <t>Validates admin system-document upload through the real ingestion path and deterministic deletion from the admin document library.</t>
  </si>
  <si>
    <t>IT_ADMIN_DOCUMENT_001</t>
  </si>
  <si>
    <t>Verify admin can upload a system document and see the exact file reach Ready state</t>
  </si>
  <si>
    <t>1. Open Admin Document Management.
2. Click Upload System Document.
3. Select &lt;Existing_Course&gt;.
4. Choose &lt;SystemDocument_Unique&gt;.
5. Start upload.
6. Wait until the exact uploaded filename is visible and reaches Ready state.</t>
  </si>
  <si>
    <t>The exact uploaded filename is visible in Admin Document Management with status Ready.</t>
  </si>
  <si>
    <t>1. Admin is authenticated.
2. &lt;Existing_Course&gt; exists for document assignment.
3. &lt;SystemDocument_Unique&gt; is a valid supported upload file.</t>
  </si>
  <si>
    <t>IT_ADMIN_DOCUMENT_002</t>
  </si>
  <si>
    <t>Verify admin can delete a system document</t>
  </si>
  <si>
    <t>1. Open Admin Document Management.
2. Locate &lt;SystemDocument_Delete_Target&gt;.
3. Trigger Delete.
4. Confirm the action when prompted.
5. Wait for the library to refresh.</t>
  </si>
  <si>
    <t>&lt;SystemDocument_Delete_Target&gt; is no longer visible in the admin document library.</t>
  </si>
  <si>
    <t>1. Admin is authenticated.
2. &lt;SystemDocument_Delete_Target&gt; exists and is deletable</t>
  </si>
  <si>
    <t>Validates the admin end-to-end generation, review, and confirmation lifecycle from a real system-document scope.</t>
  </si>
  <si>
    <t>IT_ADMIN_QGEN_001</t>
  </si>
  <si>
    <t>Verify admin can generate questions from a system document and confirm the remaining drafts</t>
  </si>
  <si>
    <t>1. Open Admin Generate Questions.
2. Select &lt;SystemDocument_Generation_Target&gt;.
3. Select the first available chapter only.
4. Select the first available topic only.
5. Keep Question Type = FE.
6. Keep Difficulty Profile = Medium x1.
7. Click Generate and wait for the draft review panel.
8. Click Confirm Remaining Questions.</t>
  </si>
  <si>
    <t>Remaining generated drafts are confirmed and the FE shows the confirmed final state for the generated questions.</t>
  </si>
  <si>
    <t>1. Admin is authenticated.
2. &lt;SystemDocument_Generation_Target&gt; is a real visible system document eligible for generation and has at least one chapter and topic.</t>
  </si>
  <si>
    <t>IT_ADMIN_QGEN_002</t>
  </si>
  <si>
    <t>1. Open Admin Generate Questions.
2. Select &lt;SystemDocument_Generation_Target&gt;.
3. Select the first available chapter only.
4. Select the first available topic only.
5. Keep Question Type = PE.
6. Keep Difficulty Profile = Medium x1.
7. Click Generate and wait for the draft review panel.
8. Click Confirm Remaining Questions.</t>
  </si>
  <si>
    <t>Remaining generated drafts are confirmed and the PE shows the confirmed final state for the generated questions.</t>
  </si>
  <si>
    <t>Validates creation of a reusable public FE Practice preset through the admin practice-setup workflow.</t>
  </si>
  <si>
    <t>IT_ADMIN_PRACTICE_001</t>
  </si>
  <si>
    <t>Verify admin can save a public FE Practice preset</t>
  </si>
  <si>
    <t>1. Open Admin Practice Setup.
2. Select &lt;Course_With_Eligible_FE_Pool&gt;.
3. Keep Exam Type = FE.
4. Keep Mode = Practice.
5. Set difficulty counts to Easy = 1, Medium = 0, Hard = 0.
6. Enter &lt;PracticeSetup_Title_Unique&gt;.
7. Save the preset.
8. Wait for the setup list/detail to refresh.</t>
  </si>
  <si>
    <t>The saved public FE Practice preset is visible in the setup list.</t>
  </si>
  <si>
    <t>1. Admin is authenticated.
2. &lt;Course_With_Eligible_FE_Pool&gt; exists and contains at least one Easy FE question.
3. &lt;PracticeSetup_Title_Unique&gt; is available.</t>
  </si>
  <si>
    <t>IT_ADMIN_PRACTICE_002</t>
  </si>
  <si>
    <t>Verify admin can save a public PE Practice preset</t>
  </si>
  <si>
    <t>1. Open Admin Practice Setup.
 2. Select &lt;Course_With_Eligible_PE_Pool&gt;.
 3. Keep Exam Type = PE.
 4. Keep Mode = Practice.
 5. Optionally apply PE difficulty filters.
 6. Select one PE question from the available pool.
 7. Enter &lt;PracticeSetup_Title_Unique&gt;.
 8. Save the preset.
 9. Wait for the setup list/detail to refresh.</t>
  </si>
  <si>
    <t>The saved public PE Practice preset is visible in the setup list.</t>
  </si>
  <si>
    <t>1. Admin is authenticated.
 2. &lt;Course_With_Eligible_PE_Pool&gt; exists and contains at least one selectable PE question.
 3. &lt;PracticeSetup_Title_Unique&gt; is available.</t>
  </si>
  <si>
    <t>Validates admin moderation by changing an active non-admin user to Banned state and reflecting that state in the FE.</t>
  </si>
  <si>
    <t>IT_ADMIN_USER_001</t>
  </si>
  <si>
    <t>Verify admin can ban an active user</t>
  </si>
  <si>
    <t>1. Open Admin Users.
 2. Locate &lt;User_Active_Ban_Target&gt;.
 3. Trigger the status change to ban the user.
 4. Wait for the list to refresh.
 5. Re-open user detail if necessary to verify the final state.</t>
  </si>
  <si>
    <t>The target user is shown with Banned status in the FE.</t>
  </si>
  <si>
    <t>1. Admin is authenticated.
 2. &lt;User_Active_Ban_Target&gt; exists, is a Student account, and is currently Active.</t>
  </si>
  <si>
    <t>Validates wallet-package maintenance by creating or updating a package and controlling package availability through active-status changes.</t>
  </si>
  <si>
    <t>IT_ADMIN_WALLET_PKG_001</t>
  </si>
  <si>
    <t>Verify admin can create a wallet package and update its details</t>
  </si>
  <si>
    <t>1. Open Admin Wallet Packages.
2. Create a package using &lt;PackageCode_Unique&gt; and &lt;PackageName_Unique&gt;.
3. Save the package.
4. Edit the same package and change the supported details to &lt;PackageName_Updated_Unique&gt;.
5. Save again.</t>
  </si>
  <si>
    <t>The package remains visible with its final edited details in the FE.</t>
  </si>
  <si>
    <t>1. Admin is authenticated.
2. &lt;PackageCode_Unique&gt;, &lt;PackageName_Unique&gt;, and &lt;PackageName_Updated_Unique&gt; are available.</t>
  </si>
  <si>
    <t>IT_ADMIN_WALLET_PKG_002</t>
  </si>
  <si>
    <t>Verify admin can change a wallet package active status</t>
  </si>
  <si>
    <t>1. Open Admin Wallet Packages.
2. Locate &lt;Wallet_Package_Status_Target&gt;.
3. Toggle its active status.
4. Wait for the package list/detail to refresh.</t>
  </si>
  <si>
    <t>The target package shows the updated active/inactive state in the FE.</t>
  </si>
  <si>
    <t>1. Admin is authenticated.
2. &lt;Wallet_Package_Status_Target&gt; exists in a known current state.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</si>
</sst>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d/m/yyyy"/>
  </numFmts>
  <fonts count="25">
    <font>
      <sz val="11.0"/>
      <color rgb="FF000000"/>
      <name val="MS PGothic"/>
      <scheme val="minor"/>
    </font>
    <font>
      <sz val="10.0"/>
      <color theme="1"/>
      <name val="Tahoma"/>
    </font>
    <font>
      <b/>
      <sz val="20.0"/>
      <color rgb="FF000000"/>
      <name val="Tahoma"/>
    </font>
    <font>
      <sz val="10.0"/>
      <color rgb="FFFF0000"/>
      <name val="Tahoma"/>
    </font>
    <font>
      <b/>
      <sz val="10.0"/>
      <color rgb="FF000000"/>
      <name val="Tahoma"/>
    </font>
    <font/>
    <font>
      <b/>
      <sz val="10.0"/>
      <color theme="1"/>
      <name val="Tahoma"/>
    </font>
    <font>
      <b/>
      <sz val="26.0"/>
      <color rgb="FFFF0000"/>
      <name val="Tahoma"/>
    </font>
    <font>
      <i/>
      <sz val="10.0"/>
      <color rgb="FF008000"/>
      <name val="Tahoma"/>
    </font>
    <font>
      <b/>
      <sz val="10.0"/>
      <color rgb="FFFF0000"/>
      <name val="Tahoma"/>
    </font>
    <font>
      <sz val="10.0"/>
      <color rgb="FF000000"/>
      <name val="Tahoma"/>
    </font>
    <font>
      <b/>
      <sz val="10.0"/>
      <color rgb="FF993300"/>
      <name val="Tahoma"/>
    </font>
    <font>
      <sz val="10.0"/>
      <color rgb="FF008000"/>
      <name val="Tahoma"/>
    </font>
    <font>
      <b/>
      <i/>
      <sz val="10.0"/>
      <color theme="1"/>
      <name val="Tahoma"/>
    </font>
    <font>
      <color theme="1"/>
      <name val="Tahoma"/>
    </font>
    <font>
      <b/>
      <sz val="10.0"/>
      <color rgb="FFFFFFFF"/>
      <name val="Tahoma"/>
    </font>
    <font>
      <i/>
      <sz val="10.0"/>
      <color theme="1"/>
      <name val="Tahoma"/>
    </font>
    <font>
      <u/>
      <sz val="11.0"/>
      <color theme="10"/>
      <name val="Tahoma"/>
    </font>
    <font>
      <i/>
      <sz val="11.0"/>
      <color theme="1"/>
      <name val="Tahoma"/>
    </font>
    <font>
      <sz val="11.0"/>
      <color theme="1"/>
      <name val="Tahoma"/>
    </font>
    <font>
      <sz val="10.0"/>
      <color rgb="FFFFFFFF"/>
      <name val="Tahoma"/>
    </font>
    <font>
      <u/>
      <sz val="11.0"/>
      <color theme="10"/>
      <name val="Tahoma"/>
    </font>
    <font>
      <b/>
      <sz val="10.0"/>
      <color rgb="FF0000FF"/>
      <name val="Tahoma"/>
    </font>
    <font>
      <color rgb="FF000000"/>
      <name val="Tahoma"/>
    </font>
    <font>
      <color theme="1"/>
      <name val="MS PGothic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Border="1" applyFill="1" applyFont="1"/>
    <xf borderId="0" fillId="0" fontId="1" numFmtId="0" xfId="0" applyFont="1"/>
    <xf borderId="1" fillId="2" fontId="1" numFmtId="1" xfId="0" applyBorder="1" applyFill="1" applyFont="1" applyNumberFormat="1"/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ill="1" applyFont="1">
      <alignment horizontal="left"/>
    </xf>
    <xf borderId="1" fillId="2" fontId="3" numFmtId="0" xfId="0" applyBorder="1" applyFill="1" applyFont="1"/>
    <xf borderId="1" fillId="2" fontId="4" numFmtId="0" xfId="0" applyAlignment="1" applyBorder="1" applyFill="1" applyFont="1">
      <alignment horizontal="left"/>
    </xf>
    <xf borderId="2" fillId="2" fontId="2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2" fontId="6" numFmtId="0" xfId="0" applyAlignment="1" applyBorder="1" applyFill="1" applyFont="1">
      <alignment horizontal="center" shrinkToFit="0" vertical="top" wrapText="1"/>
    </xf>
    <xf borderId="6" fillId="0" fontId="7" numFmtId="0" xfId="0" applyAlignment="1" applyBorder="1" applyFont="1">
      <alignment horizontal="center" vertical="center"/>
    </xf>
    <xf borderId="7" fillId="2" fontId="1" numFmtId="0" xfId="0" applyAlignment="1" applyBorder="1" applyFill="1" applyFont="1">
      <alignment horizontal="left" shrinkToFit="0" vertical="top" wrapText="1"/>
    </xf>
    <xf borderId="8" fillId="0" fontId="5" numFmtId="0" xfId="0" applyBorder="1" applyFont="1"/>
    <xf borderId="9" fillId="0" fontId="5" numFmtId="0" xfId="0" applyBorder="1" applyFont="1"/>
    <xf borderId="6" fillId="0" fontId="2" numFmtId="0" xfId="0" applyAlignment="1" applyBorder="1" applyFont="1">
      <alignment horizontal="center" vertical="center"/>
    </xf>
    <xf borderId="1" fillId="2" fontId="8" numFmtId="0" xfId="0" applyAlignment="1" applyBorder="1" applyFill="1" applyFont="1">
      <alignment shrinkToFit="0" wrapText="1"/>
    </xf>
    <xf borderId="10" fillId="0" fontId="5" numFmtId="0" xfId="0" applyBorder="1" applyFont="1"/>
    <xf borderId="1" fillId="2" fontId="8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shrinkToFit="0" wrapText="1"/>
    </xf>
    <xf borderId="11" fillId="0" fontId="5" numFmtId="0" xfId="0" applyBorder="1" applyFont="1"/>
    <xf borderId="1" fillId="2" fontId="9" numFmtId="0" xfId="0" applyAlignment="1" applyBorder="1" applyFill="1" applyFont="1">
      <alignment horizontal="left"/>
    </xf>
    <xf borderId="0" fillId="0" fontId="1" numFmtId="0" xfId="0" applyAlignment="1" applyFont="1">
      <alignment horizontal="center" vertical="center"/>
    </xf>
    <xf borderId="1" fillId="2" fontId="6" numFmtId="0" xfId="0" applyBorder="1" applyFill="1" applyFont="1"/>
    <xf borderId="1" fillId="2" fontId="4" numFmtId="0" xfId="0" applyBorder="1" applyFill="1" applyFont="1"/>
    <xf borderId="1" fillId="2" fontId="10" numFmtId="0" xfId="0" applyBorder="1" applyFill="1" applyFont="1"/>
    <xf borderId="1" fillId="2" fontId="3" numFmtId="0" xfId="0" applyAlignment="1" applyBorder="1" applyFill="1" applyFont="1">
      <alignment shrinkToFit="0" wrapText="1"/>
    </xf>
    <xf borderId="1" fillId="2" fontId="11" numFmtId="0" xfId="0" applyAlignment="1" applyBorder="1" applyFill="1" applyFont="1">
      <alignment horizontal="left"/>
    </xf>
    <xf borderId="1" fillId="2" fontId="10" numFmtId="164" xfId="0" applyBorder="1" applyFill="1" applyFont="1" applyNumberFormat="1"/>
    <xf borderId="0" fillId="0" fontId="8" numFmtId="0" xfId="0" applyAlignment="1" applyFont="1">
      <alignment horizontal="left"/>
    </xf>
    <xf borderId="12" fillId="2" fontId="6" numFmtId="0" xfId="0" applyAlignment="1" applyBorder="1" applyFill="1" applyFont="1">
      <alignment horizontal="center" shrinkToFit="0" vertical="top" wrapText="1"/>
    </xf>
    <xf borderId="6" fillId="2" fontId="1" numFmtId="0" xfId="0" applyAlignment="1" applyBorder="1" applyFill="1" applyFont="1">
      <alignment horizontal="left" shrinkToFit="0" vertical="top" wrapText="1"/>
    </xf>
    <xf borderId="6" fillId="2" fontId="11" numFmtId="1" xfId="0" applyBorder="1" applyFill="1" applyFont="1" applyNumberFormat="1"/>
    <xf borderId="13" fillId="0" fontId="5" numFmtId="0" xfId="0" applyBorder="1" applyFont="1"/>
    <xf borderId="14" fillId="0" fontId="5" numFmtId="0" xfId="0" applyBorder="1" applyFont="1"/>
    <xf borderId="6" fillId="2" fontId="8" numFmtId="0" xfId="0" applyAlignment="1" applyBorder="1" applyFill="1" applyFont="1">
      <alignment horizontal="left"/>
    </xf>
    <xf borderId="15" fillId="2" fontId="6" numFmtId="0" xfId="0" applyAlignment="1" applyBorder="1" applyFill="1" applyFont="1">
      <alignment horizontal="left"/>
    </xf>
    <xf borderId="6" fillId="0" fontId="8" numFmtId="0" xfId="0" applyAlignment="1" applyBorder="1" applyFont="1">
      <alignment horizontal="left" shrinkToFit="0" wrapText="1"/>
    </xf>
    <xf borderId="15" fillId="2" fontId="11" numFmtId="0" xfId="0" applyAlignment="1" applyBorder="1" applyFill="1" applyFont="1">
      <alignment shrinkToFit="0" vertical="center" wrapText="1"/>
    </xf>
    <xf borderId="11" fillId="0" fontId="12" numFmtId="0" xfId="0" applyBorder="1" applyFont="1"/>
    <xf borderId="6" fillId="2" fontId="8" numFmtId="0" xfId="0" applyAlignment="1" applyBorder="1" applyFill="1" applyFont="1">
      <alignment shrinkToFit="0" wrapText="1"/>
    </xf>
    <xf borderId="6" fillId="2" fontId="11" numFmtId="0" xfId="0" applyAlignment="1" applyBorder="1" applyFill="1" applyFont="1">
      <alignment shrinkToFit="0" wrapText="1"/>
    </xf>
    <xf borderId="6" fillId="0" fontId="8" numFmtId="0" xfId="0" applyAlignment="1" applyBorder="1" applyFont="1">
      <alignment horizontal="left"/>
    </xf>
    <xf borderId="11" fillId="0" fontId="8" numFmtId="14" xfId="0" applyAlignment="1" applyBorder="1" applyFont="1" applyNumberFormat="1">
      <alignment horizontal="left" readingOrder="0"/>
    </xf>
    <xf borderId="12" fillId="2" fontId="13" numFmtId="0" xfId="0" applyAlignment="1" applyBorder="1" applyFill="1" applyFont="1">
      <alignment horizontal="center" shrinkToFit="0" vertical="top" wrapText="1"/>
    </xf>
    <xf borderId="15" fillId="2" fontId="13" numFmtId="0" xfId="0" applyAlignment="1" applyBorder="1" applyFill="1" applyFont="1">
      <alignment horizontal="center" shrinkToFit="0" vertical="top" wrapText="1"/>
    </xf>
    <xf borderId="6" fillId="2" fontId="11" numFmtId="1" xfId="0" applyAlignment="1" applyBorder="1" applyFill="1" applyFont="1" applyNumberFormat="1">
      <alignment shrinkToFit="0" vertical="center" wrapText="1"/>
    </xf>
    <xf borderId="15" fillId="2" fontId="6" numFmtId="0" xfId="0" applyAlignment="1" applyBorder="1" applyFill="1" applyFont="1">
      <alignment vertical="center"/>
    </xf>
    <xf borderId="16" fillId="2" fontId="13" numFmtId="0" xfId="0" applyAlignment="1" applyBorder="1" applyFill="1" applyFont="1">
      <alignment horizontal="center" shrinkToFit="0" vertical="top" wrapText="1"/>
    </xf>
    <xf borderId="6" fillId="2" fontId="8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wrapText="1"/>
    </xf>
    <xf borderId="6" fillId="2" fontId="8" numFmtId="14" xfId="0" applyAlignment="1" applyBorder="1" applyFill="1" applyFont="1" applyNumberFormat="1">
      <alignment horizontal="left" shrinkToFit="0" vertical="top" wrapText="1"/>
    </xf>
    <xf borderId="1" fillId="2" fontId="11" numFmtId="1" xfId="0" applyBorder="1" applyFill="1" applyFont="1" applyNumberFormat="1"/>
    <xf borderId="6" fillId="0" fontId="8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left" readingOrder="0"/>
    </xf>
    <xf borderId="0" fillId="0" fontId="6" numFmtId="0" xfId="0" applyFont="1"/>
    <xf borderId="6" fillId="2" fontId="8" numFmtId="0" xfId="0" applyAlignment="1" applyBorder="1" applyFill="1" applyFont="1">
      <alignment shrinkToFit="0" vertical="top" wrapText="1"/>
    </xf>
    <xf borderId="1" fillId="2" fontId="1" numFmtId="0" xfId="0" applyAlignment="1" applyBorder="1" applyFill="1" applyFont="1">
      <alignment vertical="center"/>
    </xf>
    <xf borderId="0" fillId="0" fontId="11" numFmtId="0" xfId="0" applyAlignment="1" applyFont="1">
      <alignment horizontal="left"/>
    </xf>
    <xf borderId="1" fillId="2" fontId="1" numFmtId="1" xfId="0" applyAlignment="1" applyBorder="1" applyFill="1" applyFont="1" applyNumberFormat="1">
      <alignment vertical="center"/>
    </xf>
    <xf borderId="15" fillId="2" fontId="14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ill="1" applyFont="1">
      <alignment horizontal="left" vertical="center"/>
    </xf>
    <xf borderId="1" fillId="2" fontId="11" numFmtId="0" xfId="0" applyBorder="1" applyFill="1" applyFont="1"/>
    <xf borderId="1" fillId="2" fontId="8" numFmtId="0" xfId="0" applyBorder="1" applyFill="1" applyFont="1"/>
    <xf borderId="16" fillId="2" fontId="14" numFmtId="0" xfId="0" applyAlignment="1" applyBorder="1" applyFill="1" applyFont="1">
      <alignment horizontal="center" shrinkToFit="0" vertical="top" wrapText="1"/>
    </xf>
    <xf borderId="1" fillId="2" fontId="10" numFmtId="0" xfId="0" applyAlignment="1" applyBorder="1" applyFill="1" applyFont="1">
      <alignment horizontal="center" shrinkToFit="0" vertical="center" wrapText="1"/>
    </xf>
    <xf borderId="1" fillId="2" fontId="1" numFmtId="164" xfId="0" applyBorder="1" applyFill="1" applyFont="1" applyNumberFormat="1"/>
    <xf borderId="0" fillId="0" fontId="6" numFmtId="0" xfId="0" applyAlignment="1" applyFont="1">
      <alignment horizontal="left"/>
    </xf>
    <xf borderId="1" fillId="2" fontId="6" numFmtId="0" xfId="0" applyAlignment="1" applyBorder="1" applyFill="1" applyFont="1">
      <alignment horizontal="center"/>
    </xf>
    <xf borderId="17" fillId="3" fontId="15" numFmtId="1" xfId="0" applyAlignment="1" applyBorder="1" applyFill="1" applyFont="1" applyNumberFormat="1">
      <alignment horizontal="center" vertical="center"/>
    </xf>
    <xf borderId="18" fillId="3" fontId="15" numFmtId="0" xfId="0" applyAlignment="1" applyBorder="1" applyFill="1" applyFont="1">
      <alignment horizontal="center" vertical="center"/>
    </xf>
    <xf borderId="19" fillId="3" fontId="15" numFmtId="0" xfId="0" applyAlignment="1" applyBorder="1" applyFill="1" applyFont="1">
      <alignment horizontal="center" vertical="center"/>
    </xf>
    <xf borderId="20" fillId="3" fontId="15" numFmtId="0" xfId="0" applyAlignment="1" applyBorder="1" applyFill="1" applyFont="1">
      <alignment horizontal="center" vertical="center"/>
    </xf>
    <xf borderId="21" fillId="4" fontId="15" numFmtId="164" xfId="0" applyAlignment="1" applyBorder="1" applyFill="1" applyFont="1" applyNumberFormat="1">
      <alignment horizontal="center" vertical="center"/>
    </xf>
    <xf borderId="22" fillId="4" fontId="15" numFmtId="0" xfId="0" applyAlignment="1" applyBorder="1" applyFill="1" applyFont="1">
      <alignment horizontal="center" vertical="center"/>
    </xf>
    <xf borderId="23" fillId="4" fontId="15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5" fillId="2" fontId="10" numFmtId="1" xfId="0" applyAlignment="1" applyBorder="1" applyFill="1" applyFont="1" applyNumberFormat="1">
      <alignment shrinkToFit="0" vertical="center" wrapText="1"/>
    </xf>
    <xf borderId="15" fillId="2" fontId="10" numFmtId="49" xfId="0" applyAlignment="1" applyBorder="1" applyFill="1" applyFont="1" applyNumberFormat="1">
      <alignment horizontal="left" shrinkToFit="0" vertical="center" wrapText="1"/>
    </xf>
    <xf borderId="24" fillId="0" fontId="16" numFmtId="14" xfId="0" applyAlignment="1" applyBorder="1" applyFont="1" applyNumberFormat="1">
      <alignment shrinkToFit="0" vertical="top" wrapText="1"/>
    </xf>
    <xf borderId="25" fillId="0" fontId="1" numFmtId="49" xfId="0" applyAlignment="1" applyBorder="1" applyFont="1" applyNumberFormat="1">
      <alignment vertical="top"/>
    </xf>
    <xf borderId="26" fillId="2" fontId="1" numFmtId="0" xfId="0" applyBorder="1" applyFill="1" applyFont="1"/>
    <xf borderId="25" fillId="0" fontId="1" numFmtId="0" xfId="0" applyAlignment="1" applyBorder="1" applyFont="1">
      <alignment vertical="top"/>
    </xf>
    <xf borderId="27" fillId="4" fontId="15" numFmtId="0" xfId="0" applyAlignment="1" applyBorder="1" applyFill="1" applyFont="1">
      <alignment horizontal="center"/>
    </xf>
    <xf borderId="18" fillId="4" fontId="15" numFmtId="0" xfId="0" applyAlignment="1" applyBorder="1" applyFill="1" applyFont="1">
      <alignment horizontal="center"/>
    </xf>
    <xf borderId="25" fillId="0" fontId="1" numFmtId="0" xfId="0" applyAlignment="1" applyBorder="1" applyFont="1">
      <alignment horizontal="left" shrinkToFit="0" vertical="top" wrapText="1"/>
    </xf>
    <xf borderId="18" fillId="4" fontId="15" numFmtId="0" xfId="0" applyAlignment="1" applyBorder="1" applyFill="1" applyFont="1">
      <alignment horizontal="center" shrinkToFit="0" wrapText="1"/>
    </xf>
    <xf borderId="28" fillId="0" fontId="1" numFmtId="0" xfId="0" applyAlignment="1" applyBorder="1" applyFont="1">
      <alignment shrinkToFit="0" vertical="top" wrapText="1"/>
    </xf>
    <xf borderId="15" fillId="2" fontId="17" numFmtId="0" xfId="0" applyAlignment="1" applyBorder="1" applyFill="1" applyFont="1">
      <alignment horizontal="left" shrinkToFit="0" vertical="center" wrapText="1"/>
    </xf>
    <xf borderId="0" fillId="0" fontId="1" numFmtId="0" xfId="0" applyAlignment="1" applyFont="1">
      <alignment vertical="top"/>
    </xf>
    <xf borderId="19" fillId="4" fontId="15" numFmtId="0" xfId="0" applyAlignment="1" applyBorder="1" applyFill="1" applyFont="1">
      <alignment horizontal="center"/>
    </xf>
    <xf borderId="15" fillId="2" fontId="10" numFmtId="0" xfId="0" applyAlignment="1" applyBorder="1" applyFill="1" applyFont="1">
      <alignment horizontal="left" shrinkToFit="0" vertical="center" wrapText="1"/>
    </xf>
    <xf borderId="29" fillId="4" fontId="15" numFmtId="0" xfId="0" applyAlignment="1" applyBorder="1" applyFill="1" applyFont="1">
      <alignment horizontal="center" shrinkToFit="0" wrapText="1"/>
    </xf>
    <xf borderId="25" fillId="0" fontId="18" numFmtId="165" xfId="0" applyAlignment="1" applyBorder="1" applyFont="1" applyNumberFormat="1">
      <alignment horizontal="right" readingOrder="0" vertical="top"/>
    </xf>
    <xf borderId="25" fillId="0" fontId="19" numFmtId="49" xfId="0" applyAlignment="1" applyBorder="1" applyFont="1" applyNumberFormat="1">
      <alignment readingOrder="0" vertical="top"/>
    </xf>
    <xf borderId="25" fillId="0" fontId="19" numFmtId="0" xfId="0" applyAlignment="1" applyBorder="1" applyFont="1">
      <alignment readingOrder="0" vertical="top"/>
    </xf>
    <xf borderId="15" fillId="2" fontId="10" numFmtId="0" xfId="0" applyAlignment="1" applyBorder="1" applyFill="1" applyFont="1">
      <alignment horizontal="center" vertical="top"/>
    </xf>
    <xf borderId="25" fillId="0" fontId="19" numFmtId="0" xfId="0" applyAlignment="1" applyBorder="1" applyFont="1">
      <alignment readingOrder="0" shrinkToFit="0" vertical="top" wrapText="1"/>
    </xf>
    <xf borderId="15" fillId="2" fontId="10" numFmtId="0" xfId="0" applyAlignment="1" applyBorder="1" applyFill="1" applyFont="1">
      <alignment horizontal="left" vertical="top"/>
    </xf>
    <xf borderId="25" fillId="0" fontId="18" numFmtId="0" xfId="0" applyAlignment="1" applyBorder="1" applyFont="1">
      <alignment vertical="top"/>
    </xf>
    <xf borderId="15" fillId="2" fontId="10" numFmtId="0" xfId="0" applyAlignment="1" applyBorder="1" applyFill="1" applyFont="1">
      <alignment horizontal="center" readingOrder="0" vertical="top"/>
    </xf>
    <xf borderId="30" fillId="2" fontId="13" numFmtId="0" xfId="0" applyAlignment="1" applyBorder="1" applyFill="1" applyFont="1">
      <alignment horizontal="center" shrinkToFit="0" vertical="top" wrapText="1"/>
    </xf>
    <xf borderId="24" fillId="0" fontId="1" numFmtId="164" xfId="0" applyAlignment="1" applyBorder="1" applyFont="1" applyNumberFormat="1">
      <alignment vertical="top"/>
    </xf>
    <xf borderId="31" fillId="2" fontId="14" numFmtId="0" xfId="0" applyAlignment="1" applyBorder="1" applyFill="1" applyFont="1">
      <alignment horizontal="center" shrinkToFit="0" vertical="top" wrapText="1"/>
    </xf>
    <xf borderId="28" fillId="0" fontId="1" numFmtId="0" xfId="0" applyAlignment="1" applyBorder="1" applyFont="1">
      <alignment vertical="top"/>
    </xf>
    <xf borderId="32" fillId="2" fontId="14" numFmtId="0" xfId="0" applyAlignment="1" applyBorder="1" applyFill="1" applyFont="1">
      <alignment horizontal="center" shrinkToFit="0" vertical="top" wrapText="1"/>
    </xf>
    <xf borderId="1" fillId="2" fontId="10" numFmtId="0" xfId="0" applyAlignment="1" applyBorder="1" applyFill="1" applyFont="1">
      <alignment horizontal="center" shrinkToFit="0" wrapText="1"/>
    </xf>
    <xf borderId="33" fillId="0" fontId="1" numFmtId="164" xfId="0" applyAlignment="1" applyBorder="1" applyFont="1" applyNumberFormat="1">
      <alignment vertical="top"/>
    </xf>
    <xf borderId="34" fillId="0" fontId="1" numFmtId="49" xfId="0" applyAlignment="1" applyBorder="1" applyFont="1" applyNumberFormat="1">
      <alignment vertical="top"/>
    </xf>
    <xf borderId="34" fillId="0" fontId="1" numFmtId="0" xfId="0" applyAlignment="1" applyBorder="1" applyFont="1">
      <alignment vertical="top"/>
    </xf>
    <xf borderId="35" fillId="0" fontId="1" numFmtId="0" xfId="0" applyAlignment="1" applyBorder="1" applyFont="1">
      <alignment vertical="top"/>
    </xf>
    <xf borderId="15" fillId="5" fontId="15" numFmtId="0" xfId="0" applyAlignment="1" applyBorder="1" applyFill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vertical="center" wrapText="1"/>
    </xf>
    <xf borderId="36" fillId="6" fontId="6" numFmtId="0" xfId="0" applyAlignment="1" applyBorder="1" applyFill="1" applyFont="1">
      <alignment horizontal="left" vertical="center"/>
    </xf>
    <xf borderId="37" fillId="6" fontId="6" numFmtId="0" xfId="0" applyAlignment="1" applyBorder="1" applyFill="1" applyFont="1">
      <alignment horizontal="left" vertical="center"/>
    </xf>
    <xf borderId="15" fillId="2" fontId="1" numFmtId="1" xfId="0" applyAlignment="1" applyBorder="1" applyFill="1" applyFont="1" applyNumberFormat="1">
      <alignment shrinkToFit="0" vertical="center" wrapText="1"/>
    </xf>
    <xf borderId="15" fillId="2" fontId="1" numFmtId="49" xfId="0" applyAlignment="1" applyBorder="1" applyFill="1" applyFont="1" applyNumberFormat="1">
      <alignment horizontal="left" readingOrder="0" shrinkToFit="0" vertical="center" wrapText="1"/>
    </xf>
    <xf borderId="38" fillId="6" fontId="6" numFmtId="0" xfId="0" applyAlignment="1" applyBorder="1" applyFill="1" applyFont="1">
      <alignment horizontal="left" vertical="center"/>
    </xf>
    <xf borderId="1" fillId="2" fontId="9" numFmtId="0" xfId="0" applyAlignment="1" applyBorder="1" applyFill="1" applyFont="1">
      <alignment horizontal="left" vertical="center"/>
    </xf>
    <xf borderId="15" fillId="2" fontId="1" numFmtId="0" xfId="0" applyAlignment="1" applyBorder="1" applyFill="1" applyFont="1">
      <alignment horizontal="left" shrinkToFit="0" vertical="center" wrapText="1"/>
    </xf>
    <xf borderId="15" fillId="2" fontId="1" numFmtId="0" xfId="0" applyAlignment="1" applyBorder="1" applyFill="1" applyFont="1">
      <alignment shrinkToFit="0" vertical="top" wrapText="1"/>
    </xf>
    <xf borderId="15" fillId="2" fontId="10" numFmtId="0" xfId="0" applyAlignment="1" applyBorder="1" applyFill="1" applyFont="1">
      <alignment shrinkToFit="0" vertical="top" wrapText="1"/>
    </xf>
    <xf borderId="15" fillId="2" fontId="10" numFmtId="0" xfId="0" applyAlignment="1" applyBorder="1" applyFill="1" applyFont="1">
      <alignment horizontal="left" shrinkToFit="0" vertical="top" wrapText="1"/>
    </xf>
    <xf borderId="15" fillId="2" fontId="1" numFmtId="14" xfId="0" applyAlignment="1" applyBorder="1" applyFill="1" applyFont="1" applyNumberFormat="1">
      <alignment shrinkToFit="0" vertical="top" wrapText="1"/>
    </xf>
    <xf borderId="1" fillId="2" fontId="10" numFmtId="0" xfId="0" applyAlignment="1" applyBorder="1" applyFill="1" applyFont="1">
      <alignment vertical="top"/>
    </xf>
    <xf borderId="1" fillId="2" fontId="3" numFmtId="0" xfId="0" applyAlignment="1" applyBorder="1" applyFill="1" applyFont="1">
      <alignment shrinkToFit="0" vertical="top" wrapText="1"/>
    </xf>
    <xf borderId="15" fillId="2" fontId="1" numFmtId="49" xfId="0" applyAlignment="1" applyBorder="1" applyFill="1" applyFont="1" applyNumberFormat="1">
      <alignment horizontal="left" shrinkToFit="0" vertical="center" wrapText="1"/>
    </xf>
    <xf borderId="39" fillId="4" fontId="20" numFmtId="0" xfId="0" applyAlignment="1" applyBorder="1" applyFill="1" applyFont="1">
      <alignment horizontal="center"/>
    </xf>
    <xf borderId="40" fillId="4" fontId="15" numFmtId="0" xfId="0" applyBorder="1" applyFill="1" applyFont="1"/>
    <xf borderId="40" fillId="4" fontId="20" numFmtId="0" xfId="0" applyAlignment="1" applyBorder="1" applyFill="1" applyFont="1">
      <alignment horizontal="center"/>
    </xf>
    <xf borderId="15" fillId="2" fontId="1" numFmtId="1" xfId="0" applyAlignment="1" applyBorder="1" applyFill="1" applyFont="1" applyNumberFormat="1">
      <alignment shrinkToFit="0" wrapText="1"/>
    </xf>
    <xf borderId="15" fillId="2" fontId="1" numFmtId="0" xfId="0" applyAlignment="1" applyBorder="1" applyFill="1" applyFont="1">
      <alignment horizontal="left" shrinkToFit="0" wrapText="1"/>
    </xf>
    <xf borderId="15" fillId="2" fontId="21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horizontal="center"/>
    </xf>
    <xf borderId="1" fillId="2" fontId="1" numFmtId="10" xfId="0" applyAlignment="1" applyBorder="1" applyFill="1" applyFont="1" applyNumberFormat="1">
      <alignment horizontal="center"/>
    </xf>
    <xf borderId="1" fillId="2" fontId="1" numFmtId="9" xfId="0" applyAlignment="1" applyBorder="1" applyFill="1" applyFont="1" applyNumberFormat="1">
      <alignment horizontal="center"/>
    </xf>
    <xf borderId="1" fillId="2" fontId="22" numFmtId="9" xfId="0" applyAlignment="1" applyBorder="1" applyFill="1" applyFont="1" applyNumberFormat="1">
      <alignment horizontal="right" shrinkToFit="0" wrapText="1"/>
    </xf>
    <xf borderId="6" fillId="2" fontId="1" numFmtId="0" xfId="0" applyAlignment="1" applyBorder="1" applyFill="1" applyFont="1">
      <alignment horizontal="left" readingOrder="0" shrinkToFit="0" vertical="top" wrapText="1"/>
    </xf>
    <xf borderId="15" fillId="2" fontId="14" numFmtId="0" xfId="0" applyAlignment="1" applyBorder="1" applyFill="1" applyFont="1">
      <alignment horizontal="center" shrinkToFit="0" vertical="top" wrapText="1"/>
    </xf>
    <xf borderId="31" fillId="2" fontId="14" numFmtId="0" xfId="0" applyAlignment="1" applyBorder="1" applyFill="1" applyFont="1">
      <alignment horizontal="center" shrinkToFit="0" vertical="top" wrapText="1"/>
    </xf>
    <xf borderId="15" fillId="2" fontId="23" numFmtId="0" xfId="0" applyAlignment="1" applyBorder="1" applyFill="1" applyFont="1">
      <alignment readingOrder="0" shrinkToFit="0" vertical="top" wrapText="1"/>
    </xf>
    <xf borderId="15" fillId="2" fontId="1" numFmtId="14" xfId="0" applyAlignment="1" applyBorder="1" applyFill="1" applyFont="1" applyNumberFormat="1">
      <alignment readingOrder="0" shrinkToFit="0" vertical="top" wrapText="1"/>
    </xf>
    <xf borderId="15" fillId="2" fontId="1" numFmtId="0" xfId="0" applyAlignment="1" applyBorder="1" applyFill="1" applyFont="1">
      <alignment readingOrder="0" shrinkToFit="0" vertical="top" wrapText="1"/>
    </xf>
    <xf borderId="15" fillId="0" fontId="24" numFmtId="0" xfId="0" applyAlignment="1" applyBorder="1" applyFont="1">
      <alignment shrinkToFit="0" vertical="top" wrapText="1"/>
    </xf>
    <xf borderId="0" fillId="0" fontId="24" numFmtId="0" xfId="0" applyAlignment="1" applyFont="1">
      <alignment shrinkToFit="0" wrapText="1"/>
    </xf>
    <xf borderId="7" fillId="2" fontId="1" numFmtId="0" xfId="0" applyAlignment="1" applyBorder="1" applyFill="1" applyFont="1">
      <alignment horizontal="left" readingOrder="0" shrinkToFit="0" vertical="top" wrapText="1"/>
    </xf>
    <xf borderId="36" fillId="6" fontId="6" numFmtId="0" xfId="0" applyAlignment="1" applyBorder="1" applyFill="1" applyFont="1">
      <alignment horizontal="left" readingOrder="0" vertical="center"/>
    </xf>
    <xf borderId="15" fillId="2" fontId="10" numFmtId="0" xfId="0" applyAlignment="1" applyBorder="1" applyFill="1" applyFont="1">
      <alignment readingOrder="0" shrinkToFit="0" vertical="top" wrapText="1"/>
    </xf>
    <xf borderId="15" fillId="2" fontId="10" numFmtId="0" xfId="0" applyAlignment="1" applyBorder="1" applyFill="1" applyFont="1">
      <alignment horizontal="left" readingOrder="0" shrinkToFit="0" vertical="top" wrapText="1"/>
    </xf>
    <xf borderId="0" fillId="0" fontId="24" numFmtId="0" xfId="0" applyAlignment="1" applyFont="1">
      <alignment shrinkToFit="0" vertical="top" wrapText="1"/>
    </xf>
    <xf borderId="41" fillId="2" fontId="1" numFmtId="0" xfId="0" applyBorder="1" applyFill="1" applyFont="1"/>
    <xf borderId="15" fillId="0" fontId="24" numFmtId="0" xfId="0" applyBorder="1" applyFont="1"/>
    <xf borderId="15" fillId="2" fontId="1" numFmtId="0" xfId="0" applyBorder="1" applyFill="1" applyFont="1"/>
    <xf borderId="4" fillId="2" fontId="10" numFmtId="0" xfId="0" applyBorder="1" applyFill="1" applyFont="1"/>
    <xf borderId="4" fillId="2" fontId="1" numFmtId="0" xfId="0" applyBorder="1" applyFill="1" applyFont="1"/>
    <xf borderId="41" fillId="2" fontId="3" numFmtId="0" xfId="0" applyAlignment="1" applyBorder="1" applyFill="1" applyFont="1">
      <alignment shrinkToFit="0" vertical="top" wrapText="1"/>
    </xf>
    <xf borderId="15" fillId="2" fontId="23" numFmtId="0" xfId="0" applyAlignment="1" applyBorder="1" applyFill="1" applyFont="1">
      <alignment horizontal="left" readingOrder="0" shrinkToFit="0" vertical="top" wrapText="1"/>
    </xf>
    <xf borderId="15" fillId="2" fontId="1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Relationship Id="rId3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Relationship Id="rId3" Type="http://schemas.openxmlformats.org/officeDocument/2006/relationships/image" Target="../media/image20.png"/><Relationship Id="rId4" Type="http://schemas.openxmlformats.org/officeDocument/2006/relationships/image" Target="../media/image18.png"/><Relationship Id="rId5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8.png"/><Relationship Id="rId3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Relationship Id="rId3" Type="http://schemas.openxmlformats.org/officeDocument/2006/relationships/image" Target="../media/image2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143125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4543425" cy="2114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191000" cy="19621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4543425" cy="21526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352925" cy="20859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3905250" cy="1952625"/>
    <xdr:pic>
      <xdr:nvPicPr>
        <xdr:cNvPr id="0" name="image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371475" cy="190500"/>
    <xdr:pic>
      <xdr:nvPicPr>
        <xdr:cNvPr id="0" name="image5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5105400" cy="2571750"/>
    <xdr:pic>
      <xdr:nvPicPr>
        <xdr:cNvPr id="0" name="image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724400" cy="241935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3400425" cy="2638425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171950" cy="2152650"/>
    <xdr:pic>
      <xdr:nvPicPr>
        <xdr:cNvPr id="0" name="image1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5400675" cy="2571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5086350" cy="2562225"/>
    <xdr:pic>
      <xdr:nvPicPr>
        <xdr:cNvPr id="0" name="image1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4657725" cy="2333625"/>
    <xdr:pic>
      <xdr:nvPicPr>
        <xdr:cNvPr id="0" name="image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5162550" cy="2257425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857750" cy="2276475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4657725" cy="2305050"/>
    <xdr:pic>
      <xdr:nvPicPr>
        <xdr:cNvPr id="0" name="image15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5467350" cy="2543175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848225" cy="2428875"/>
    <xdr:pic>
      <xdr:nvPicPr>
        <xdr:cNvPr id="0" name="image22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5514975" cy="2790825"/>
    <xdr:pic>
      <xdr:nvPicPr>
        <xdr:cNvPr id="0" name="image20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14</xdr:row>
      <xdr:rowOff>0</xdr:rowOff>
    </xdr:from>
    <xdr:ext cx="5076825" cy="2562225"/>
    <xdr:pic>
      <xdr:nvPicPr>
        <xdr:cNvPr id="0" name="image18.png" title="Hình ảnh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15</xdr:row>
      <xdr:rowOff>0</xdr:rowOff>
    </xdr:from>
    <xdr:ext cx="4876800" cy="2476500"/>
    <xdr:pic>
      <xdr:nvPicPr>
        <xdr:cNvPr id="0" name="image21.png" title="Hình ảnh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5067300" cy="2219325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5067300" cy="22098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4095750" cy="2076450"/>
    <xdr:pic>
      <xdr:nvPicPr>
        <xdr:cNvPr id="0" name="image24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5400675" cy="24765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5133975" cy="2600325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5295900" cy="2638425"/>
    <xdr:pic>
      <xdr:nvPicPr>
        <xdr:cNvPr id="0" name="image2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5257800" cy="2409825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5353050" cy="2676525"/>
    <xdr:pic>
      <xdr:nvPicPr>
        <xdr:cNvPr id="0" name="image30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13</xdr:row>
      <xdr:rowOff>0</xdr:rowOff>
    </xdr:from>
    <xdr:ext cx="4905375" cy="2476500"/>
    <xdr:pic>
      <xdr:nvPicPr>
        <xdr:cNvPr id="0" name="image29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4676775" cy="2324100"/>
    <xdr:pic>
      <xdr:nvPicPr>
        <xdr:cNvPr id="0" name="image3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5257800" cy="2390775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5200650" cy="2352675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286250" cy="2171700"/>
    <xdr:pic>
      <xdr:nvPicPr>
        <xdr:cNvPr id="0" name="image35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3914775" cy="1943100"/>
    <xdr:pic>
      <xdr:nvPicPr>
        <xdr:cNvPr id="0" name="image36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3695700" cy="1847850"/>
    <xdr:pic>
      <xdr:nvPicPr>
        <xdr:cNvPr id="0" name="image37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3514725" cy="1733550"/>
    <xdr:pic>
      <xdr:nvPicPr>
        <xdr:cNvPr id="0" name="image38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11</xdr:row>
      <xdr:rowOff>0</xdr:rowOff>
    </xdr:from>
    <xdr:ext cx="4924425" cy="22479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12</xdr:row>
      <xdr:rowOff>0</xdr:rowOff>
    </xdr:from>
    <xdr:ext cx="4791075" cy="219075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36.88"/>
    <col customWidth="1" min="4" max="4" width="28.63"/>
    <col customWidth="1" min="5" max="5" width="47.38"/>
    <col customWidth="1" min="6" max="6" width="48.13"/>
    <col customWidth="1" min="7" max="26" width="9.0"/>
  </cols>
  <sheetData>
    <row r="1" ht="12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75.75" customHeight="1">
      <c r="A2" s="13"/>
      <c r="B2" s="17" t="s">
        <v>4</v>
      </c>
      <c r="C2" s="19"/>
      <c r="D2" s="19"/>
      <c r="E2" s="19"/>
      <c r="F2" s="22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9"/>
      <c r="B3" s="31"/>
      <c r="C3" s="3"/>
      <c r="D3" s="3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8" t="s">
        <v>7</v>
      </c>
      <c r="B4" s="39" t="s">
        <v>9</v>
      </c>
      <c r="C4" s="19"/>
      <c r="D4" s="22"/>
      <c r="E4" s="38" t="s">
        <v>11</v>
      </c>
      <c r="F4" s="41" t="s">
        <v>12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8" t="s">
        <v>14</v>
      </c>
      <c r="B5" s="44" t="s">
        <v>15</v>
      </c>
      <c r="C5" s="19"/>
      <c r="D5" s="22"/>
      <c r="E5" s="38" t="s">
        <v>17</v>
      </c>
      <c r="F5" s="45">
        <v>46255.0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9" t="s">
        <v>21</v>
      </c>
      <c r="B6" s="57" t="str">
        <f>B5&amp;"_"&amp;"Report5.2_Intergration Test"&amp;"_"&amp;"v1.1"</f>
        <v>SEP490-G26_Report5.2_Intergration Test_v1.1</v>
      </c>
      <c r="C6" s="19"/>
      <c r="D6" s="22"/>
      <c r="E6" s="38" t="s">
        <v>26</v>
      </c>
      <c r="F6" s="58" t="s">
        <v>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9"/>
      <c r="B7" s="31"/>
      <c r="C7" s="3"/>
      <c r="D7" s="3"/>
      <c r="E7" s="62"/>
      <c r="F7" s="3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71" t="s">
        <v>29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77" t="s">
        <v>35</v>
      </c>
      <c r="B10" s="78" t="s">
        <v>26</v>
      </c>
      <c r="C10" s="78" t="s">
        <v>37</v>
      </c>
      <c r="D10" s="78" t="s">
        <v>38</v>
      </c>
      <c r="E10" s="78" t="s">
        <v>39</v>
      </c>
      <c r="F10" s="79" t="s">
        <v>40</v>
      </c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>
      <c r="A11" s="83">
        <v>46246.0</v>
      </c>
      <c r="B11" s="84" t="s">
        <v>42</v>
      </c>
      <c r="C11" s="86" t="s">
        <v>43</v>
      </c>
      <c r="D11" s="86" t="s">
        <v>44</v>
      </c>
      <c r="E11" s="89" t="s">
        <v>46</v>
      </c>
      <c r="F11" s="91" t="s">
        <v>47</v>
      </c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>
      <c r="A12" s="97">
        <v>46255.0</v>
      </c>
      <c r="B12" s="98" t="s">
        <v>27</v>
      </c>
      <c r="C12" s="99" t="s">
        <v>51</v>
      </c>
      <c r="D12" s="99" t="s">
        <v>52</v>
      </c>
      <c r="E12" s="101" t="s">
        <v>53</v>
      </c>
      <c r="F12" s="103" t="s">
        <v>54</v>
      </c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9.5" customHeight="1">
      <c r="A13" s="106"/>
      <c r="B13" s="84"/>
      <c r="C13" s="86"/>
      <c r="D13" s="86"/>
      <c r="E13" s="86"/>
      <c r="F13" s="108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1.75" customHeight="1">
      <c r="A14" s="106"/>
      <c r="B14" s="84"/>
      <c r="C14" s="86"/>
      <c r="D14" s="86"/>
      <c r="E14" s="86"/>
      <c r="F14" s="108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9.5" customHeight="1">
      <c r="A15" s="106"/>
      <c r="B15" s="84"/>
      <c r="C15" s="86"/>
      <c r="D15" s="86"/>
      <c r="E15" s="86"/>
      <c r="F15" s="108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1.75" customHeight="1">
      <c r="A16" s="106"/>
      <c r="B16" s="84"/>
      <c r="C16" s="86"/>
      <c r="D16" s="86"/>
      <c r="E16" s="86"/>
      <c r="F16" s="108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19.5" customHeight="1">
      <c r="A17" s="111"/>
      <c r="B17" s="112"/>
      <c r="C17" s="113"/>
      <c r="D17" s="113"/>
      <c r="E17" s="113"/>
      <c r="F17" s="114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12.75" customHeight="1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38"/>
    <col customWidth="1" min="2" max="2" width="4.25"/>
    <col customWidth="1" min="3" max="3" width="44.13"/>
    <col customWidth="1" min="4" max="4" width="31.13"/>
    <col customWidth="1" min="5" max="5" width="75.25"/>
    <col customWidth="1" min="6" max="6" width="64.25"/>
    <col customWidth="1" min="7" max="26" width="9.0"/>
  </cols>
  <sheetData>
    <row r="1" ht="27.75" customHeight="1">
      <c r="A1" s="2"/>
      <c r="B1" s="4"/>
      <c r="C1" s="5"/>
      <c r="D1" s="6" t="s">
        <v>0</v>
      </c>
      <c r="E1" s="8"/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2"/>
      <c r="B2" s="4"/>
      <c r="C2" s="5"/>
      <c r="D2" s="23"/>
      <c r="E2" s="23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34" t="s">
        <v>7</v>
      </c>
      <c r="D3" s="36"/>
      <c r="E3" s="37" t="s">
        <v>9</v>
      </c>
      <c r="F3" s="2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34" t="s">
        <v>14</v>
      </c>
      <c r="D4" s="36"/>
      <c r="E4" s="37" t="s">
        <v>15</v>
      </c>
      <c r="F4" s="2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6.75" customHeight="1">
      <c r="A5" s="21"/>
      <c r="B5" s="21"/>
      <c r="C5" s="48" t="s">
        <v>20</v>
      </c>
      <c r="D5" s="36"/>
      <c r="E5" s="51" t="s">
        <v>23</v>
      </c>
      <c r="F5" s="22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2"/>
      <c r="B6" s="56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61"/>
      <c r="B7" s="63"/>
      <c r="C7" s="65"/>
      <c r="D7" s="65"/>
      <c r="E7" s="65"/>
      <c r="F7" s="65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21.0" customHeight="1">
      <c r="A8" s="72"/>
      <c r="B8" s="73" t="s">
        <v>30</v>
      </c>
      <c r="C8" s="74" t="s">
        <v>31</v>
      </c>
      <c r="D8" s="74" t="s">
        <v>32</v>
      </c>
      <c r="E8" s="75" t="s">
        <v>33</v>
      </c>
      <c r="F8" s="76" t="s">
        <v>34</v>
      </c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>
      <c r="A9" s="2"/>
      <c r="B9" s="81">
        <v>1.0</v>
      </c>
      <c r="C9" s="82" t="s">
        <v>41</v>
      </c>
      <c r="D9" s="92" t="str">
        <f t="shared" ref="D9:D10" si="1">HYPERLINK("#'Auth &amp; Account'!A1","Auth &amp; Account")</f>
        <v>Auth &amp; Account</v>
      </c>
      <c r="E9" s="95" t="s">
        <v>48</v>
      </c>
      <c r="F9" s="95" t="s">
        <v>50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81">
        <v>2.0</v>
      </c>
      <c r="C10" s="82" t="s">
        <v>55</v>
      </c>
      <c r="D10" s="92" t="str">
        <f t="shared" si="1"/>
        <v>Auth &amp; Account</v>
      </c>
      <c r="E10" s="95" t="s">
        <v>57</v>
      </c>
      <c r="F10" s="95" t="s">
        <v>58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81">
        <v>3.0</v>
      </c>
      <c r="C11" s="82" t="s">
        <v>60</v>
      </c>
      <c r="D11" s="92" t="str">
        <f t="shared" ref="D11:D13" si="2">HYPERLINK("#'Student Practice Setup'!A1","Student Practice Setup")</f>
        <v>Student Practice Setup</v>
      </c>
      <c r="E11" s="95" t="s">
        <v>62</v>
      </c>
      <c r="F11" s="95" t="s">
        <v>63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81">
        <v>4.0</v>
      </c>
      <c r="C12" s="82" t="s">
        <v>65</v>
      </c>
      <c r="D12" s="92" t="str">
        <f t="shared" si="2"/>
        <v>Student Practice Setup</v>
      </c>
      <c r="E12" s="95" t="s">
        <v>66</v>
      </c>
      <c r="F12" s="95" t="s">
        <v>67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81">
        <v>5.0</v>
      </c>
      <c r="C13" s="82" t="s">
        <v>74</v>
      </c>
      <c r="D13" s="92" t="str">
        <f t="shared" si="2"/>
        <v>Student Practice Setup</v>
      </c>
      <c r="E13" s="95" t="s">
        <v>77</v>
      </c>
      <c r="F13" s="95" t="s">
        <v>78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119">
        <v>6.0</v>
      </c>
      <c r="C14" s="120" t="s">
        <v>81</v>
      </c>
      <c r="D14" s="92" t="str">
        <f t="shared" ref="D14:D15" si="3">HYPERLINK("#'Student Document'!A1","Student Document")</f>
        <v>Student Document</v>
      </c>
      <c r="E14" s="123" t="s">
        <v>83</v>
      </c>
      <c r="F14" s="123" t="s">
        <v>84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19">
        <v>7.0</v>
      </c>
      <c r="C15" s="120" t="s">
        <v>91</v>
      </c>
      <c r="D15" s="92" t="str">
        <f t="shared" si="3"/>
        <v>Student Document</v>
      </c>
      <c r="E15" s="123" t="s">
        <v>92</v>
      </c>
      <c r="F15" s="123" t="s">
        <v>93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19">
        <v>8.0</v>
      </c>
      <c r="C16" s="120" t="s">
        <v>95</v>
      </c>
      <c r="D16" s="92" t="str">
        <f t="shared" ref="D16:D17" si="4">HYPERLINK("#'Student QGen'!A1","Student QGen")</f>
        <v>Student QGen</v>
      </c>
      <c r="E16" s="123" t="s">
        <v>96</v>
      </c>
      <c r="F16" s="123" t="s">
        <v>98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19">
        <v>9.0</v>
      </c>
      <c r="C17" s="130" t="s">
        <v>99</v>
      </c>
      <c r="D17" s="92" t="str">
        <f t="shared" si="4"/>
        <v>Student QGen</v>
      </c>
      <c r="E17" s="123" t="s">
        <v>101</v>
      </c>
      <c r="F17" s="123" t="s">
        <v>102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19">
        <v>10.0</v>
      </c>
      <c r="C18" s="130" t="s">
        <v>109</v>
      </c>
      <c r="D18" s="92" t="str">
        <f t="shared" ref="D18:D20" si="5">HYPERLINK("#'Student QBank'!A1","Student QBank")</f>
        <v>Student QBank</v>
      </c>
      <c r="E18" s="123" t="s">
        <v>110</v>
      </c>
      <c r="F18" s="123" t="s">
        <v>111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119">
        <v>11.0</v>
      </c>
      <c r="C19" s="130" t="s">
        <v>114</v>
      </c>
      <c r="D19" s="92" t="str">
        <f t="shared" si="5"/>
        <v>Student QBank</v>
      </c>
      <c r="E19" s="123" t="s">
        <v>115</v>
      </c>
      <c r="F19" s="123" t="s">
        <v>116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19">
        <v>12.0</v>
      </c>
      <c r="C20" s="130" t="s">
        <v>117</v>
      </c>
      <c r="D20" s="92" t="str">
        <f t="shared" si="5"/>
        <v>Student QBank</v>
      </c>
      <c r="E20" s="123" t="s">
        <v>119</v>
      </c>
      <c r="F20" s="123" t="s">
        <v>120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19">
        <v>13.0</v>
      </c>
      <c r="C21" s="130" t="s">
        <v>122</v>
      </c>
      <c r="D21" s="92" t="str">
        <f t="shared" ref="D21:D23" si="6">HYPERLINK("#'FE Practice'!A1","FE Practice")</f>
        <v>FE Practice</v>
      </c>
      <c r="E21" s="123" t="s">
        <v>123</v>
      </c>
      <c r="F21" s="123" t="s">
        <v>124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19">
        <v>14.0</v>
      </c>
      <c r="C22" s="130" t="s">
        <v>125</v>
      </c>
      <c r="D22" s="92" t="str">
        <f t="shared" si="6"/>
        <v>FE Practice</v>
      </c>
      <c r="E22" s="123" t="s">
        <v>126</v>
      </c>
      <c r="F22" s="123" t="s">
        <v>127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19">
        <v>15.0</v>
      </c>
      <c r="C23" s="130" t="s">
        <v>129</v>
      </c>
      <c r="D23" s="92" t="str">
        <f t="shared" si="6"/>
        <v>FE Practice</v>
      </c>
      <c r="E23" s="123" t="s">
        <v>130</v>
      </c>
      <c r="F23" s="123" t="s">
        <v>131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134">
        <v>16.0</v>
      </c>
      <c r="C24" s="135" t="s">
        <v>132</v>
      </c>
      <c r="D24" s="136" t="str">
        <f t="shared" ref="D24:D28" si="7">HYPERLINK("#'PE Practice'!A1","PE Practice")</f>
        <v>PE Practice</v>
      </c>
      <c r="E24" s="135" t="s">
        <v>133</v>
      </c>
      <c r="F24" s="135" t="s">
        <v>134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134">
        <v>17.0</v>
      </c>
      <c r="C25" s="135" t="s">
        <v>135</v>
      </c>
      <c r="D25" s="136" t="str">
        <f t="shared" si="7"/>
        <v>PE Practice</v>
      </c>
      <c r="E25" s="135" t="s">
        <v>136</v>
      </c>
      <c r="F25" s="135" t="s">
        <v>137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134">
        <v>18.0</v>
      </c>
      <c r="C26" s="135" t="s">
        <v>139</v>
      </c>
      <c r="D26" s="136" t="str">
        <f t="shared" si="7"/>
        <v>PE Practice</v>
      </c>
      <c r="E26" s="135" t="s">
        <v>140</v>
      </c>
      <c r="F26" s="135" t="s">
        <v>141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134">
        <v>19.0</v>
      </c>
      <c r="C27" s="135" t="s">
        <v>142</v>
      </c>
      <c r="D27" s="136" t="str">
        <f t="shared" si="7"/>
        <v>PE Practice</v>
      </c>
      <c r="E27" s="135" t="s">
        <v>143</v>
      </c>
      <c r="F27" s="135" t="s">
        <v>144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134">
        <v>20.0</v>
      </c>
      <c r="C28" s="135" t="s">
        <v>146</v>
      </c>
      <c r="D28" s="136" t="str">
        <f t="shared" si="7"/>
        <v>PE Practice</v>
      </c>
      <c r="E28" s="135" t="s">
        <v>147</v>
      </c>
      <c r="F28" s="135" t="s">
        <v>148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134">
        <v>21.0</v>
      </c>
      <c r="C29" s="135" t="s">
        <v>149</v>
      </c>
      <c r="D29" s="136" t="str">
        <f t="shared" ref="D29:D31" si="8">HYPERLINK("#'Student Wallet'!A1","Student Wallet")</f>
        <v>Student Wallet</v>
      </c>
      <c r="E29" s="135" t="s">
        <v>150</v>
      </c>
      <c r="F29" s="135" t="s">
        <v>151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134">
        <v>22.0</v>
      </c>
      <c r="C30" s="135" t="s">
        <v>152</v>
      </c>
      <c r="D30" s="136" t="str">
        <f t="shared" si="8"/>
        <v>Student Wallet</v>
      </c>
      <c r="E30" s="135" t="s">
        <v>153</v>
      </c>
      <c r="F30" s="135" t="s">
        <v>154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134">
        <v>23.0</v>
      </c>
      <c r="C31" s="135" t="s">
        <v>155</v>
      </c>
      <c r="D31" s="136" t="str">
        <f t="shared" si="8"/>
        <v>Student Wallet</v>
      </c>
      <c r="E31" s="135" t="s">
        <v>156</v>
      </c>
      <c r="F31" s="135" t="s">
        <v>157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134">
        <v>24.0</v>
      </c>
      <c r="C32" s="135" t="s">
        <v>158</v>
      </c>
      <c r="D32" s="136" t="str">
        <f t="shared" ref="D32:D34" si="9">HYPERLINK("#'Admin Course'!A1","Admin Course")</f>
        <v>Admin Course</v>
      </c>
      <c r="E32" s="135" t="s">
        <v>159</v>
      </c>
      <c r="F32" s="135" t="s">
        <v>160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134">
        <v>25.0</v>
      </c>
      <c r="C33" s="135" t="s">
        <v>161</v>
      </c>
      <c r="D33" s="136" t="str">
        <f t="shared" si="9"/>
        <v>Admin Course</v>
      </c>
      <c r="E33" s="135" t="s">
        <v>162</v>
      </c>
      <c r="F33" s="135" t="s">
        <v>163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134">
        <v>26.0</v>
      </c>
      <c r="C34" s="135" t="s">
        <v>164</v>
      </c>
      <c r="D34" s="136" t="str">
        <f t="shared" si="9"/>
        <v>Admin Course</v>
      </c>
      <c r="E34" s="135" t="s">
        <v>165</v>
      </c>
      <c r="F34" s="135" t="s">
        <v>166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134">
        <v>27.0</v>
      </c>
      <c r="C35" s="135" t="s">
        <v>167</v>
      </c>
      <c r="D35" s="136" t="str">
        <f t="shared" ref="D35:D37" si="10">HYPERLINK("#'Admin Questions'!A1","Admin Questions")</f>
        <v>Admin Questions</v>
      </c>
      <c r="E35" s="135" t="s">
        <v>168</v>
      </c>
      <c r="F35" s="135" t="s">
        <v>169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134">
        <v>28.0</v>
      </c>
      <c r="C36" s="135" t="s">
        <v>170</v>
      </c>
      <c r="D36" s="136" t="str">
        <f t="shared" si="10"/>
        <v>Admin Questions</v>
      </c>
      <c r="E36" s="135" t="s">
        <v>171</v>
      </c>
      <c r="F36" s="135" t="s">
        <v>172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134">
        <v>29.0</v>
      </c>
      <c r="C37" s="135" t="s">
        <v>173</v>
      </c>
      <c r="D37" s="136" t="str">
        <f t="shared" si="10"/>
        <v>Admin Questions</v>
      </c>
      <c r="E37" s="135" t="s">
        <v>174</v>
      </c>
      <c r="F37" s="135" t="s">
        <v>175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134">
        <v>30.0</v>
      </c>
      <c r="C38" s="135" t="s">
        <v>176</v>
      </c>
      <c r="D38" s="136" t="str">
        <f t="shared" ref="D38:D39" si="11">HYPERLINK("#'Admin Documents'!A1","Admin Documents")</f>
        <v>Admin Documents</v>
      </c>
      <c r="E38" s="135" t="s">
        <v>177</v>
      </c>
      <c r="F38" s="135" t="s">
        <v>178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134">
        <v>31.0</v>
      </c>
      <c r="C39" s="135" t="s">
        <v>179</v>
      </c>
      <c r="D39" s="136" t="str">
        <f t="shared" si="11"/>
        <v>Admin Documents</v>
      </c>
      <c r="E39" s="135" t="s">
        <v>180</v>
      </c>
      <c r="F39" s="135" t="s">
        <v>181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134">
        <v>32.0</v>
      </c>
      <c r="C40" s="135" t="s">
        <v>182</v>
      </c>
      <c r="D40" s="136" t="str">
        <f>HYPERLINK("#'Admin QGen'!A1","Admin QGen")</f>
        <v>Admin QGen</v>
      </c>
      <c r="E40" s="135" t="s">
        <v>183</v>
      </c>
      <c r="F40" s="135" t="s">
        <v>184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134">
        <v>33.0</v>
      </c>
      <c r="C41" s="135" t="s">
        <v>185</v>
      </c>
      <c r="D41" s="136" t="str">
        <f>HYPERLINK("#'Admin Practice'!A1","Admin Practice")</f>
        <v>Admin Practice</v>
      </c>
      <c r="E41" s="135" t="s">
        <v>186</v>
      </c>
      <c r="F41" s="135" t="s">
        <v>187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134">
        <v>34.0</v>
      </c>
      <c r="C42" s="135" t="s">
        <v>188</v>
      </c>
      <c r="D42" s="136" t="str">
        <f>HYPERLINK("#'Admin Users'!A1","Admin Users")</f>
        <v>Admin Users</v>
      </c>
      <c r="E42" s="135" t="s">
        <v>189</v>
      </c>
      <c r="F42" s="135" t="s">
        <v>190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134">
        <v>35.0</v>
      </c>
      <c r="C43" s="135" t="s">
        <v>191</v>
      </c>
      <c r="D43" s="136" t="str">
        <f t="shared" ref="D43:D44" si="12">HYPERLINK("#'Admin Wallet Pkg'!A1","Admin Wallet Pkg")</f>
        <v>Admin Wallet Pkg</v>
      </c>
      <c r="E43" s="135" t="s">
        <v>192</v>
      </c>
      <c r="F43" s="135" t="s">
        <v>193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134">
        <v>36.0</v>
      </c>
      <c r="C44" s="135" t="s">
        <v>194</v>
      </c>
      <c r="D44" s="136" t="str">
        <f t="shared" si="12"/>
        <v>Admin Wallet Pkg</v>
      </c>
      <c r="E44" s="135" t="s">
        <v>195</v>
      </c>
      <c r="F44" s="135" t="s">
        <v>196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4"/>
      <c r="C45" s="5"/>
      <c r="D45" s="5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4"/>
      <c r="C46" s="5"/>
      <c r="D46" s="5"/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4"/>
      <c r="C47" s="5"/>
      <c r="D47" s="5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4"/>
      <c r="C48" s="5"/>
      <c r="D48" s="5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4"/>
      <c r="C49" s="5"/>
      <c r="D49" s="5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4"/>
      <c r="C50" s="5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4"/>
      <c r="C51" s="5"/>
      <c r="D51" s="5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4"/>
      <c r="C52" s="5"/>
      <c r="D52" s="5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4"/>
      <c r="C53" s="5"/>
      <c r="D53" s="5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4"/>
      <c r="C54" s="5"/>
      <c r="D54" s="5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4"/>
      <c r="C55" s="5"/>
      <c r="D55" s="5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4"/>
      <c r="C56" s="5"/>
      <c r="D56" s="5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4"/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4"/>
      <c r="C58" s="5"/>
      <c r="D58" s="5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4"/>
      <c r="C59" s="5"/>
      <c r="D59" s="5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4"/>
      <c r="C60" s="5"/>
      <c r="D60" s="5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4"/>
      <c r="C61" s="5"/>
      <c r="D61" s="5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4"/>
      <c r="C62" s="5"/>
      <c r="D62" s="5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4"/>
      <c r="C63" s="5"/>
      <c r="D63" s="5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4"/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4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4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4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4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4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4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4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4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4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4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4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4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4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4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4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4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4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4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4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4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4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4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4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4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4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4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4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4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4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4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4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4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4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4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4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4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4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4"/>
      <c r="C102" s="5"/>
      <c r="D102" s="5"/>
      <c r="E102" s="5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4"/>
      <c r="C103" s="5"/>
      <c r="D103" s="5"/>
      <c r="E103" s="5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4"/>
      <c r="C104" s="5"/>
      <c r="D104" s="5"/>
      <c r="E104" s="5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4"/>
      <c r="C105" s="5"/>
      <c r="D105" s="5"/>
      <c r="E105" s="5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4"/>
      <c r="C106" s="5"/>
      <c r="D106" s="5"/>
      <c r="E106" s="5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4"/>
      <c r="C107" s="5"/>
      <c r="D107" s="5"/>
      <c r="E107" s="5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4"/>
      <c r="C108" s="5"/>
      <c r="D108" s="5"/>
      <c r="E108" s="5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4"/>
      <c r="C109" s="5"/>
      <c r="D109" s="5"/>
      <c r="E109" s="5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4"/>
      <c r="C110" s="5"/>
      <c r="D110" s="5"/>
      <c r="E110" s="5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4"/>
      <c r="C111" s="5"/>
      <c r="D111" s="5"/>
      <c r="E111" s="5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4"/>
      <c r="C112" s="5"/>
      <c r="D112" s="5"/>
      <c r="E112" s="5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4"/>
      <c r="C113" s="5"/>
      <c r="D113" s="5"/>
      <c r="E113" s="5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4"/>
      <c r="C114" s="5"/>
      <c r="D114" s="5"/>
      <c r="E114" s="5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4"/>
      <c r="C115" s="5"/>
      <c r="D115" s="5"/>
      <c r="E115" s="5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4"/>
      <c r="C116" s="5"/>
      <c r="D116" s="5"/>
      <c r="E116" s="5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4"/>
      <c r="C117" s="5"/>
      <c r="D117" s="5"/>
      <c r="E117" s="5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4"/>
      <c r="C118" s="5"/>
      <c r="D118" s="5"/>
      <c r="E118" s="5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4"/>
      <c r="C119" s="5"/>
      <c r="D119" s="5"/>
      <c r="E119" s="5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4"/>
      <c r="C120" s="5"/>
      <c r="D120" s="5"/>
      <c r="E120" s="5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4"/>
      <c r="C121" s="5"/>
      <c r="D121" s="5"/>
      <c r="E121" s="5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4"/>
      <c r="C122" s="5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4"/>
      <c r="C123" s="5"/>
      <c r="D123" s="5"/>
      <c r="E123" s="5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4"/>
      <c r="C124" s="5"/>
      <c r="D124" s="5"/>
      <c r="E124" s="5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4"/>
      <c r="C125" s="5"/>
      <c r="D125" s="5"/>
      <c r="E125" s="5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4"/>
      <c r="C126" s="5"/>
      <c r="D126" s="5"/>
      <c r="E126" s="5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4"/>
      <c r="C127" s="5"/>
      <c r="D127" s="5"/>
      <c r="E127" s="5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4"/>
      <c r="C128" s="5"/>
      <c r="D128" s="5"/>
      <c r="E128" s="5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4"/>
      <c r="C129" s="5"/>
      <c r="D129" s="5"/>
      <c r="E129" s="5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4"/>
      <c r="C130" s="5"/>
      <c r="D130" s="5"/>
      <c r="E130" s="5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4"/>
      <c r="C131" s="5"/>
      <c r="D131" s="5"/>
      <c r="E131" s="5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4"/>
      <c r="C132" s="5"/>
      <c r="D132" s="5"/>
      <c r="E132" s="5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4"/>
      <c r="C133" s="5"/>
      <c r="D133" s="5"/>
      <c r="E133" s="5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4"/>
      <c r="C134" s="5"/>
      <c r="D134" s="5"/>
      <c r="E134" s="5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4"/>
      <c r="C135" s="5"/>
      <c r="D135" s="5"/>
      <c r="E135" s="5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4"/>
      <c r="C136" s="5"/>
      <c r="D136" s="5"/>
      <c r="E136" s="5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4"/>
      <c r="C137" s="5"/>
      <c r="D137" s="5"/>
      <c r="E137" s="5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4"/>
      <c r="C138" s="5"/>
      <c r="D138" s="5"/>
      <c r="E138" s="5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4"/>
      <c r="C139" s="5"/>
      <c r="D139" s="5"/>
      <c r="E139" s="5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4"/>
      <c r="C140" s="5"/>
      <c r="D140" s="5"/>
      <c r="E140" s="5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4"/>
      <c r="C141" s="5"/>
      <c r="D141" s="5"/>
      <c r="E141" s="5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4"/>
      <c r="C142" s="5"/>
      <c r="D142" s="5"/>
      <c r="E142" s="5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4"/>
      <c r="C143" s="5"/>
      <c r="D143" s="5"/>
      <c r="E143" s="5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4"/>
      <c r="C144" s="5"/>
      <c r="D144" s="5"/>
      <c r="E144" s="5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4"/>
      <c r="C145" s="5"/>
      <c r="D145" s="5"/>
      <c r="E145" s="5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4"/>
      <c r="C146" s="5"/>
      <c r="D146" s="5"/>
      <c r="E146" s="5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4"/>
      <c r="C147" s="5"/>
      <c r="D147" s="5"/>
      <c r="E147" s="5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4"/>
      <c r="C148" s="5"/>
      <c r="D148" s="5"/>
      <c r="E148" s="5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4"/>
      <c r="C149" s="5"/>
      <c r="D149" s="5"/>
      <c r="E149" s="5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4"/>
      <c r="C150" s="5"/>
      <c r="D150" s="5"/>
      <c r="E150" s="5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4"/>
      <c r="C151" s="5"/>
      <c r="D151" s="5"/>
      <c r="E151" s="5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4"/>
      <c r="C152" s="5"/>
      <c r="D152" s="5"/>
      <c r="E152" s="5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4"/>
      <c r="C153" s="5"/>
      <c r="D153" s="5"/>
      <c r="E153" s="5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4"/>
      <c r="C154" s="5"/>
      <c r="D154" s="5"/>
      <c r="E154" s="5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4"/>
      <c r="C155" s="5"/>
      <c r="D155" s="5"/>
      <c r="E155" s="5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4"/>
      <c r="C156" s="5"/>
      <c r="D156" s="5"/>
      <c r="E156" s="5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4"/>
      <c r="C157" s="5"/>
      <c r="D157" s="5"/>
      <c r="E157" s="5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4"/>
      <c r="C158" s="5"/>
      <c r="D158" s="5"/>
      <c r="E158" s="5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4"/>
      <c r="C159" s="5"/>
      <c r="D159" s="5"/>
      <c r="E159" s="5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4"/>
      <c r="C160" s="5"/>
      <c r="D160" s="5"/>
      <c r="E160" s="5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4"/>
      <c r="C161" s="5"/>
      <c r="D161" s="5"/>
      <c r="E161" s="5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4"/>
      <c r="C162" s="5"/>
      <c r="D162" s="5"/>
      <c r="E162" s="5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4"/>
      <c r="C163" s="5"/>
      <c r="D163" s="5"/>
      <c r="E163" s="5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4"/>
      <c r="C164" s="5"/>
      <c r="D164" s="5"/>
      <c r="E164" s="5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4"/>
      <c r="C165" s="5"/>
      <c r="D165" s="5"/>
      <c r="E165" s="5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4"/>
      <c r="C166" s="5"/>
      <c r="D166" s="5"/>
      <c r="E166" s="5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4"/>
      <c r="C167" s="5"/>
      <c r="D167" s="5"/>
      <c r="E167" s="5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4"/>
      <c r="C168" s="5"/>
      <c r="D168" s="5"/>
      <c r="E168" s="5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4"/>
      <c r="C169" s="5"/>
      <c r="D169" s="5"/>
      <c r="E169" s="5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4"/>
      <c r="C170" s="5"/>
      <c r="D170" s="5"/>
      <c r="E170" s="5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4"/>
      <c r="C171" s="5"/>
      <c r="D171" s="5"/>
      <c r="E171" s="5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4"/>
      <c r="C172" s="5"/>
      <c r="D172" s="5"/>
      <c r="E172" s="5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4"/>
      <c r="C173" s="5"/>
      <c r="D173" s="5"/>
      <c r="E173" s="5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4"/>
      <c r="C174" s="5"/>
      <c r="D174" s="5"/>
      <c r="E174" s="5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4"/>
      <c r="C175" s="5"/>
      <c r="D175" s="5"/>
      <c r="E175" s="5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4"/>
      <c r="C176" s="5"/>
      <c r="D176" s="5"/>
      <c r="E176" s="5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4"/>
      <c r="C177" s="5"/>
      <c r="D177" s="5"/>
      <c r="E177" s="5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4"/>
      <c r="C178" s="5"/>
      <c r="D178" s="5"/>
      <c r="E178" s="5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4"/>
      <c r="C179" s="5"/>
      <c r="D179" s="5"/>
      <c r="E179" s="5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4"/>
      <c r="C180" s="5"/>
      <c r="D180" s="5"/>
      <c r="E180" s="5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4"/>
      <c r="C181" s="5"/>
      <c r="D181" s="5"/>
      <c r="E181" s="5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4"/>
      <c r="C182" s="5"/>
      <c r="D182" s="5"/>
      <c r="E182" s="5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4"/>
      <c r="C183" s="5"/>
      <c r="D183" s="5"/>
      <c r="E183" s="5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4"/>
      <c r="C184" s="5"/>
      <c r="D184" s="5"/>
      <c r="E184" s="5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4"/>
      <c r="C185" s="5"/>
      <c r="D185" s="5"/>
      <c r="E185" s="5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4"/>
      <c r="C186" s="5"/>
      <c r="D186" s="5"/>
      <c r="E186" s="5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4"/>
      <c r="C187" s="5"/>
      <c r="D187" s="5"/>
      <c r="E187" s="5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4"/>
      <c r="C188" s="5"/>
      <c r="D188" s="5"/>
      <c r="E188" s="5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4"/>
      <c r="C189" s="5"/>
      <c r="D189" s="5"/>
      <c r="E189" s="5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4"/>
      <c r="C190" s="5"/>
      <c r="D190" s="5"/>
      <c r="E190" s="5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4"/>
      <c r="C191" s="5"/>
      <c r="D191" s="5"/>
      <c r="E191" s="5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4"/>
      <c r="C192" s="5"/>
      <c r="D192" s="5"/>
      <c r="E192" s="5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4"/>
      <c r="C193" s="5"/>
      <c r="D193" s="5"/>
      <c r="E193" s="5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4"/>
      <c r="C194" s="5"/>
      <c r="D194" s="5"/>
      <c r="E194" s="5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4"/>
      <c r="C195" s="5"/>
      <c r="D195" s="5"/>
      <c r="E195" s="5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4"/>
      <c r="C196" s="5"/>
      <c r="D196" s="5"/>
      <c r="E196" s="5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4"/>
      <c r="C197" s="5"/>
      <c r="D197" s="5"/>
      <c r="E197" s="5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4"/>
      <c r="C198" s="5"/>
      <c r="D198" s="5"/>
      <c r="E198" s="5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4"/>
      <c r="C199" s="5"/>
      <c r="D199" s="5"/>
      <c r="E199" s="5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4"/>
      <c r="C200" s="5"/>
      <c r="D200" s="5"/>
      <c r="E200" s="5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4"/>
      <c r="C201" s="5"/>
      <c r="D201" s="5"/>
      <c r="E201" s="5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4"/>
      <c r="C202" s="5"/>
      <c r="D202" s="5"/>
      <c r="E202" s="5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4"/>
      <c r="C203" s="5"/>
      <c r="D203" s="5"/>
      <c r="E203" s="5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4"/>
      <c r="C204" s="5"/>
      <c r="D204" s="5"/>
      <c r="E204" s="5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4"/>
      <c r="C205" s="5"/>
      <c r="D205" s="5"/>
      <c r="E205" s="5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4"/>
      <c r="C206" s="5"/>
      <c r="D206" s="5"/>
      <c r="E206" s="5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4"/>
      <c r="C207" s="5"/>
      <c r="D207" s="5"/>
      <c r="E207" s="5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4"/>
      <c r="C208" s="5"/>
      <c r="D208" s="5"/>
      <c r="E208" s="5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4"/>
      <c r="C209" s="5"/>
      <c r="D209" s="5"/>
      <c r="E209" s="5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4"/>
      <c r="C210" s="5"/>
      <c r="D210" s="5"/>
      <c r="E210" s="5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4"/>
      <c r="C211" s="5"/>
      <c r="D211" s="5"/>
      <c r="E211" s="5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4"/>
      <c r="C212" s="5"/>
      <c r="D212" s="5"/>
      <c r="E212" s="5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4"/>
      <c r="C213" s="5"/>
      <c r="D213" s="5"/>
      <c r="E213" s="5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4"/>
      <c r="C214" s="5"/>
      <c r="D214" s="5"/>
      <c r="E214" s="5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4"/>
      <c r="C215" s="5"/>
      <c r="D215" s="5"/>
      <c r="E215" s="5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4"/>
      <c r="C216" s="5"/>
      <c r="D216" s="5"/>
      <c r="E216" s="5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4"/>
      <c r="C217" s="5"/>
      <c r="D217" s="5"/>
      <c r="E217" s="5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4"/>
      <c r="C218" s="5"/>
      <c r="D218" s="5"/>
      <c r="E218" s="5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4"/>
      <c r="C219" s="5"/>
      <c r="D219" s="5"/>
      <c r="E219" s="5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4"/>
      <c r="C220" s="5"/>
      <c r="D220" s="5"/>
      <c r="E220" s="5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4"/>
      <c r="C221" s="5"/>
      <c r="D221" s="5"/>
      <c r="E221" s="5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4"/>
      <c r="C222" s="5"/>
      <c r="D222" s="5"/>
      <c r="E222" s="5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4"/>
      <c r="C223" s="5"/>
      <c r="D223" s="5"/>
      <c r="E223" s="5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4"/>
      <c r="C224" s="5"/>
      <c r="D224" s="5"/>
      <c r="E224" s="5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4"/>
      <c r="C225" s="5"/>
      <c r="D225" s="5"/>
      <c r="E225" s="5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4"/>
      <c r="C226" s="5"/>
      <c r="D226" s="5"/>
      <c r="E226" s="5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4"/>
      <c r="C227" s="5"/>
      <c r="D227" s="5"/>
      <c r="E227" s="5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4"/>
      <c r="C228" s="5"/>
      <c r="D228" s="5"/>
      <c r="E228" s="5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4"/>
      <c r="C229" s="5"/>
      <c r="D229" s="5"/>
      <c r="E229" s="5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4"/>
      <c r="C230" s="5"/>
      <c r="D230" s="5"/>
      <c r="E230" s="5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4"/>
      <c r="C231" s="5"/>
      <c r="D231" s="5"/>
      <c r="E231" s="5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4"/>
      <c r="C232" s="5"/>
      <c r="D232" s="5"/>
      <c r="E232" s="5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4"/>
      <c r="C233" s="5"/>
      <c r="D233" s="5"/>
      <c r="E233" s="5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4"/>
      <c r="C234" s="5"/>
      <c r="D234" s="5"/>
      <c r="E234" s="5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4"/>
      <c r="C235" s="5"/>
      <c r="D235" s="5"/>
      <c r="E235" s="5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4"/>
      <c r="C236" s="5"/>
      <c r="D236" s="5"/>
      <c r="E236" s="5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4"/>
      <c r="C237" s="5"/>
      <c r="D237" s="5"/>
      <c r="E237" s="5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4"/>
      <c r="C238" s="5"/>
      <c r="D238" s="5"/>
      <c r="E238" s="5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4"/>
      <c r="C239" s="5"/>
      <c r="D239" s="5"/>
      <c r="E239" s="5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4"/>
      <c r="C240" s="5"/>
      <c r="D240" s="5"/>
      <c r="E240" s="5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4"/>
      <c r="C241" s="5"/>
      <c r="D241" s="5"/>
      <c r="E241" s="5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4"/>
      <c r="C242" s="5"/>
      <c r="D242" s="5"/>
      <c r="E242" s="5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4"/>
      <c r="C243" s="5"/>
      <c r="D243" s="5"/>
      <c r="E243" s="5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4"/>
      <c r="C244" s="5"/>
      <c r="D244" s="5"/>
      <c r="E244" s="5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4"/>
      <c r="C245" s="5"/>
      <c r="D245" s="5"/>
      <c r="E245" s="5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4"/>
      <c r="C246" s="5"/>
      <c r="D246" s="5"/>
      <c r="E246" s="5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4"/>
      <c r="C247" s="5"/>
      <c r="D247" s="5"/>
      <c r="E247" s="5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4"/>
      <c r="C248" s="5"/>
      <c r="D248" s="5"/>
      <c r="E248" s="5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4"/>
      <c r="C249" s="5"/>
      <c r="D249" s="5"/>
      <c r="E249" s="5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4"/>
      <c r="C250" s="5"/>
      <c r="D250" s="5"/>
      <c r="E250" s="5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4"/>
      <c r="C251" s="5"/>
      <c r="D251" s="5"/>
      <c r="E251" s="5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4"/>
      <c r="C252" s="5"/>
      <c r="D252" s="5"/>
      <c r="E252" s="5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4"/>
      <c r="C253" s="5"/>
      <c r="D253" s="5"/>
      <c r="E253" s="5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4"/>
      <c r="C254" s="5"/>
      <c r="D254" s="5"/>
      <c r="E254" s="5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4"/>
      <c r="C255" s="5"/>
      <c r="D255" s="5"/>
      <c r="E255" s="5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4"/>
      <c r="C256" s="5"/>
      <c r="D256" s="5"/>
      <c r="E256" s="5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4"/>
      <c r="C257" s="5"/>
      <c r="D257" s="5"/>
      <c r="E257" s="5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4"/>
      <c r="C258" s="5"/>
      <c r="D258" s="5"/>
      <c r="E258" s="5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4"/>
      <c r="C259" s="5"/>
      <c r="D259" s="5"/>
      <c r="E259" s="5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4"/>
      <c r="C260" s="5"/>
      <c r="D260" s="5"/>
      <c r="E260" s="5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4"/>
      <c r="C261" s="5"/>
      <c r="D261" s="5"/>
      <c r="E261" s="5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4"/>
      <c r="C262" s="5"/>
      <c r="D262" s="5"/>
      <c r="E262" s="5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4"/>
      <c r="C263" s="5"/>
      <c r="D263" s="5"/>
      <c r="E263" s="5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4"/>
      <c r="C264" s="5"/>
      <c r="D264" s="5"/>
      <c r="E264" s="5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4"/>
      <c r="C265" s="5"/>
      <c r="D265" s="5"/>
      <c r="E265" s="5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4"/>
      <c r="C266" s="5"/>
      <c r="D266" s="5"/>
      <c r="E266" s="5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4"/>
      <c r="C267" s="5"/>
      <c r="D267" s="5"/>
      <c r="E267" s="5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4"/>
      <c r="C268" s="5"/>
      <c r="D268" s="5"/>
      <c r="E268" s="5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4"/>
      <c r="C269" s="5"/>
      <c r="D269" s="5"/>
      <c r="E269" s="5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4"/>
      <c r="C270" s="5"/>
      <c r="D270" s="5"/>
      <c r="E270" s="5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4"/>
      <c r="C271" s="5"/>
      <c r="D271" s="5"/>
      <c r="E271" s="5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4"/>
      <c r="C272" s="5"/>
      <c r="D272" s="5"/>
      <c r="E272" s="5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4"/>
      <c r="C273" s="5"/>
      <c r="D273" s="5"/>
      <c r="E273" s="5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4"/>
      <c r="C274" s="5"/>
      <c r="D274" s="5"/>
      <c r="E274" s="5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4"/>
      <c r="C275" s="5"/>
      <c r="D275" s="5"/>
      <c r="E275" s="5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4"/>
      <c r="C276" s="5"/>
      <c r="D276" s="5"/>
      <c r="E276" s="5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4"/>
      <c r="C277" s="5"/>
      <c r="D277" s="5"/>
      <c r="E277" s="5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4"/>
      <c r="C278" s="5"/>
      <c r="D278" s="5"/>
      <c r="E278" s="5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4"/>
      <c r="C279" s="5"/>
      <c r="D279" s="5"/>
      <c r="E279" s="5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4"/>
      <c r="C280" s="5"/>
      <c r="D280" s="5"/>
      <c r="E280" s="5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4"/>
      <c r="C281" s="5"/>
      <c r="D281" s="5"/>
      <c r="E281" s="5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4"/>
      <c r="C282" s="5"/>
      <c r="D282" s="5"/>
      <c r="E282" s="5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4"/>
      <c r="C283" s="5"/>
      <c r="D283" s="5"/>
      <c r="E283" s="5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4"/>
      <c r="C284" s="5"/>
      <c r="D284" s="5"/>
      <c r="E284" s="5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4"/>
      <c r="C285" s="5"/>
      <c r="D285" s="5"/>
      <c r="E285" s="5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4"/>
      <c r="C286" s="5"/>
      <c r="D286" s="5"/>
      <c r="E286" s="5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4"/>
      <c r="C287" s="5"/>
      <c r="D287" s="5"/>
      <c r="E287" s="5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4"/>
      <c r="C288" s="5"/>
      <c r="D288" s="5"/>
      <c r="E288" s="5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4"/>
      <c r="C289" s="5"/>
      <c r="D289" s="5"/>
      <c r="E289" s="5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4"/>
      <c r="C290" s="5"/>
      <c r="D290" s="5"/>
      <c r="E290" s="5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4"/>
      <c r="C291" s="5"/>
      <c r="D291" s="5"/>
      <c r="E291" s="5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4"/>
      <c r="C292" s="5"/>
      <c r="D292" s="5"/>
      <c r="E292" s="5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4"/>
      <c r="C293" s="5"/>
      <c r="D293" s="5"/>
      <c r="E293" s="5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4"/>
      <c r="C294" s="5"/>
      <c r="D294" s="5"/>
      <c r="E294" s="5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4"/>
      <c r="C295" s="5"/>
      <c r="D295" s="5"/>
      <c r="E295" s="5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4"/>
      <c r="C296" s="5"/>
      <c r="D296" s="5"/>
      <c r="E296" s="5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4"/>
      <c r="C297" s="5"/>
      <c r="D297" s="5"/>
      <c r="E297" s="5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4"/>
      <c r="C298" s="5"/>
      <c r="D298" s="5"/>
      <c r="E298" s="5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4"/>
      <c r="C299" s="5"/>
      <c r="D299" s="5"/>
      <c r="E299" s="5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4"/>
      <c r="C300" s="5"/>
      <c r="D300" s="5"/>
      <c r="E300" s="5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4"/>
      <c r="C301" s="5"/>
      <c r="D301" s="5"/>
      <c r="E301" s="5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4"/>
      <c r="C302" s="5"/>
      <c r="D302" s="5"/>
      <c r="E302" s="5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4"/>
      <c r="C303" s="5"/>
      <c r="D303" s="5"/>
      <c r="E303" s="5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4"/>
      <c r="C304" s="5"/>
      <c r="D304" s="5"/>
      <c r="E304" s="5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4"/>
      <c r="C305" s="5"/>
      <c r="D305" s="5"/>
      <c r="E305" s="5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4"/>
      <c r="C306" s="5"/>
      <c r="D306" s="5"/>
      <c r="E306" s="5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4"/>
      <c r="C307" s="5"/>
      <c r="D307" s="5"/>
      <c r="E307" s="5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4"/>
      <c r="C308" s="5"/>
      <c r="D308" s="5"/>
      <c r="E308" s="5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4"/>
      <c r="C309" s="5"/>
      <c r="D309" s="5"/>
      <c r="E309" s="5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4"/>
      <c r="C310" s="5"/>
      <c r="D310" s="5"/>
      <c r="E310" s="5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4"/>
      <c r="C311" s="5"/>
      <c r="D311" s="5"/>
      <c r="E311" s="5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4"/>
      <c r="C312" s="5"/>
      <c r="D312" s="5"/>
      <c r="E312" s="5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4"/>
      <c r="C313" s="5"/>
      <c r="D313" s="5"/>
      <c r="E313" s="5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4"/>
      <c r="C314" s="5"/>
      <c r="D314" s="5"/>
      <c r="E314" s="5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4"/>
      <c r="C315" s="5"/>
      <c r="D315" s="5"/>
      <c r="E315" s="5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4"/>
      <c r="C316" s="5"/>
      <c r="D316" s="5"/>
      <c r="E316" s="5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4"/>
      <c r="C317" s="5"/>
      <c r="D317" s="5"/>
      <c r="E317" s="5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4"/>
      <c r="C318" s="5"/>
      <c r="D318" s="5"/>
      <c r="E318" s="5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4"/>
      <c r="C319" s="5"/>
      <c r="D319" s="5"/>
      <c r="E319" s="5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4"/>
      <c r="C320" s="5"/>
      <c r="D320" s="5"/>
      <c r="E320" s="5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4"/>
      <c r="C321" s="5"/>
      <c r="D321" s="5"/>
      <c r="E321" s="5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4"/>
      <c r="C322" s="5"/>
      <c r="D322" s="5"/>
      <c r="E322" s="5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4"/>
      <c r="C323" s="5"/>
      <c r="D323" s="5"/>
      <c r="E323" s="5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4"/>
      <c r="C324" s="5"/>
      <c r="D324" s="5"/>
      <c r="E324" s="5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4"/>
      <c r="C325" s="5"/>
      <c r="D325" s="5"/>
      <c r="E325" s="5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4"/>
      <c r="C326" s="5"/>
      <c r="D326" s="5"/>
      <c r="E326" s="5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4"/>
      <c r="C327" s="5"/>
      <c r="D327" s="5"/>
      <c r="E327" s="5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4"/>
      <c r="C328" s="5"/>
      <c r="D328" s="5"/>
      <c r="E328" s="5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4"/>
      <c r="C329" s="5"/>
      <c r="D329" s="5"/>
      <c r="E329" s="5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4"/>
      <c r="C330" s="5"/>
      <c r="D330" s="5"/>
      <c r="E330" s="5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4"/>
      <c r="C331" s="5"/>
      <c r="D331" s="5"/>
      <c r="E331" s="5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4"/>
      <c r="C332" s="5"/>
      <c r="D332" s="5"/>
      <c r="E332" s="5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4"/>
      <c r="C333" s="5"/>
      <c r="D333" s="5"/>
      <c r="E333" s="5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4"/>
      <c r="C334" s="5"/>
      <c r="D334" s="5"/>
      <c r="E334" s="5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4"/>
      <c r="C335" s="5"/>
      <c r="D335" s="5"/>
      <c r="E335" s="5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4"/>
      <c r="C336" s="5"/>
      <c r="D336" s="5"/>
      <c r="E336" s="5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4"/>
      <c r="C337" s="5"/>
      <c r="D337" s="5"/>
      <c r="E337" s="5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4"/>
      <c r="C338" s="5"/>
      <c r="D338" s="5"/>
      <c r="E338" s="5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4"/>
      <c r="C339" s="5"/>
      <c r="D339" s="5"/>
      <c r="E339" s="5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4"/>
      <c r="C340" s="5"/>
      <c r="D340" s="5"/>
      <c r="E340" s="5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4"/>
      <c r="C341" s="5"/>
      <c r="D341" s="5"/>
      <c r="E341" s="5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4"/>
      <c r="C342" s="5"/>
      <c r="D342" s="5"/>
      <c r="E342" s="5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4"/>
      <c r="C343" s="5"/>
      <c r="D343" s="5"/>
      <c r="E343" s="5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4"/>
      <c r="C344" s="5"/>
      <c r="D344" s="5"/>
      <c r="E344" s="5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4"/>
      <c r="C345" s="5"/>
      <c r="D345" s="5"/>
      <c r="E345" s="5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4"/>
      <c r="C346" s="5"/>
      <c r="D346" s="5"/>
      <c r="E346" s="5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4"/>
      <c r="C347" s="5"/>
      <c r="D347" s="5"/>
      <c r="E347" s="5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4"/>
      <c r="C348" s="5"/>
      <c r="D348" s="5"/>
      <c r="E348" s="5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4"/>
      <c r="C349" s="5"/>
      <c r="D349" s="5"/>
      <c r="E349" s="5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4"/>
      <c r="C350" s="5"/>
      <c r="D350" s="5"/>
      <c r="E350" s="5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4"/>
      <c r="C351" s="5"/>
      <c r="D351" s="5"/>
      <c r="E351" s="5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4"/>
      <c r="C352" s="5"/>
      <c r="D352" s="5"/>
      <c r="E352" s="5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4"/>
      <c r="C353" s="5"/>
      <c r="D353" s="5"/>
      <c r="E353" s="5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4"/>
      <c r="C354" s="5"/>
      <c r="D354" s="5"/>
      <c r="E354" s="5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4"/>
      <c r="C355" s="5"/>
      <c r="D355" s="5"/>
      <c r="E355" s="5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4"/>
      <c r="C356" s="5"/>
      <c r="D356" s="5"/>
      <c r="E356" s="5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4"/>
      <c r="C357" s="5"/>
      <c r="D357" s="5"/>
      <c r="E357" s="5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4"/>
      <c r="C358" s="5"/>
      <c r="D358" s="5"/>
      <c r="E358" s="5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4"/>
      <c r="C359" s="5"/>
      <c r="D359" s="5"/>
      <c r="E359" s="5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4"/>
      <c r="C360" s="5"/>
      <c r="D360" s="5"/>
      <c r="E360" s="5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4"/>
      <c r="C361" s="5"/>
      <c r="D361" s="5"/>
      <c r="E361" s="5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4"/>
      <c r="C362" s="5"/>
      <c r="D362" s="5"/>
      <c r="E362" s="5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4"/>
      <c r="C363" s="5"/>
      <c r="D363" s="5"/>
      <c r="E363" s="5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4"/>
      <c r="C364" s="5"/>
      <c r="D364" s="5"/>
      <c r="E364" s="5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4"/>
      <c r="C365" s="5"/>
      <c r="D365" s="5"/>
      <c r="E365" s="5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4"/>
      <c r="C366" s="5"/>
      <c r="D366" s="5"/>
      <c r="E366" s="5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4"/>
      <c r="C367" s="5"/>
      <c r="D367" s="5"/>
      <c r="E367" s="5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4"/>
      <c r="C368" s="5"/>
      <c r="D368" s="5"/>
      <c r="E368" s="5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4"/>
      <c r="C369" s="5"/>
      <c r="D369" s="5"/>
      <c r="E369" s="5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4"/>
      <c r="C370" s="5"/>
      <c r="D370" s="5"/>
      <c r="E370" s="5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4"/>
      <c r="C371" s="5"/>
      <c r="D371" s="5"/>
      <c r="E371" s="5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4"/>
      <c r="C372" s="5"/>
      <c r="D372" s="5"/>
      <c r="E372" s="5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4"/>
      <c r="C373" s="5"/>
      <c r="D373" s="5"/>
      <c r="E373" s="5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4"/>
      <c r="C374" s="5"/>
      <c r="D374" s="5"/>
      <c r="E374" s="5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4"/>
      <c r="C375" s="5"/>
      <c r="D375" s="5"/>
      <c r="E375" s="5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4"/>
      <c r="C376" s="5"/>
      <c r="D376" s="5"/>
      <c r="E376" s="5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4"/>
      <c r="C377" s="5"/>
      <c r="D377" s="5"/>
      <c r="E377" s="5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4"/>
      <c r="C378" s="5"/>
      <c r="D378" s="5"/>
      <c r="E378" s="5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4"/>
      <c r="C379" s="5"/>
      <c r="D379" s="5"/>
      <c r="E379" s="5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4"/>
      <c r="C380" s="5"/>
      <c r="D380" s="5"/>
      <c r="E380" s="5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4"/>
      <c r="C381" s="5"/>
      <c r="D381" s="5"/>
      <c r="E381" s="5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4"/>
      <c r="C382" s="5"/>
      <c r="D382" s="5"/>
      <c r="E382" s="5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4"/>
      <c r="C383" s="5"/>
      <c r="D383" s="5"/>
      <c r="E383" s="5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4"/>
      <c r="C384" s="5"/>
      <c r="D384" s="5"/>
      <c r="E384" s="5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4"/>
      <c r="C385" s="5"/>
      <c r="D385" s="5"/>
      <c r="E385" s="5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4"/>
      <c r="C386" s="5"/>
      <c r="D386" s="5"/>
      <c r="E386" s="5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4"/>
      <c r="C387" s="5"/>
      <c r="D387" s="5"/>
      <c r="E387" s="5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4"/>
      <c r="C388" s="5"/>
      <c r="D388" s="5"/>
      <c r="E388" s="5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4"/>
      <c r="C389" s="5"/>
      <c r="D389" s="5"/>
      <c r="E389" s="5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4"/>
      <c r="C390" s="5"/>
      <c r="D390" s="5"/>
      <c r="E390" s="5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4"/>
      <c r="C391" s="5"/>
      <c r="D391" s="5"/>
      <c r="E391" s="5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4"/>
      <c r="C392" s="5"/>
      <c r="D392" s="5"/>
      <c r="E392" s="5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4"/>
      <c r="C393" s="5"/>
      <c r="D393" s="5"/>
      <c r="E393" s="5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4"/>
      <c r="C394" s="5"/>
      <c r="D394" s="5"/>
      <c r="E394" s="5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4"/>
      <c r="C395" s="5"/>
      <c r="D395" s="5"/>
      <c r="E395" s="5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4"/>
      <c r="C396" s="5"/>
      <c r="D396" s="5"/>
      <c r="E396" s="5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4"/>
      <c r="C397" s="5"/>
      <c r="D397" s="5"/>
      <c r="E397" s="5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4"/>
      <c r="C398" s="5"/>
      <c r="D398" s="5"/>
      <c r="E398" s="5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4"/>
      <c r="C399" s="5"/>
      <c r="D399" s="5"/>
      <c r="E399" s="5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4"/>
      <c r="C400" s="5"/>
      <c r="D400" s="5"/>
      <c r="E400" s="5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4"/>
      <c r="C401" s="5"/>
      <c r="D401" s="5"/>
      <c r="E401" s="5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4"/>
      <c r="C402" s="5"/>
      <c r="D402" s="5"/>
      <c r="E402" s="5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4"/>
      <c r="C403" s="5"/>
      <c r="D403" s="5"/>
      <c r="E403" s="5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4"/>
      <c r="C404" s="5"/>
      <c r="D404" s="5"/>
      <c r="E404" s="5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4"/>
      <c r="C405" s="5"/>
      <c r="D405" s="5"/>
      <c r="E405" s="5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4"/>
      <c r="C406" s="5"/>
      <c r="D406" s="5"/>
      <c r="E406" s="5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4"/>
      <c r="C407" s="5"/>
      <c r="D407" s="5"/>
      <c r="E407" s="5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4"/>
      <c r="C408" s="5"/>
      <c r="D408" s="5"/>
      <c r="E408" s="5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4"/>
      <c r="C409" s="5"/>
      <c r="D409" s="5"/>
      <c r="E409" s="5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4"/>
      <c r="C410" s="5"/>
      <c r="D410" s="5"/>
      <c r="E410" s="5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4"/>
      <c r="C411" s="5"/>
      <c r="D411" s="5"/>
      <c r="E411" s="5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4"/>
      <c r="C412" s="5"/>
      <c r="D412" s="5"/>
      <c r="E412" s="5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4"/>
      <c r="C413" s="5"/>
      <c r="D413" s="5"/>
      <c r="E413" s="5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4"/>
      <c r="C414" s="5"/>
      <c r="D414" s="5"/>
      <c r="E414" s="5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4"/>
      <c r="C415" s="5"/>
      <c r="D415" s="5"/>
      <c r="E415" s="5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4"/>
      <c r="C416" s="5"/>
      <c r="D416" s="5"/>
      <c r="E416" s="5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4"/>
      <c r="C417" s="5"/>
      <c r="D417" s="5"/>
      <c r="E417" s="5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4"/>
      <c r="C418" s="5"/>
      <c r="D418" s="5"/>
      <c r="E418" s="5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4"/>
      <c r="C419" s="5"/>
      <c r="D419" s="5"/>
      <c r="E419" s="5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4"/>
      <c r="C420" s="5"/>
      <c r="D420" s="5"/>
      <c r="E420" s="5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4"/>
      <c r="C421" s="5"/>
      <c r="D421" s="5"/>
      <c r="E421" s="5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4"/>
      <c r="C422" s="5"/>
      <c r="D422" s="5"/>
      <c r="E422" s="5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4"/>
      <c r="C423" s="5"/>
      <c r="D423" s="5"/>
      <c r="E423" s="5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4"/>
      <c r="C424" s="5"/>
      <c r="D424" s="5"/>
      <c r="E424" s="5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4"/>
      <c r="C425" s="5"/>
      <c r="D425" s="5"/>
      <c r="E425" s="5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4"/>
      <c r="C426" s="5"/>
      <c r="D426" s="5"/>
      <c r="E426" s="5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4"/>
      <c r="C427" s="5"/>
      <c r="D427" s="5"/>
      <c r="E427" s="5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4"/>
      <c r="C428" s="5"/>
      <c r="D428" s="5"/>
      <c r="E428" s="5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4"/>
      <c r="C429" s="5"/>
      <c r="D429" s="5"/>
      <c r="E429" s="5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4"/>
      <c r="C430" s="5"/>
      <c r="D430" s="5"/>
      <c r="E430" s="5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4"/>
      <c r="C431" s="5"/>
      <c r="D431" s="5"/>
      <c r="E431" s="5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4"/>
      <c r="C432" s="5"/>
      <c r="D432" s="5"/>
      <c r="E432" s="5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4"/>
      <c r="C433" s="5"/>
      <c r="D433" s="5"/>
      <c r="E433" s="5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4"/>
      <c r="C434" s="5"/>
      <c r="D434" s="5"/>
      <c r="E434" s="5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4"/>
      <c r="C435" s="5"/>
      <c r="D435" s="5"/>
      <c r="E435" s="5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4"/>
      <c r="C436" s="5"/>
      <c r="D436" s="5"/>
      <c r="E436" s="5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4"/>
      <c r="C437" s="5"/>
      <c r="D437" s="5"/>
      <c r="E437" s="5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4"/>
      <c r="C438" s="5"/>
      <c r="D438" s="5"/>
      <c r="E438" s="5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4"/>
      <c r="C439" s="5"/>
      <c r="D439" s="5"/>
      <c r="E439" s="5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4"/>
      <c r="C440" s="5"/>
      <c r="D440" s="5"/>
      <c r="E440" s="5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4"/>
      <c r="C441" s="5"/>
      <c r="D441" s="5"/>
      <c r="E441" s="5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4"/>
      <c r="C442" s="5"/>
      <c r="D442" s="5"/>
      <c r="E442" s="5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4"/>
      <c r="C443" s="5"/>
      <c r="D443" s="5"/>
      <c r="E443" s="5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4"/>
      <c r="C444" s="5"/>
      <c r="D444" s="5"/>
      <c r="E444" s="5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4"/>
      <c r="C445" s="5"/>
      <c r="D445" s="5"/>
      <c r="E445" s="5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4"/>
      <c r="C446" s="5"/>
      <c r="D446" s="5"/>
      <c r="E446" s="5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4"/>
      <c r="C447" s="5"/>
      <c r="D447" s="5"/>
      <c r="E447" s="5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4"/>
      <c r="C448" s="5"/>
      <c r="D448" s="5"/>
      <c r="E448" s="5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4"/>
      <c r="C449" s="5"/>
      <c r="D449" s="5"/>
      <c r="E449" s="5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4"/>
      <c r="C450" s="5"/>
      <c r="D450" s="5"/>
      <c r="E450" s="5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4"/>
      <c r="C451" s="5"/>
      <c r="D451" s="5"/>
      <c r="E451" s="5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4"/>
      <c r="C452" s="5"/>
      <c r="D452" s="5"/>
      <c r="E452" s="5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4"/>
      <c r="C453" s="5"/>
      <c r="D453" s="5"/>
      <c r="E453" s="5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4"/>
      <c r="C454" s="5"/>
      <c r="D454" s="5"/>
      <c r="E454" s="5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4"/>
      <c r="C455" s="5"/>
      <c r="D455" s="5"/>
      <c r="E455" s="5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4"/>
      <c r="C456" s="5"/>
      <c r="D456" s="5"/>
      <c r="E456" s="5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4"/>
      <c r="C457" s="5"/>
      <c r="D457" s="5"/>
      <c r="E457" s="5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4"/>
      <c r="C458" s="5"/>
      <c r="D458" s="5"/>
      <c r="E458" s="5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4"/>
      <c r="C459" s="5"/>
      <c r="D459" s="5"/>
      <c r="E459" s="5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4"/>
      <c r="C460" s="5"/>
      <c r="D460" s="5"/>
      <c r="E460" s="5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4"/>
      <c r="C461" s="5"/>
      <c r="D461" s="5"/>
      <c r="E461" s="5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4"/>
      <c r="C462" s="5"/>
      <c r="D462" s="5"/>
      <c r="E462" s="5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4"/>
      <c r="C463" s="5"/>
      <c r="D463" s="5"/>
      <c r="E463" s="5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4"/>
      <c r="C464" s="5"/>
      <c r="D464" s="5"/>
      <c r="E464" s="5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4"/>
      <c r="C465" s="5"/>
      <c r="D465" s="5"/>
      <c r="E465" s="5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4"/>
      <c r="C466" s="5"/>
      <c r="D466" s="5"/>
      <c r="E466" s="5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4"/>
      <c r="C467" s="5"/>
      <c r="D467" s="5"/>
      <c r="E467" s="5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4"/>
      <c r="C468" s="5"/>
      <c r="D468" s="5"/>
      <c r="E468" s="5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4"/>
      <c r="C469" s="5"/>
      <c r="D469" s="5"/>
      <c r="E469" s="5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4"/>
      <c r="C470" s="5"/>
      <c r="D470" s="5"/>
      <c r="E470" s="5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4"/>
      <c r="C471" s="5"/>
      <c r="D471" s="5"/>
      <c r="E471" s="5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4"/>
      <c r="C472" s="5"/>
      <c r="D472" s="5"/>
      <c r="E472" s="5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4"/>
      <c r="C473" s="5"/>
      <c r="D473" s="5"/>
      <c r="E473" s="5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4"/>
      <c r="C474" s="5"/>
      <c r="D474" s="5"/>
      <c r="E474" s="5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4"/>
      <c r="C475" s="5"/>
      <c r="D475" s="5"/>
      <c r="E475" s="5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4"/>
      <c r="C476" s="5"/>
      <c r="D476" s="5"/>
      <c r="E476" s="5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4"/>
      <c r="C477" s="5"/>
      <c r="D477" s="5"/>
      <c r="E477" s="5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4"/>
      <c r="C478" s="5"/>
      <c r="D478" s="5"/>
      <c r="E478" s="5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4"/>
      <c r="C479" s="5"/>
      <c r="D479" s="5"/>
      <c r="E479" s="5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4"/>
      <c r="C480" s="5"/>
      <c r="D480" s="5"/>
      <c r="E480" s="5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4"/>
      <c r="C481" s="5"/>
      <c r="D481" s="5"/>
      <c r="E481" s="5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4"/>
      <c r="C482" s="5"/>
      <c r="D482" s="5"/>
      <c r="E482" s="5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4"/>
      <c r="C483" s="5"/>
      <c r="D483" s="5"/>
      <c r="E483" s="5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4"/>
      <c r="C484" s="5"/>
      <c r="D484" s="5"/>
      <c r="E484" s="5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4"/>
      <c r="C485" s="5"/>
      <c r="D485" s="5"/>
      <c r="E485" s="5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4"/>
      <c r="C486" s="5"/>
      <c r="D486" s="5"/>
      <c r="E486" s="5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4"/>
      <c r="C487" s="5"/>
      <c r="D487" s="5"/>
      <c r="E487" s="5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4"/>
      <c r="C488" s="5"/>
      <c r="D488" s="5"/>
      <c r="E488" s="5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4"/>
      <c r="C489" s="5"/>
      <c r="D489" s="5"/>
      <c r="E489" s="5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4"/>
      <c r="C490" s="5"/>
      <c r="D490" s="5"/>
      <c r="E490" s="5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4"/>
      <c r="C491" s="5"/>
      <c r="D491" s="5"/>
      <c r="E491" s="5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4"/>
      <c r="C492" s="5"/>
      <c r="D492" s="5"/>
      <c r="E492" s="5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4"/>
      <c r="C493" s="5"/>
      <c r="D493" s="5"/>
      <c r="E493" s="5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4"/>
      <c r="C494" s="5"/>
      <c r="D494" s="5"/>
      <c r="E494" s="5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4"/>
      <c r="C495" s="5"/>
      <c r="D495" s="5"/>
      <c r="E495" s="5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4"/>
      <c r="C496" s="5"/>
      <c r="D496" s="5"/>
      <c r="E496" s="5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4"/>
      <c r="C497" s="5"/>
      <c r="D497" s="5"/>
      <c r="E497" s="5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4"/>
      <c r="C498" s="5"/>
      <c r="D498" s="5"/>
      <c r="E498" s="5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4"/>
      <c r="C499" s="5"/>
      <c r="D499" s="5"/>
      <c r="E499" s="5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4"/>
      <c r="C500" s="5"/>
      <c r="D500" s="5"/>
      <c r="E500" s="5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4"/>
      <c r="C501" s="5"/>
      <c r="D501" s="5"/>
      <c r="E501" s="5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4"/>
      <c r="C502" s="5"/>
      <c r="D502" s="5"/>
      <c r="E502" s="5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4"/>
      <c r="C503" s="5"/>
      <c r="D503" s="5"/>
      <c r="E503" s="5"/>
      <c r="F503" s="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4"/>
      <c r="C504" s="5"/>
      <c r="D504" s="5"/>
      <c r="E504" s="5"/>
      <c r="F504" s="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4"/>
      <c r="C505" s="5"/>
      <c r="D505" s="5"/>
      <c r="E505" s="5"/>
      <c r="F505" s="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4"/>
      <c r="C506" s="5"/>
      <c r="D506" s="5"/>
      <c r="E506" s="5"/>
      <c r="F506" s="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4"/>
      <c r="C507" s="5"/>
      <c r="D507" s="5"/>
      <c r="E507" s="5"/>
      <c r="F507" s="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4"/>
      <c r="C508" s="5"/>
      <c r="D508" s="5"/>
      <c r="E508" s="5"/>
      <c r="F508" s="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4"/>
      <c r="C509" s="5"/>
      <c r="D509" s="5"/>
      <c r="E509" s="5"/>
      <c r="F509" s="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4"/>
      <c r="C510" s="5"/>
      <c r="D510" s="5"/>
      <c r="E510" s="5"/>
      <c r="F510" s="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4"/>
      <c r="C511" s="5"/>
      <c r="D511" s="5"/>
      <c r="E511" s="5"/>
      <c r="F511" s="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4"/>
      <c r="C512" s="5"/>
      <c r="D512" s="5"/>
      <c r="E512" s="5"/>
      <c r="F512" s="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4"/>
      <c r="C513" s="5"/>
      <c r="D513" s="5"/>
      <c r="E513" s="5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4"/>
      <c r="C514" s="5"/>
      <c r="D514" s="5"/>
      <c r="E514" s="5"/>
      <c r="F514" s="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4"/>
      <c r="C515" s="5"/>
      <c r="D515" s="5"/>
      <c r="E515" s="5"/>
      <c r="F515" s="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4"/>
      <c r="C516" s="5"/>
      <c r="D516" s="5"/>
      <c r="E516" s="5"/>
      <c r="F516" s="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4"/>
      <c r="C517" s="5"/>
      <c r="D517" s="5"/>
      <c r="E517" s="5"/>
      <c r="F517" s="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4"/>
      <c r="C518" s="5"/>
      <c r="D518" s="5"/>
      <c r="E518" s="5"/>
      <c r="F518" s="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4"/>
      <c r="C519" s="5"/>
      <c r="D519" s="5"/>
      <c r="E519" s="5"/>
      <c r="F519" s="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4"/>
      <c r="C520" s="5"/>
      <c r="D520" s="5"/>
      <c r="E520" s="5"/>
      <c r="F520" s="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4"/>
      <c r="C521" s="5"/>
      <c r="D521" s="5"/>
      <c r="E521" s="5"/>
      <c r="F521" s="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4"/>
      <c r="C522" s="5"/>
      <c r="D522" s="5"/>
      <c r="E522" s="5"/>
      <c r="F522" s="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4"/>
      <c r="C523" s="5"/>
      <c r="D523" s="5"/>
      <c r="E523" s="5"/>
      <c r="F523" s="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4"/>
      <c r="C524" s="5"/>
      <c r="D524" s="5"/>
      <c r="E524" s="5"/>
      <c r="F524" s="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4"/>
      <c r="C525" s="5"/>
      <c r="D525" s="5"/>
      <c r="E525" s="5"/>
      <c r="F525" s="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4"/>
      <c r="C526" s="5"/>
      <c r="D526" s="5"/>
      <c r="E526" s="5"/>
      <c r="F526" s="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4"/>
      <c r="C527" s="5"/>
      <c r="D527" s="5"/>
      <c r="E527" s="5"/>
      <c r="F527" s="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4"/>
      <c r="C528" s="5"/>
      <c r="D528" s="5"/>
      <c r="E528" s="5"/>
      <c r="F528" s="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4"/>
      <c r="C529" s="5"/>
      <c r="D529" s="5"/>
      <c r="E529" s="5"/>
      <c r="F529" s="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4"/>
      <c r="C530" s="5"/>
      <c r="D530" s="5"/>
      <c r="E530" s="5"/>
      <c r="F530" s="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4"/>
      <c r="C531" s="5"/>
      <c r="D531" s="5"/>
      <c r="E531" s="5"/>
      <c r="F531" s="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4"/>
      <c r="C532" s="5"/>
      <c r="D532" s="5"/>
      <c r="E532" s="5"/>
      <c r="F532" s="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4"/>
      <c r="C533" s="5"/>
      <c r="D533" s="5"/>
      <c r="E533" s="5"/>
      <c r="F533" s="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4"/>
      <c r="C534" s="5"/>
      <c r="D534" s="5"/>
      <c r="E534" s="5"/>
      <c r="F534" s="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4"/>
      <c r="C535" s="5"/>
      <c r="D535" s="5"/>
      <c r="E535" s="5"/>
      <c r="F535" s="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4"/>
      <c r="C536" s="5"/>
      <c r="D536" s="5"/>
      <c r="E536" s="5"/>
      <c r="F536" s="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4"/>
      <c r="C537" s="5"/>
      <c r="D537" s="5"/>
      <c r="E537" s="5"/>
      <c r="F537" s="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4"/>
      <c r="C538" s="5"/>
      <c r="D538" s="5"/>
      <c r="E538" s="5"/>
      <c r="F538" s="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4"/>
      <c r="C539" s="5"/>
      <c r="D539" s="5"/>
      <c r="E539" s="5"/>
      <c r="F539" s="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4"/>
      <c r="C540" s="5"/>
      <c r="D540" s="5"/>
      <c r="E540" s="5"/>
      <c r="F540" s="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4"/>
      <c r="C541" s="5"/>
      <c r="D541" s="5"/>
      <c r="E541" s="5"/>
      <c r="F541" s="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4"/>
      <c r="C542" s="5"/>
      <c r="D542" s="5"/>
      <c r="E542" s="5"/>
      <c r="F542" s="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4"/>
      <c r="C543" s="5"/>
      <c r="D543" s="5"/>
      <c r="E543" s="5"/>
      <c r="F543" s="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4"/>
      <c r="C544" s="5"/>
      <c r="D544" s="5"/>
      <c r="E544" s="5"/>
      <c r="F544" s="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4"/>
      <c r="C545" s="5"/>
      <c r="D545" s="5"/>
      <c r="E545" s="5"/>
      <c r="F545" s="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4"/>
      <c r="C546" s="5"/>
      <c r="D546" s="5"/>
      <c r="E546" s="5"/>
      <c r="F546" s="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4"/>
      <c r="C547" s="5"/>
      <c r="D547" s="5"/>
      <c r="E547" s="5"/>
      <c r="F547" s="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4"/>
      <c r="C548" s="5"/>
      <c r="D548" s="5"/>
      <c r="E548" s="5"/>
      <c r="F548" s="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4"/>
      <c r="C549" s="5"/>
      <c r="D549" s="5"/>
      <c r="E549" s="5"/>
      <c r="F549" s="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4"/>
      <c r="C550" s="5"/>
      <c r="D550" s="5"/>
      <c r="E550" s="5"/>
      <c r="F550" s="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4"/>
      <c r="C551" s="5"/>
      <c r="D551" s="5"/>
      <c r="E551" s="5"/>
      <c r="F551" s="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4"/>
      <c r="C552" s="5"/>
      <c r="D552" s="5"/>
      <c r="E552" s="5"/>
      <c r="F552" s="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4"/>
      <c r="C553" s="5"/>
      <c r="D553" s="5"/>
      <c r="E553" s="5"/>
      <c r="F553" s="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4"/>
      <c r="C554" s="5"/>
      <c r="D554" s="5"/>
      <c r="E554" s="5"/>
      <c r="F554" s="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4"/>
      <c r="C555" s="5"/>
      <c r="D555" s="5"/>
      <c r="E555" s="5"/>
      <c r="F555" s="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4"/>
      <c r="C556" s="5"/>
      <c r="D556" s="5"/>
      <c r="E556" s="5"/>
      <c r="F556" s="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4"/>
      <c r="C557" s="5"/>
      <c r="D557" s="5"/>
      <c r="E557" s="5"/>
      <c r="F557" s="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4"/>
      <c r="C558" s="5"/>
      <c r="D558" s="5"/>
      <c r="E558" s="5"/>
      <c r="F558" s="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4"/>
      <c r="C559" s="5"/>
      <c r="D559" s="5"/>
      <c r="E559" s="5"/>
      <c r="F559" s="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4"/>
      <c r="C560" s="5"/>
      <c r="D560" s="5"/>
      <c r="E560" s="5"/>
      <c r="F560" s="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4"/>
      <c r="C561" s="5"/>
      <c r="D561" s="5"/>
      <c r="E561" s="5"/>
      <c r="F561" s="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4"/>
      <c r="C562" s="5"/>
      <c r="D562" s="5"/>
      <c r="E562" s="5"/>
      <c r="F562" s="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4"/>
      <c r="C563" s="5"/>
      <c r="D563" s="5"/>
      <c r="E563" s="5"/>
      <c r="F563" s="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4"/>
      <c r="C564" s="5"/>
      <c r="D564" s="5"/>
      <c r="E564" s="5"/>
      <c r="F564" s="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4"/>
      <c r="C565" s="5"/>
      <c r="D565" s="5"/>
      <c r="E565" s="5"/>
      <c r="F565" s="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4"/>
      <c r="C566" s="5"/>
      <c r="D566" s="5"/>
      <c r="E566" s="5"/>
      <c r="F566" s="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4"/>
      <c r="C567" s="5"/>
      <c r="D567" s="5"/>
      <c r="E567" s="5"/>
      <c r="F567" s="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4"/>
      <c r="C568" s="5"/>
      <c r="D568" s="5"/>
      <c r="E568" s="5"/>
      <c r="F568" s="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4"/>
      <c r="C569" s="5"/>
      <c r="D569" s="5"/>
      <c r="E569" s="5"/>
      <c r="F569" s="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4"/>
      <c r="C570" s="5"/>
      <c r="D570" s="5"/>
      <c r="E570" s="5"/>
      <c r="F570" s="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4"/>
      <c r="C571" s="5"/>
      <c r="D571" s="5"/>
      <c r="E571" s="5"/>
      <c r="F571" s="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4"/>
      <c r="C572" s="5"/>
      <c r="D572" s="5"/>
      <c r="E572" s="5"/>
      <c r="F572" s="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4"/>
      <c r="C573" s="5"/>
      <c r="D573" s="5"/>
      <c r="E573" s="5"/>
      <c r="F573" s="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4"/>
      <c r="C574" s="5"/>
      <c r="D574" s="5"/>
      <c r="E574" s="5"/>
      <c r="F574" s="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4"/>
      <c r="C575" s="5"/>
      <c r="D575" s="5"/>
      <c r="E575" s="5"/>
      <c r="F575" s="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4"/>
      <c r="C576" s="5"/>
      <c r="D576" s="5"/>
      <c r="E576" s="5"/>
      <c r="F576" s="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4"/>
      <c r="C577" s="5"/>
      <c r="D577" s="5"/>
      <c r="E577" s="5"/>
      <c r="F577" s="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4"/>
      <c r="C578" s="5"/>
      <c r="D578" s="5"/>
      <c r="E578" s="5"/>
      <c r="F578" s="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4"/>
      <c r="C579" s="5"/>
      <c r="D579" s="5"/>
      <c r="E579" s="5"/>
      <c r="F579" s="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4"/>
      <c r="C580" s="5"/>
      <c r="D580" s="5"/>
      <c r="E580" s="5"/>
      <c r="F580" s="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4"/>
      <c r="C581" s="5"/>
      <c r="D581" s="5"/>
      <c r="E581" s="5"/>
      <c r="F581" s="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4"/>
      <c r="C582" s="5"/>
      <c r="D582" s="5"/>
      <c r="E582" s="5"/>
      <c r="F582" s="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4"/>
      <c r="C583" s="5"/>
      <c r="D583" s="5"/>
      <c r="E583" s="5"/>
      <c r="F583" s="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4"/>
      <c r="C584" s="5"/>
      <c r="D584" s="5"/>
      <c r="E584" s="5"/>
      <c r="F584" s="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4"/>
      <c r="C585" s="5"/>
      <c r="D585" s="5"/>
      <c r="E585" s="5"/>
      <c r="F585" s="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4"/>
      <c r="C586" s="5"/>
      <c r="D586" s="5"/>
      <c r="E586" s="5"/>
      <c r="F586" s="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4"/>
      <c r="C587" s="5"/>
      <c r="D587" s="5"/>
      <c r="E587" s="5"/>
      <c r="F587" s="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4"/>
      <c r="C588" s="5"/>
      <c r="D588" s="5"/>
      <c r="E588" s="5"/>
      <c r="F588" s="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4"/>
      <c r="C589" s="5"/>
      <c r="D589" s="5"/>
      <c r="E589" s="5"/>
      <c r="F589" s="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4"/>
      <c r="C590" s="5"/>
      <c r="D590" s="5"/>
      <c r="E590" s="5"/>
      <c r="F590" s="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4"/>
      <c r="C591" s="5"/>
      <c r="D591" s="5"/>
      <c r="E591" s="5"/>
      <c r="F591" s="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4"/>
      <c r="C592" s="5"/>
      <c r="D592" s="5"/>
      <c r="E592" s="5"/>
      <c r="F592" s="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4"/>
      <c r="C593" s="5"/>
      <c r="D593" s="5"/>
      <c r="E593" s="5"/>
      <c r="F593" s="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4"/>
      <c r="C594" s="5"/>
      <c r="D594" s="5"/>
      <c r="E594" s="5"/>
      <c r="F594" s="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4"/>
      <c r="C595" s="5"/>
      <c r="D595" s="5"/>
      <c r="E595" s="5"/>
      <c r="F595" s="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4"/>
      <c r="C596" s="5"/>
      <c r="D596" s="5"/>
      <c r="E596" s="5"/>
      <c r="F596" s="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4"/>
      <c r="C597" s="5"/>
      <c r="D597" s="5"/>
      <c r="E597" s="5"/>
      <c r="F597" s="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4"/>
      <c r="C598" s="5"/>
      <c r="D598" s="5"/>
      <c r="E598" s="5"/>
      <c r="F598" s="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4"/>
      <c r="C599" s="5"/>
      <c r="D599" s="5"/>
      <c r="E599" s="5"/>
      <c r="F599" s="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4"/>
      <c r="C600" s="5"/>
      <c r="D600" s="5"/>
      <c r="E600" s="5"/>
      <c r="F600" s="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4"/>
      <c r="C601" s="5"/>
      <c r="D601" s="5"/>
      <c r="E601" s="5"/>
      <c r="F601" s="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4"/>
      <c r="C602" s="5"/>
      <c r="D602" s="5"/>
      <c r="E602" s="5"/>
      <c r="F602" s="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4"/>
      <c r="C603" s="5"/>
      <c r="D603" s="5"/>
      <c r="E603" s="5"/>
      <c r="F603" s="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4"/>
      <c r="C604" s="5"/>
      <c r="D604" s="5"/>
      <c r="E604" s="5"/>
      <c r="F604" s="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4"/>
      <c r="C605" s="5"/>
      <c r="D605" s="5"/>
      <c r="E605" s="5"/>
      <c r="F605" s="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4"/>
      <c r="C606" s="5"/>
      <c r="D606" s="5"/>
      <c r="E606" s="5"/>
      <c r="F606" s="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4"/>
      <c r="C607" s="5"/>
      <c r="D607" s="5"/>
      <c r="E607" s="5"/>
      <c r="F607" s="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4"/>
      <c r="C608" s="5"/>
      <c r="D608" s="5"/>
      <c r="E608" s="5"/>
      <c r="F608" s="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4"/>
      <c r="C609" s="5"/>
      <c r="D609" s="5"/>
      <c r="E609" s="5"/>
      <c r="F609" s="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4"/>
      <c r="C610" s="5"/>
      <c r="D610" s="5"/>
      <c r="E610" s="5"/>
      <c r="F610" s="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4"/>
      <c r="C611" s="5"/>
      <c r="D611" s="5"/>
      <c r="E611" s="5"/>
      <c r="F611" s="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4"/>
      <c r="C612" s="5"/>
      <c r="D612" s="5"/>
      <c r="E612" s="5"/>
      <c r="F612" s="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4"/>
      <c r="C613" s="5"/>
      <c r="D613" s="5"/>
      <c r="E613" s="5"/>
      <c r="F613" s="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4"/>
      <c r="C614" s="5"/>
      <c r="D614" s="5"/>
      <c r="E614" s="5"/>
      <c r="F614" s="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4"/>
      <c r="C615" s="5"/>
      <c r="D615" s="5"/>
      <c r="E615" s="5"/>
      <c r="F615" s="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4"/>
      <c r="C616" s="5"/>
      <c r="D616" s="5"/>
      <c r="E616" s="5"/>
      <c r="F616" s="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4"/>
      <c r="C617" s="5"/>
      <c r="D617" s="5"/>
      <c r="E617" s="5"/>
      <c r="F617" s="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4"/>
      <c r="C618" s="5"/>
      <c r="D618" s="5"/>
      <c r="E618" s="5"/>
      <c r="F618" s="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4"/>
      <c r="C619" s="5"/>
      <c r="D619" s="5"/>
      <c r="E619" s="5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4"/>
      <c r="C620" s="5"/>
      <c r="D620" s="5"/>
      <c r="E620" s="5"/>
      <c r="F620" s="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4"/>
      <c r="C621" s="5"/>
      <c r="D621" s="5"/>
      <c r="E621" s="5"/>
      <c r="F621" s="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4"/>
      <c r="C622" s="5"/>
      <c r="D622" s="5"/>
      <c r="E622" s="5"/>
      <c r="F622" s="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4"/>
      <c r="C623" s="5"/>
      <c r="D623" s="5"/>
      <c r="E623" s="5"/>
      <c r="F623" s="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4"/>
      <c r="C624" s="5"/>
      <c r="D624" s="5"/>
      <c r="E624" s="5"/>
      <c r="F624" s="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4"/>
      <c r="C625" s="5"/>
      <c r="D625" s="5"/>
      <c r="E625" s="5"/>
      <c r="F625" s="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4"/>
      <c r="C626" s="5"/>
      <c r="D626" s="5"/>
      <c r="E626" s="5"/>
      <c r="F626" s="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4"/>
      <c r="C627" s="5"/>
      <c r="D627" s="5"/>
      <c r="E627" s="5"/>
      <c r="F627" s="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4"/>
      <c r="C628" s="5"/>
      <c r="D628" s="5"/>
      <c r="E628" s="5"/>
      <c r="F628" s="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4"/>
      <c r="C629" s="5"/>
      <c r="D629" s="5"/>
      <c r="E629" s="5"/>
      <c r="F629" s="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4"/>
      <c r="C630" s="5"/>
      <c r="D630" s="5"/>
      <c r="E630" s="5"/>
      <c r="F630" s="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4"/>
      <c r="C631" s="5"/>
      <c r="D631" s="5"/>
      <c r="E631" s="5"/>
      <c r="F631" s="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4"/>
      <c r="C632" s="5"/>
      <c r="D632" s="5"/>
      <c r="E632" s="5"/>
      <c r="F632" s="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4"/>
      <c r="C633" s="5"/>
      <c r="D633" s="5"/>
      <c r="E633" s="5"/>
      <c r="F633" s="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4"/>
      <c r="C634" s="5"/>
      <c r="D634" s="5"/>
      <c r="E634" s="5"/>
      <c r="F634" s="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4"/>
      <c r="C635" s="5"/>
      <c r="D635" s="5"/>
      <c r="E635" s="5"/>
      <c r="F635" s="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4"/>
      <c r="C636" s="5"/>
      <c r="D636" s="5"/>
      <c r="E636" s="5"/>
      <c r="F636" s="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4"/>
      <c r="C637" s="5"/>
      <c r="D637" s="5"/>
      <c r="E637" s="5"/>
      <c r="F637" s="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4"/>
      <c r="C638" s="5"/>
      <c r="D638" s="5"/>
      <c r="E638" s="5"/>
      <c r="F638" s="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4"/>
      <c r="C639" s="5"/>
      <c r="D639" s="5"/>
      <c r="E639" s="5"/>
      <c r="F639" s="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4"/>
      <c r="C640" s="5"/>
      <c r="D640" s="5"/>
      <c r="E640" s="5"/>
      <c r="F640" s="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4"/>
      <c r="C641" s="5"/>
      <c r="D641" s="5"/>
      <c r="E641" s="5"/>
      <c r="F641" s="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4"/>
      <c r="C642" s="5"/>
      <c r="D642" s="5"/>
      <c r="E642" s="5"/>
      <c r="F642" s="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4"/>
      <c r="C643" s="5"/>
      <c r="D643" s="5"/>
      <c r="E643" s="5"/>
      <c r="F643" s="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4"/>
      <c r="C644" s="5"/>
      <c r="D644" s="5"/>
      <c r="E644" s="5"/>
      <c r="F644" s="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4"/>
      <c r="C645" s="5"/>
      <c r="D645" s="5"/>
      <c r="E645" s="5"/>
      <c r="F645" s="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4"/>
      <c r="C646" s="5"/>
      <c r="D646" s="5"/>
      <c r="E646" s="5"/>
      <c r="F646" s="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4"/>
      <c r="C647" s="5"/>
      <c r="D647" s="5"/>
      <c r="E647" s="5"/>
      <c r="F647" s="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4"/>
      <c r="C648" s="5"/>
      <c r="D648" s="5"/>
      <c r="E648" s="5"/>
      <c r="F648" s="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4"/>
      <c r="C649" s="5"/>
      <c r="D649" s="5"/>
      <c r="E649" s="5"/>
      <c r="F649" s="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4"/>
      <c r="C650" s="5"/>
      <c r="D650" s="5"/>
      <c r="E650" s="5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4"/>
      <c r="C651" s="5"/>
      <c r="D651" s="5"/>
      <c r="E651" s="5"/>
      <c r="F651" s="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4"/>
      <c r="C652" s="5"/>
      <c r="D652" s="5"/>
      <c r="E652" s="5"/>
      <c r="F652" s="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4"/>
      <c r="C653" s="5"/>
      <c r="D653" s="5"/>
      <c r="E653" s="5"/>
      <c r="F653" s="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4"/>
      <c r="C654" s="5"/>
      <c r="D654" s="5"/>
      <c r="E654" s="5"/>
      <c r="F654" s="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4"/>
      <c r="C655" s="5"/>
      <c r="D655" s="5"/>
      <c r="E655" s="5"/>
      <c r="F655" s="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4"/>
      <c r="C656" s="5"/>
      <c r="D656" s="5"/>
      <c r="E656" s="5"/>
      <c r="F656" s="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4"/>
      <c r="C657" s="5"/>
      <c r="D657" s="5"/>
      <c r="E657" s="5"/>
      <c r="F657" s="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4"/>
      <c r="C658" s="5"/>
      <c r="D658" s="5"/>
      <c r="E658" s="5"/>
      <c r="F658" s="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4"/>
      <c r="C659" s="5"/>
      <c r="D659" s="5"/>
      <c r="E659" s="5"/>
      <c r="F659" s="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4"/>
      <c r="C660" s="5"/>
      <c r="D660" s="5"/>
      <c r="E660" s="5"/>
      <c r="F660" s="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4"/>
      <c r="C661" s="5"/>
      <c r="D661" s="5"/>
      <c r="E661" s="5"/>
      <c r="F661" s="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4"/>
      <c r="C662" s="5"/>
      <c r="D662" s="5"/>
      <c r="E662" s="5"/>
      <c r="F662" s="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4"/>
      <c r="C663" s="5"/>
      <c r="D663" s="5"/>
      <c r="E663" s="5"/>
      <c r="F663" s="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4"/>
      <c r="C664" s="5"/>
      <c r="D664" s="5"/>
      <c r="E664" s="5"/>
      <c r="F664" s="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4"/>
      <c r="C665" s="5"/>
      <c r="D665" s="5"/>
      <c r="E665" s="5"/>
      <c r="F665" s="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4"/>
      <c r="C666" s="5"/>
      <c r="D666" s="5"/>
      <c r="E666" s="5"/>
      <c r="F666" s="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4"/>
      <c r="C667" s="5"/>
      <c r="D667" s="5"/>
      <c r="E667" s="5"/>
      <c r="F667" s="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4"/>
      <c r="C668" s="5"/>
      <c r="D668" s="5"/>
      <c r="E668" s="5"/>
      <c r="F668" s="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4"/>
      <c r="C669" s="5"/>
      <c r="D669" s="5"/>
      <c r="E669" s="5"/>
      <c r="F669" s="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4"/>
      <c r="C670" s="5"/>
      <c r="D670" s="5"/>
      <c r="E670" s="5"/>
      <c r="F670" s="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4"/>
      <c r="C671" s="5"/>
      <c r="D671" s="5"/>
      <c r="E671" s="5"/>
      <c r="F671" s="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4"/>
      <c r="C672" s="5"/>
      <c r="D672" s="5"/>
      <c r="E672" s="5"/>
      <c r="F672" s="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4"/>
      <c r="C673" s="5"/>
      <c r="D673" s="5"/>
      <c r="E673" s="5"/>
      <c r="F673" s="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4"/>
      <c r="C674" s="5"/>
      <c r="D674" s="5"/>
      <c r="E674" s="5"/>
      <c r="F674" s="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4"/>
      <c r="C675" s="5"/>
      <c r="D675" s="5"/>
      <c r="E675" s="5"/>
      <c r="F675" s="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4"/>
      <c r="C676" s="5"/>
      <c r="D676" s="5"/>
      <c r="E676" s="5"/>
      <c r="F676" s="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4"/>
      <c r="C677" s="5"/>
      <c r="D677" s="5"/>
      <c r="E677" s="5"/>
      <c r="F677" s="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4"/>
      <c r="C678" s="5"/>
      <c r="D678" s="5"/>
      <c r="E678" s="5"/>
      <c r="F678" s="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4"/>
      <c r="C679" s="5"/>
      <c r="D679" s="5"/>
      <c r="E679" s="5"/>
      <c r="F679" s="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4"/>
      <c r="C680" s="5"/>
      <c r="D680" s="5"/>
      <c r="E680" s="5"/>
      <c r="F680" s="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4"/>
      <c r="C681" s="5"/>
      <c r="D681" s="5"/>
      <c r="E681" s="5"/>
      <c r="F681" s="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4"/>
      <c r="C682" s="5"/>
      <c r="D682" s="5"/>
      <c r="E682" s="5"/>
      <c r="F682" s="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4"/>
      <c r="C683" s="5"/>
      <c r="D683" s="5"/>
      <c r="E683" s="5"/>
      <c r="F683" s="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4"/>
      <c r="C684" s="5"/>
      <c r="D684" s="5"/>
      <c r="E684" s="5"/>
      <c r="F684" s="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4"/>
      <c r="C685" s="5"/>
      <c r="D685" s="5"/>
      <c r="E685" s="5"/>
      <c r="F685" s="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4"/>
      <c r="C686" s="5"/>
      <c r="D686" s="5"/>
      <c r="E686" s="5"/>
      <c r="F686" s="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4"/>
      <c r="C687" s="5"/>
      <c r="D687" s="5"/>
      <c r="E687" s="5"/>
      <c r="F687" s="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4"/>
      <c r="C688" s="5"/>
      <c r="D688" s="5"/>
      <c r="E688" s="5"/>
      <c r="F688" s="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4"/>
      <c r="C689" s="5"/>
      <c r="D689" s="5"/>
      <c r="E689" s="5"/>
      <c r="F689" s="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4"/>
      <c r="C690" s="5"/>
      <c r="D690" s="5"/>
      <c r="E690" s="5"/>
      <c r="F690" s="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4"/>
      <c r="C691" s="5"/>
      <c r="D691" s="5"/>
      <c r="E691" s="5"/>
      <c r="F691" s="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4"/>
      <c r="C692" s="5"/>
      <c r="D692" s="5"/>
      <c r="E692" s="5"/>
      <c r="F692" s="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4"/>
      <c r="C693" s="5"/>
      <c r="D693" s="5"/>
      <c r="E693" s="5"/>
      <c r="F693" s="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4"/>
      <c r="C694" s="5"/>
      <c r="D694" s="5"/>
      <c r="E694" s="5"/>
      <c r="F694" s="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4"/>
      <c r="C695" s="5"/>
      <c r="D695" s="5"/>
      <c r="E695" s="5"/>
      <c r="F695" s="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4"/>
      <c r="C696" s="5"/>
      <c r="D696" s="5"/>
      <c r="E696" s="5"/>
      <c r="F696" s="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4"/>
      <c r="C697" s="5"/>
      <c r="D697" s="5"/>
      <c r="E697" s="5"/>
      <c r="F697" s="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4"/>
      <c r="C698" s="5"/>
      <c r="D698" s="5"/>
      <c r="E698" s="5"/>
      <c r="F698" s="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4"/>
      <c r="C699" s="5"/>
      <c r="D699" s="5"/>
      <c r="E699" s="5"/>
      <c r="F699" s="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4"/>
      <c r="C700" s="5"/>
      <c r="D700" s="5"/>
      <c r="E700" s="5"/>
      <c r="F700" s="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4"/>
      <c r="C701" s="5"/>
      <c r="D701" s="5"/>
      <c r="E701" s="5"/>
      <c r="F701" s="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4"/>
      <c r="C702" s="5"/>
      <c r="D702" s="5"/>
      <c r="E702" s="5"/>
      <c r="F702" s="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4"/>
      <c r="C703" s="5"/>
      <c r="D703" s="5"/>
      <c r="E703" s="5"/>
      <c r="F703" s="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4"/>
      <c r="C704" s="5"/>
      <c r="D704" s="5"/>
      <c r="E704" s="5"/>
      <c r="F704" s="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4"/>
      <c r="C705" s="5"/>
      <c r="D705" s="5"/>
      <c r="E705" s="5"/>
      <c r="F705" s="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4"/>
      <c r="C706" s="5"/>
      <c r="D706" s="5"/>
      <c r="E706" s="5"/>
      <c r="F706" s="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4"/>
      <c r="C707" s="5"/>
      <c r="D707" s="5"/>
      <c r="E707" s="5"/>
      <c r="F707" s="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4"/>
      <c r="C708" s="5"/>
      <c r="D708" s="5"/>
      <c r="E708" s="5"/>
      <c r="F708" s="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4"/>
      <c r="C709" s="5"/>
      <c r="D709" s="5"/>
      <c r="E709" s="5"/>
      <c r="F709" s="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4"/>
      <c r="C710" s="5"/>
      <c r="D710" s="5"/>
      <c r="E710" s="5"/>
      <c r="F710" s="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4"/>
      <c r="C711" s="5"/>
      <c r="D711" s="5"/>
      <c r="E711" s="5"/>
      <c r="F711" s="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4"/>
      <c r="C712" s="5"/>
      <c r="D712" s="5"/>
      <c r="E712" s="5"/>
      <c r="F712" s="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4"/>
      <c r="C713" s="5"/>
      <c r="D713" s="5"/>
      <c r="E713" s="5"/>
      <c r="F713" s="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4"/>
      <c r="C714" s="5"/>
      <c r="D714" s="5"/>
      <c r="E714" s="5"/>
      <c r="F714" s="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4"/>
      <c r="C715" s="5"/>
      <c r="D715" s="5"/>
      <c r="E715" s="5"/>
      <c r="F715" s="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4"/>
      <c r="C716" s="5"/>
      <c r="D716" s="5"/>
      <c r="E716" s="5"/>
      <c r="F716" s="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4"/>
      <c r="C717" s="5"/>
      <c r="D717" s="5"/>
      <c r="E717" s="5"/>
      <c r="F717" s="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4"/>
      <c r="C718" s="5"/>
      <c r="D718" s="5"/>
      <c r="E718" s="5"/>
      <c r="F718" s="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4"/>
      <c r="C719" s="5"/>
      <c r="D719" s="5"/>
      <c r="E719" s="5"/>
      <c r="F719" s="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4"/>
      <c r="C720" s="5"/>
      <c r="D720" s="5"/>
      <c r="E720" s="5"/>
      <c r="F720" s="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4"/>
      <c r="C721" s="5"/>
      <c r="D721" s="5"/>
      <c r="E721" s="5"/>
      <c r="F721" s="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4"/>
      <c r="C722" s="5"/>
      <c r="D722" s="5"/>
      <c r="E722" s="5"/>
      <c r="F722" s="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4"/>
      <c r="C723" s="5"/>
      <c r="D723" s="5"/>
      <c r="E723" s="5"/>
      <c r="F723" s="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4"/>
      <c r="C724" s="5"/>
      <c r="D724" s="5"/>
      <c r="E724" s="5"/>
      <c r="F724" s="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4"/>
      <c r="C725" s="5"/>
      <c r="D725" s="5"/>
      <c r="E725" s="5"/>
      <c r="F725" s="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4"/>
      <c r="C726" s="5"/>
      <c r="D726" s="5"/>
      <c r="E726" s="5"/>
      <c r="F726" s="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4"/>
      <c r="C727" s="5"/>
      <c r="D727" s="5"/>
      <c r="E727" s="5"/>
      <c r="F727" s="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4"/>
      <c r="C728" s="5"/>
      <c r="D728" s="5"/>
      <c r="E728" s="5"/>
      <c r="F728" s="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4"/>
      <c r="C729" s="5"/>
      <c r="D729" s="5"/>
      <c r="E729" s="5"/>
      <c r="F729" s="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4"/>
      <c r="C730" s="5"/>
      <c r="D730" s="5"/>
      <c r="E730" s="5"/>
      <c r="F730" s="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4"/>
      <c r="C731" s="5"/>
      <c r="D731" s="5"/>
      <c r="E731" s="5"/>
      <c r="F731" s="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4"/>
      <c r="C732" s="5"/>
      <c r="D732" s="5"/>
      <c r="E732" s="5"/>
      <c r="F732" s="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4"/>
      <c r="C733" s="5"/>
      <c r="D733" s="5"/>
      <c r="E733" s="5"/>
      <c r="F733" s="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4"/>
      <c r="C734" s="5"/>
      <c r="D734" s="5"/>
      <c r="E734" s="5"/>
      <c r="F734" s="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4"/>
      <c r="C735" s="5"/>
      <c r="D735" s="5"/>
      <c r="E735" s="5"/>
      <c r="F735" s="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4"/>
      <c r="C736" s="5"/>
      <c r="D736" s="5"/>
      <c r="E736" s="5"/>
      <c r="F736" s="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4"/>
      <c r="C737" s="5"/>
      <c r="D737" s="5"/>
      <c r="E737" s="5"/>
      <c r="F737" s="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4"/>
      <c r="C738" s="5"/>
      <c r="D738" s="5"/>
      <c r="E738" s="5"/>
      <c r="F738" s="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4"/>
      <c r="C739" s="5"/>
      <c r="D739" s="5"/>
      <c r="E739" s="5"/>
      <c r="F739" s="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4"/>
      <c r="C740" s="5"/>
      <c r="D740" s="5"/>
      <c r="E740" s="5"/>
      <c r="F740" s="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4"/>
      <c r="C741" s="5"/>
      <c r="D741" s="5"/>
      <c r="E741" s="5"/>
      <c r="F741" s="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4"/>
      <c r="C742" s="5"/>
      <c r="D742" s="5"/>
      <c r="E742" s="5"/>
      <c r="F742" s="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4"/>
      <c r="C743" s="5"/>
      <c r="D743" s="5"/>
      <c r="E743" s="5"/>
      <c r="F743" s="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4"/>
      <c r="C744" s="5"/>
      <c r="D744" s="5"/>
      <c r="E744" s="5"/>
      <c r="F744" s="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4"/>
      <c r="C745" s="5"/>
      <c r="D745" s="5"/>
      <c r="E745" s="5"/>
      <c r="F745" s="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4"/>
      <c r="C746" s="5"/>
      <c r="D746" s="5"/>
      <c r="E746" s="5"/>
      <c r="F746" s="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4"/>
      <c r="C747" s="5"/>
      <c r="D747" s="5"/>
      <c r="E747" s="5"/>
      <c r="F747" s="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4"/>
      <c r="C748" s="5"/>
      <c r="D748" s="5"/>
      <c r="E748" s="5"/>
      <c r="F748" s="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4"/>
      <c r="C749" s="5"/>
      <c r="D749" s="5"/>
      <c r="E749" s="5"/>
      <c r="F749" s="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4"/>
      <c r="C750" s="5"/>
      <c r="D750" s="5"/>
      <c r="E750" s="5"/>
      <c r="F750" s="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4"/>
      <c r="C751" s="5"/>
      <c r="D751" s="5"/>
      <c r="E751" s="5"/>
      <c r="F751" s="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4"/>
      <c r="C752" s="5"/>
      <c r="D752" s="5"/>
      <c r="E752" s="5"/>
      <c r="F752" s="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4"/>
      <c r="C753" s="5"/>
      <c r="D753" s="5"/>
      <c r="E753" s="5"/>
      <c r="F753" s="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4"/>
      <c r="C754" s="5"/>
      <c r="D754" s="5"/>
      <c r="E754" s="5"/>
      <c r="F754" s="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4"/>
      <c r="C755" s="5"/>
      <c r="D755" s="5"/>
      <c r="E755" s="5"/>
      <c r="F755" s="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4"/>
      <c r="C756" s="5"/>
      <c r="D756" s="5"/>
      <c r="E756" s="5"/>
      <c r="F756" s="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4"/>
      <c r="C757" s="5"/>
      <c r="D757" s="5"/>
      <c r="E757" s="5"/>
      <c r="F757" s="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4"/>
      <c r="C758" s="5"/>
      <c r="D758" s="5"/>
      <c r="E758" s="5"/>
      <c r="F758" s="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4"/>
      <c r="C759" s="5"/>
      <c r="D759" s="5"/>
      <c r="E759" s="5"/>
      <c r="F759" s="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4"/>
      <c r="C760" s="5"/>
      <c r="D760" s="5"/>
      <c r="E760" s="5"/>
      <c r="F760" s="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4"/>
      <c r="C761" s="5"/>
      <c r="D761" s="5"/>
      <c r="E761" s="5"/>
      <c r="F761" s="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4"/>
      <c r="C762" s="5"/>
      <c r="D762" s="5"/>
      <c r="E762" s="5"/>
      <c r="F762" s="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4"/>
      <c r="C763" s="5"/>
      <c r="D763" s="5"/>
      <c r="E763" s="5"/>
      <c r="F763" s="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4"/>
      <c r="C764" s="5"/>
      <c r="D764" s="5"/>
      <c r="E764" s="5"/>
      <c r="F764" s="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4"/>
      <c r="C765" s="5"/>
      <c r="D765" s="5"/>
      <c r="E765" s="5"/>
      <c r="F765" s="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4"/>
      <c r="C766" s="5"/>
      <c r="D766" s="5"/>
      <c r="E766" s="5"/>
      <c r="F766" s="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4"/>
      <c r="C767" s="5"/>
      <c r="D767" s="5"/>
      <c r="E767" s="5"/>
      <c r="F767" s="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4"/>
      <c r="C768" s="5"/>
      <c r="D768" s="5"/>
      <c r="E768" s="5"/>
      <c r="F768" s="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4"/>
      <c r="C769" s="5"/>
      <c r="D769" s="5"/>
      <c r="E769" s="5"/>
      <c r="F769" s="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4"/>
      <c r="C770" s="5"/>
      <c r="D770" s="5"/>
      <c r="E770" s="5"/>
      <c r="F770" s="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4"/>
      <c r="C771" s="5"/>
      <c r="D771" s="5"/>
      <c r="E771" s="5"/>
      <c r="F771" s="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4"/>
      <c r="C772" s="5"/>
      <c r="D772" s="5"/>
      <c r="E772" s="5"/>
      <c r="F772" s="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4"/>
      <c r="C773" s="5"/>
      <c r="D773" s="5"/>
      <c r="E773" s="5"/>
      <c r="F773" s="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4"/>
      <c r="C774" s="5"/>
      <c r="D774" s="5"/>
      <c r="E774" s="5"/>
      <c r="F774" s="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4"/>
      <c r="C775" s="5"/>
      <c r="D775" s="5"/>
      <c r="E775" s="5"/>
      <c r="F775" s="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4"/>
      <c r="C776" s="5"/>
      <c r="D776" s="5"/>
      <c r="E776" s="5"/>
      <c r="F776" s="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4"/>
      <c r="C777" s="5"/>
      <c r="D777" s="5"/>
      <c r="E777" s="5"/>
      <c r="F777" s="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4"/>
      <c r="C778" s="5"/>
      <c r="D778" s="5"/>
      <c r="E778" s="5"/>
      <c r="F778" s="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4"/>
      <c r="C779" s="5"/>
      <c r="D779" s="5"/>
      <c r="E779" s="5"/>
      <c r="F779" s="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4"/>
      <c r="C780" s="5"/>
      <c r="D780" s="5"/>
      <c r="E780" s="5"/>
      <c r="F780" s="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4"/>
      <c r="C781" s="5"/>
      <c r="D781" s="5"/>
      <c r="E781" s="5"/>
      <c r="F781" s="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4"/>
      <c r="C782" s="5"/>
      <c r="D782" s="5"/>
      <c r="E782" s="5"/>
      <c r="F782" s="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4"/>
      <c r="C783" s="5"/>
      <c r="D783" s="5"/>
      <c r="E783" s="5"/>
      <c r="F783" s="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4"/>
      <c r="C784" s="5"/>
      <c r="D784" s="5"/>
      <c r="E784" s="5"/>
      <c r="F784" s="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4"/>
      <c r="C785" s="5"/>
      <c r="D785" s="5"/>
      <c r="E785" s="5"/>
      <c r="F785" s="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4"/>
      <c r="C786" s="5"/>
      <c r="D786" s="5"/>
      <c r="E786" s="5"/>
      <c r="F786" s="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4"/>
      <c r="C787" s="5"/>
      <c r="D787" s="5"/>
      <c r="E787" s="5"/>
      <c r="F787" s="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4"/>
      <c r="C788" s="5"/>
      <c r="D788" s="5"/>
      <c r="E788" s="5"/>
      <c r="F788" s="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4"/>
      <c r="C789" s="5"/>
      <c r="D789" s="5"/>
      <c r="E789" s="5"/>
      <c r="F789" s="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4"/>
      <c r="C790" s="5"/>
      <c r="D790" s="5"/>
      <c r="E790" s="5"/>
      <c r="F790" s="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4"/>
      <c r="C791" s="5"/>
      <c r="D791" s="5"/>
      <c r="E791" s="5"/>
      <c r="F791" s="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4"/>
      <c r="C792" s="5"/>
      <c r="D792" s="5"/>
      <c r="E792" s="5"/>
      <c r="F792" s="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4"/>
      <c r="C793" s="5"/>
      <c r="D793" s="5"/>
      <c r="E793" s="5"/>
      <c r="F793" s="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4"/>
      <c r="C794" s="5"/>
      <c r="D794" s="5"/>
      <c r="E794" s="5"/>
      <c r="F794" s="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4"/>
      <c r="C795" s="5"/>
      <c r="D795" s="5"/>
      <c r="E795" s="5"/>
      <c r="F795" s="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4"/>
      <c r="C796" s="5"/>
      <c r="D796" s="5"/>
      <c r="E796" s="5"/>
      <c r="F796" s="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4"/>
      <c r="C797" s="5"/>
      <c r="D797" s="5"/>
      <c r="E797" s="5"/>
      <c r="F797" s="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4"/>
      <c r="C798" s="5"/>
      <c r="D798" s="5"/>
      <c r="E798" s="5"/>
      <c r="F798" s="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4"/>
      <c r="C799" s="5"/>
      <c r="D799" s="5"/>
      <c r="E799" s="5"/>
      <c r="F799" s="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4"/>
      <c r="C800" s="5"/>
      <c r="D800" s="5"/>
      <c r="E800" s="5"/>
      <c r="F800" s="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4"/>
      <c r="C801" s="5"/>
      <c r="D801" s="5"/>
      <c r="E801" s="5"/>
      <c r="F801" s="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4"/>
      <c r="C802" s="5"/>
      <c r="D802" s="5"/>
      <c r="E802" s="5"/>
      <c r="F802" s="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4"/>
      <c r="C803" s="5"/>
      <c r="D803" s="5"/>
      <c r="E803" s="5"/>
      <c r="F803" s="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4"/>
      <c r="C804" s="5"/>
      <c r="D804" s="5"/>
      <c r="E804" s="5"/>
      <c r="F804" s="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4"/>
      <c r="C805" s="5"/>
      <c r="D805" s="5"/>
      <c r="E805" s="5"/>
      <c r="F805" s="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4"/>
      <c r="C806" s="5"/>
      <c r="D806" s="5"/>
      <c r="E806" s="5"/>
      <c r="F806" s="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4"/>
      <c r="C807" s="5"/>
      <c r="D807" s="5"/>
      <c r="E807" s="5"/>
      <c r="F807" s="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4"/>
      <c r="C808" s="5"/>
      <c r="D808" s="5"/>
      <c r="E808" s="5"/>
      <c r="F808" s="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4"/>
      <c r="C809" s="5"/>
      <c r="D809" s="5"/>
      <c r="E809" s="5"/>
      <c r="F809" s="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4"/>
      <c r="C810" s="5"/>
      <c r="D810" s="5"/>
      <c r="E810" s="5"/>
      <c r="F810" s="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4"/>
      <c r="C811" s="5"/>
      <c r="D811" s="5"/>
      <c r="E811" s="5"/>
      <c r="F811" s="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4"/>
      <c r="C812" s="5"/>
      <c r="D812" s="5"/>
      <c r="E812" s="5"/>
      <c r="F812" s="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4"/>
      <c r="C813" s="5"/>
      <c r="D813" s="5"/>
      <c r="E813" s="5"/>
      <c r="F813" s="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4"/>
      <c r="C814" s="5"/>
      <c r="D814" s="5"/>
      <c r="E814" s="5"/>
      <c r="F814" s="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4"/>
      <c r="C815" s="5"/>
      <c r="D815" s="5"/>
      <c r="E815" s="5"/>
      <c r="F815" s="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4"/>
      <c r="C816" s="5"/>
      <c r="D816" s="5"/>
      <c r="E816" s="5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4"/>
      <c r="C817" s="5"/>
      <c r="D817" s="5"/>
      <c r="E817" s="5"/>
      <c r="F817" s="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4"/>
      <c r="C818" s="5"/>
      <c r="D818" s="5"/>
      <c r="E818" s="5"/>
      <c r="F818" s="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4"/>
      <c r="C819" s="5"/>
      <c r="D819" s="5"/>
      <c r="E819" s="5"/>
      <c r="F819" s="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4"/>
      <c r="C820" s="5"/>
      <c r="D820" s="5"/>
      <c r="E820" s="5"/>
      <c r="F820" s="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4"/>
      <c r="C821" s="5"/>
      <c r="D821" s="5"/>
      <c r="E821" s="5"/>
      <c r="F821" s="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4"/>
      <c r="C822" s="5"/>
      <c r="D822" s="5"/>
      <c r="E822" s="5"/>
      <c r="F822" s="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4"/>
      <c r="C823" s="5"/>
      <c r="D823" s="5"/>
      <c r="E823" s="5"/>
      <c r="F823" s="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4"/>
      <c r="C824" s="5"/>
      <c r="D824" s="5"/>
      <c r="E824" s="5"/>
      <c r="F824" s="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4"/>
      <c r="C825" s="5"/>
      <c r="D825" s="5"/>
      <c r="E825" s="5"/>
      <c r="F825" s="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4"/>
      <c r="C826" s="5"/>
      <c r="D826" s="5"/>
      <c r="E826" s="5"/>
      <c r="F826" s="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4"/>
      <c r="C827" s="5"/>
      <c r="D827" s="5"/>
      <c r="E827" s="5"/>
      <c r="F827" s="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4"/>
      <c r="C828" s="5"/>
      <c r="D828" s="5"/>
      <c r="E828" s="5"/>
      <c r="F828" s="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4"/>
      <c r="C829" s="5"/>
      <c r="D829" s="5"/>
      <c r="E829" s="5"/>
      <c r="F829" s="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4"/>
      <c r="C830" s="5"/>
      <c r="D830" s="5"/>
      <c r="E830" s="5"/>
      <c r="F830" s="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4"/>
      <c r="C831" s="5"/>
      <c r="D831" s="5"/>
      <c r="E831" s="5"/>
      <c r="F831" s="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4"/>
      <c r="C832" s="5"/>
      <c r="D832" s="5"/>
      <c r="E832" s="5"/>
      <c r="F832" s="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4"/>
      <c r="C833" s="5"/>
      <c r="D833" s="5"/>
      <c r="E833" s="5"/>
      <c r="F833" s="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4"/>
      <c r="C834" s="5"/>
      <c r="D834" s="5"/>
      <c r="E834" s="5"/>
      <c r="F834" s="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4"/>
      <c r="C835" s="5"/>
      <c r="D835" s="5"/>
      <c r="E835" s="5"/>
      <c r="F835" s="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4"/>
      <c r="C836" s="5"/>
      <c r="D836" s="5"/>
      <c r="E836" s="5"/>
      <c r="F836" s="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4"/>
      <c r="C837" s="5"/>
      <c r="D837" s="5"/>
      <c r="E837" s="5"/>
      <c r="F837" s="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4"/>
      <c r="C838" s="5"/>
      <c r="D838" s="5"/>
      <c r="E838" s="5"/>
      <c r="F838" s="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4"/>
      <c r="C839" s="5"/>
      <c r="D839" s="5"/>
      <c r="E839" s="5"/>
      <c r="F839" s="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4"/>
      <c r="C840" s="5"/>
      <c r="D840" s="5"/>
      <c r="E840" s="5"/>
      <c r="F840" s="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4"/>
      <c r="C841" s="5"/>
      <c r="D841" s="5"/>
      <c r="E841" s="5"/>
      <c r="F841" s="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4"/>
      <c r="C842" s="5"/>
      <c r="D842" s="5"/>
      <c r="E842" s="5"/>
      <c r="F842" s="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4"/>
      <c r="C843" s="5"/>
      <c r="D843" s="5"/>
      <c r="E843" s="5"/>
      <c r="F843" s="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4"/>
      <c r="C844" s="5"/>
      <c r="D844" s="5"/>
      <c r="E844" s="5"/>
      <c r="F844" s="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4"/>
      <c r="C845" s="5"/>
      <c r="D845" s="5"/>
      <c r="E845" s="5"/>
      <c r="F845" s="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4"/>
      <c r="C846" s="5"/>
      <c r="D846" s="5"/>
      <c r="E846" s="5"/>
      <c r="F846" s="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4"/>
      <c r="C847" s="5"/>
      <c r="D847" s="5"/>
      <c r="E847" s="5"/>
      <c r="F847" s="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4"/>
      <c r="C848" s="5"/>
      <c r="D848" s="5"/>
      <c r="E848" s="5"/>
      <c r="F848" s="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4"/>
      <c r="C849" s="5"/>
      <c r="D849" s="5"/>
      <c r="E849" s="5"/>
      <c r="F849" s="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4"/>
      <c r="C850" s="5"/>
      <c r="D850" s="5"/>
      <c r="E850" s="5"/>
      <c r="F850" s="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4"/>
      <c r="C851" s="5"/>
      <c r="D851" s="5"/>
      <c r="E851" s="5"/>
      <c r="F851" s="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4"/>
      <c r="C852" s="5"/>
      <c r="D852" s="5"/>
      <c r="E852" s="5"/>
      <c r="F852" s="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4"/>
      <c r="C853" s="5"/>
      <c r="D853" s="5"/>
      <c r="E853" s="5"/>
      <c r="F853" s="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4"/>
      <c r="C854" s="5"/>
      <c r="D854" s="5"/>
      <c r="E854" s="5"/>
      <c r="F854" s="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4"/>
      <c r="C855" s="5"/>
      <c r="D855" s="5"/>
      <c r="E855" s="5"/>
      <c r="F855" s="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4"/>
      <c r="C856" s="5"/>
      <c r="D856" s="5"/>
      <c r="E856" s="5"/>
      <c r="F856" s="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4"/>
      <c r="C857" s="5"/>
      <c r="D857" s="5"/>
      <c r="E857" s="5"/>
      <c r="F857" s="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4"/>
      <c r="C858" s="5"/>
      <c r="D858" s="5"/>
      <c r="E858" s="5"/>
      <c r="F858" s="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4"/>
      <c r="C859" s="5"/>
      <c r="D859" s="5"/>
      <c r="E859" s="5"/>
      <c r="F859" s="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4"/>
      <c r="C860" s="5"/>
      <c r="D860" s="5"/>
      <c r="E860" s="5"/>
      <c r="F860" s="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4"/>
      <c r="C861" s="5"/>
      <c r="D861" s="5"/>
      <c r="E861" s="5"/>
      <c r="F861" s="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4"/>
      <c r="C862" s="5"/>
      <c r="D862" s="5"/>
      <c r="E862" s="5"/>
      <c r="F862" s="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4"/>
      <c r="C863" s="5"/>
      <c r="D863" s="5"/>
      <c r="E863" s="5"/>
      <c r="F863" s="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4"/>
      <c r="C864" s="5"/>
      <c r="D864" s="5"/>
      <c r="E864" s="5"/>
      <c r="F864" s="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4"/>
      <c r="C865" s="5"/>
      <c r="D865" s="5"/>
      <c r="E865" s="5"/>
      <c r="F865" s="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4"/>
      <c r="C866" s="5"/>
      <c r="D866" s="5"/>
      <c r="E866" s="5"/>
      <c r="F866" s="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4"/>
      <c r="C867" s="5"/>
      <c r="D867" s="5"/>
      <c r="E867" s="5"/>
      <c r="F867" s="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4"/>
      <c r="C868" s="5"/>
      <c r="D868" s="5"/>
      <c r="E868" s="5"/>
      <c r="F868" s="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4"/>
      <c r="C869" s="5"/>
      <c r="D869" s="5"/>
      <c r="E869" s="5"/>
      <c r="F869" s="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4"/>
      <c r="C870" s="5"/>
      <c r="D870" s="5"/>
      <c r="E870" s="5"/>
      <c r="F870" s="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4"/>
      <c r="C871" s="5"/>
      <c r="D871" s="5"/>
      <c r="E871" s="5"/>
      <c r="F871" s="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4"/>
      <c r="C872" s="5"/>
      <c r="D872" s="5"/>
      <c r="E872" s="5"/>
      <c r="F872" s="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4"/>
      <c r="C873" s="5"/>
      <c r="D873" s="5"/>
      <c r="E873" s="5"/>
      <c r="F873" s="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4"/>
      <c r="C874" s="5"/>
      <c r="D874" s="5"/>
      <c r="E874" s="5"/>
      <c r="F874" s="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4"/>
      <c r="C875" s="5"/>
      <c r="D875" s="5"/>
      <c r="E875" s="5"/>
      <c r="F875" s="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4"/>
      <c r="C876" s="5"/>
      <c r="D876" s="5"/>
      <c r="E876" s="5"/>
      <c r="F876" s="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4"/>
      <c r="C877" s="5"/>
      <c r="D877" s="5"/>
      <c r="E877" s="5"/>
      <c r="F877" s="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4"/>
      <c r="C878" s="5"/>
      <c r="D878" s="5"/>
      <c r="E878" s="5"/>
      <c r="F878" s="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4"/>
      <c r="C879" s="5"/>
      <c r="D879" s="5"/>
      <c r="E879" s="5"/>
      <c r="F879" s="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4"/>
      <c r="C880" s="5"/>
      <c r="D880" s="5"/>
      <c r="E880" s="5"/>
      <c r="F880" s="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4"/>
      <c r="C881" s="5"/>
      <c r="D881" s="5"/>
      <c r="E881" s="5"/>
      <c r="F881" s="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4"/>
      <c r="C882" s="5"/>
      <c r="D882" s="5"/>
      <c r="E882" s="5"/>
      <c r="F882" s="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4"/>
      <c r="C883" s="5"/>
      <c r="D883" s="5"/>
      <c r="E883" s="5"/>
      <c r="F883" s="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4"/>
      <c r="C884" s="5"/>
      <c r="D884" s="5"/>
      <c r="E884" s="5"/>
      <c r="F884" s="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4"/>
      <c r="C885" s="5"/>
      <c r="D885" s="5"/>
      <c r="E885" s="5"/>
      <c r="F885" s="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4"/>
      <c r="C886" s="5"/>
      <c r="D886" s="5"/>
      <c r="E886" s="5"/>
      <c r="F886" s="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4"/>
      <c r="C887" s="5"/>
      <c r="D887" s="5"/>
      <c r="E887" s="5"/>
      <c r="F887" s="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4"/>
      <c r="C888" s="5"/>
      <c r="D888" s="5"/>
      <c r="E888" s="5"/>
      <c r="F888" s="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4"/>
      <c r="C889" s="5"/>
      <c r="D889" s="5"/>
      <c r="E889" s="5"/>
      <c r="F889" s="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4"/>
      <c r="C890" s="5"/>
      <c r="D890" s="5"/>
      <c r="E890" s="5"/>
      <c r="F890" s="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4"/>
      <c r="C891" s="5"/>
      <c r="D891" s="5"/>
      <c r="E891" s="5"/>
      <c r="F891" s="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4"/>
      <c r="C892" s="5"/>
      <c r="D892" s="5"/>
      <c r="E892" s="5"/>
      <c r="F892" s="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4"/>
      <c r="C893" s="5"/>
      <c r="D893" s="5"/>
      <c r="E893" s="5"/>
      <c r="F893" s="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4"/>
      <c r="C894" s="5"/>
      <c r="D894" s="5"/>
      <c r="E894" s="5"/>
      <c r="F894" s="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4"/>
      <c r="C895" s="5"/>
      <c r="D895" s="5"/>
      <c r="E895" s="5"/>
      <c r="F895" s="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4"/>
      <c r="C896" s="5"/>
      <c r="D896" s="5"/>
      <c r="E896" s="5"/>
      <c r="F896" s="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4"/>
      <c r="C897" s="5"/>
      <c r="D897" s="5"/>
      <c r="E897" s="5"/>
      <c r="F897" s="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4"/>
      <c r="C898" s="5"/>
      <c r="D898" s="5"/>
      <c r="E898" s="5"/>
      <c r="F898" s="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4"/>
      <c r="C899" s="5"/>
      <c r="D899" s="5"/>
      <c r="E899" s="5"/>
      <c r="F899" s="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4"/>
      <c r="C900" s="5"/>
      <c r="D900" s="5"/>
      <c r="E900" s="5"/>
      <c r="F900" s="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4"/>
      <c r="C901" s="5"/>
      <c r="D901" s="5"/>
      <c r="E901" s="5"/>
      <c r="F901" s="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4"/>
      <c r="C902" s="5"/>
      <c r="D902" s="5"/>
      <c r="E902" s="5"/>
      <c r="F902" s="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4"/>
      <c r="C903" s="5"/>
      <c r="D903" s="5"/>
      <c r="E903" s="5"/>
      <c r="F903" s="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4"/>
      <c r="C904" s="5"/>
      <c r="D904" s="5"/>
      <c r="E904" s="5"/>
      <c r="F904" s="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4"/>
      <c r="C905" s="5"/>
      <c r="D905" s="5"/>
      <c r="E905" s="5"/>
      <c r="F905" s="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4"/>
      <c r="C906" s="5"/>
      <c r="D906" s="5"/>
      <c r="E906" s="5"/>
      <c r="F906" s="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4"/>
      <c r="C907" s="5"/>
      <c r="D907" s="5"/>
      <c r="E907" s="5"/>
      <c r="F907" s="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4"/>
      <c r="C908" s="5"/>
      <c r="D908" s="5"/>
      <c r="E908" s="5"/>
      <c r="F908" s="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4"/>
      <c r="C909" s="5"/>
      <c r="D909" s="5"/>
      <c r="E909" s="5"/>
      <c r="F909" s="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4"/>
      <c r="C910" s="5"/>
      <c r="D910" s="5"/>
      <c r="E910" s="5"/>
      <c r="F910" s="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4"/>
      <c r="C911" s="5"/>
      <c r="D911" s="5"/>
      <c r="E911" s="5"/>
      <c r="F911" s="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4"/>
      <c r="C912" s="5"/>
      <c r="D912" s="5"/>
      <c r="E912" s="5"/>
      <c r="F912" s="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4"/>
      <c r="C913" s="5"/>
      <c r="D913" s="5"/>
      <c r="E913" s="5"/>
      <c r="F913" s="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4"/>
      <c r="C914" s="5"/>
      <c r="D914" s="5"/>
      <c r="E914" s="5"/>
      <c r="F914" s="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4"/>
      <c r="C915" s="5"/>
      <c r="D915" s="5"/>
      <c r="E915" s="5"/>
      <c r="F915" s="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4"/>
      <c r="C916" s="5"/>
      <c r="D916" s="5"/>
      <c r="E916" s="5"/>
      <c r="F916" s="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4"/>
      <c r="C917" s="5"/>
      <c r="D917" s="5"/>
      <c r="E917" s="5"/>
      <c r="F917" s="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4"/>
      <c r="C918" s="5"/>
      <c r="D918" s="5"/>
      <c r="E918" s="5"/>
      <c r="F918" s="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4"/>
      <c r="C919" s="5"/>
      <c r="D919" s="5"/>
      <c r="E919" s="5"/>
      <c r="F919" s="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4"/>
      <c r="C920" s="5"/>
      <c r="D920" s="5"/>
      <c r="E920" s="5"/>
      <c r="F920" s="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4"/>
      <c r="C921" s="5"/>
      <c r="D921" s="5"/>
      <c r="E921" s="5"/>
      <c r="F921" s="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4"/>
      <c r="C922" s="5"/>
      <c r="D922" s="5"/>
      <c r="E922" s="5"/>
      <c r="F922" s="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4"/>
      <c r="C923" s="5"/>
      <c r="D923" s="5"/>
      <c r="E923" s="5"/>
      <c r="F923" s="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4"/>
      <c r="C924" s="5"/>
      <c r="D924" s="5"/>
      <c r="E924" s="5"/>
      <c r="F924" s="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4"/>
      <c r="C925" s="5"/>
      <c r="D925" s="5"/>
      <c r="E925" s="5"/>
      <c r="F925" s="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4"/>
      <c r="C926" s="5"/>
      <c r="D926" s="5"/>
      <c r="E926" s="5"/>
      <c r="F926" s="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4"/>
      <c r="C927" s="5"/>
      <c r="D927" s="5"/>
      <c r="E927" s="5"/>
      <c r="F927" s="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4"/>
      <c r="C928" s="5"/>
      <c r="D928" s="5"/>
      <c r="E928" s="5"/>
      <c r="F928" s="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4"/>
      <c r="C929" s="5"/>
      <c r="D929" s="5"/>
      <c r="E929" s="5"/>
      <c r="F929" s="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4"/>
      <c r="C930" s="5"/>
      <c r="D930" s="5"/>
      <c r="E930" s="5"/>
      <c r="F930" s="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4"/>
      <c r="C931" s="5"/>
      <c r="D931" s="5"/>
      <c r="E931" s="5"/>
      <c r="F931" s="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4"/>
      <c r="C932" s="5"/>
      <c r="D932" s="5"/>
      <c r="E932" s="5"/>
      <c r="F932" s="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4"/>
      <c r="C933" s="5"/>
      <c r="D933" s="5"/>
      <c r="E933" s="5"/>
      <c r="F933" s="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4"/>
      <c r="C934" s="5"/>
      <c r="D934" s="5"/>
      <c r="E934" s="5"/>
      <c r="F934" s="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4"/>
      <c r="C935" s="5"/>
      <c r="D935" s="5"/>
      <c r="E935" s="5"/>
      <c r="F935" s="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4"/>
      <c r="C936" s="5"/>
      <c r="D936" s="5"/>
      <c r="E936" s="5"/>
      <c r="F936" s="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4"/>
      <c r="C937" s="5"/>
      <c r="D937" s="5"/>
      <c r="E937" s="5"/>
      <c r="F937" s="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4"/>
      <c r="C938" s="5"/>
      <c r="D938" s="5"/>
      <c r="E938" s="5"/>
      <c r="F938" s="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4"/>
      <c r="C939" s="5"/>
      <c r="D939" s="5"/>
      <c r="E939" s="5"/>
      <c r="F939" s="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4"/>
      <c r="C940" s="5"/>
      <c r="D940" s="5"/>
      <c r="E940" s="5"/>
      <c r="F940" s="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4"/>
      <c r="C941" s="5"/>
      <c r="D941" s="5"/>
      <c r="E941" s="5"/>
      <c r="F941" s="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4"/>
      <c r="C942" s="5"/>
      <c r="D942" s="5"/>
      <c r="E942" s="5"/>
      <c r="F942" s="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4"/>
      <c r="C943" s="5"/>
      <c r="D943" s="5"/>
      <c r="E943" s="5"/>
      <c r="F943" s="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4"/>
      <c r="C944" s="5"/>
      <c r="D944" s="5"/>
      <c r="E944" s="5"/>
      <c r="F944" s="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4"/>
      <c r="C945" s="5"/>
      <c r="D945" s="5"/>
      <c r="E945" s="5"/>
      <c r="F945" s="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4"/>
      <c r="C946" s="5"/>
      <c r="D946" s="5"/>
      <c r="E946" s="5"/>
      <c r="F946" s="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4"/>
      <c r="C947" s="5"/>
      <c r="D947" s="5"/>
      <c r="E947" s="5"/>
      <c r="F947" s="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4"/>
      <c r="C948" s="5"/>
      <c r="D948" s="5"/>
      <c r="E948" s="5"/>
      <c r="F948" s="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4"/>
      <c r="C949" s="5"/>
      <c r="D949" s="5"/>
      <c r="E949" s="5"/>
      <c r="F949" s="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4"/>
      <c r="C950" s="5"/>
      <c r="D950" s="5"/>
      <c r="E950" s="5"/>
      <c r="F950" s="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4"/>
      <c r="C951" s="5"/>
      <c r="D951" s="5"/>
      <c r="E951" s="5"/>
      <c r="F951" s="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4"/>
      <c r="C952" s="5"/>
      <c r="D952" s="5"/>
      <c r="E952" s="5"/>
      <c r="F952" s="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4"/>
      <c r="C953" s="5"/>
      <c r="D953" s="5"/>
      <c r="E953" s="5"/>
      <c r="F953" s="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4"/>
      <c r="C954" s="5"/>
      <c r="D954" s="5"/>
      <c r="E954" s="5"/>
      <c r="F954" s="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4"/>
      <c r="C955" s="5"/>
      <c r="D955" s="5"/>
      <c r="E955" s="5"/>
      <c r="F955" s="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4"/>
      <c r="C956" s="5"/>
      <c r="D956" s="5"/>
      <c r="E956" s="5"/>
      <c r="F956" s="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4"/>
      <c r="C957" s="5"/>
      <c r="D957" s="5"/>
      <c r="E957" s="5"/>
      <c r="F957" s="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4"/>
      <c r="C958" s="5"/>
      <c r="D958" s="5"/>
      <c r="E958" s="5"/>
      <c r="F958" s="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4"/>
      <c r="C959" s="5"/>
      <c r="D959" s="5"/>
      <c r="E959" s="5"/>
      <c r="F959" s="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4"/>
      <c r="C960" s="5"/>
      <c r="D960" s="5"/>
      <c r="E960" s="5"/>
      <c r="F960" s="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4"/>
      <c r="C961" s="5"/>
      <c r="D961" s="5"/>
      <c r="E961" s="5"/>
      <c r="F961" s="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4"/>
      <c r="C962" s="5"/>
      <c r="D962" s="5"/>
      <c r="E962" s="5"/>
      <c r="F962" s="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4"/>
      <c r="C963" s="5"/>
      <c r="D963" s="5"/>
      <c r="E963" s="5"/>
      <c r="F963" s="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4"/>
      <c r="C964" s="5"/>
      <c r="D964" s="5"/>
      <c r="E964" s="5"/>
      <c r="F964" s="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4"/>
      <c r="C965" s="5"/>
      <c r="D965" s="5"/>
      <c r="E965" s="5"/>
      <c r="F965" s="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4"/>
      <c r="C966" s="5"/>
      <c r="D966" s="5"/>
      <c r="E966" s="5"/>
      <c r="F966" s="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4"/>
      <c r="C967" s="5"/>
      <c r="D967" s="5"/>
      <c r="E967" s="5"/>
      <c r="F967" s="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4"/>
      <c r="C968" s="5"/>
      <c r="D968" s="5"/>
      <c r="E968" s="5"/>
      <c r="F968" s="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4"/>
      <c r="C969" s="5"/>
      <c r="D969" s="5"/>
      <c r="E969" s="5"/>
      <c r="F969" s="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4"/>
      <c r="C970" s="5"/>
      <c r="D970" s="5"/>
      <c r="E970" s="5"/>
      <c r="F970" s="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4"/>
      <c r="C971" s="5"/>
      <c r="D971" s="5"/>
      <c r="E971" s="5"/>
      <c r="F971" s="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4"/>
      <c r="C972" s="5"/>
      <c r="D972" s="5"/>
      <c r="E972" s="5"/>
      <c r="F972" s="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4"/>
      <c r="C973" s="5"/>
      <c r="D973" s="5"/>
      <c r="E973" s="5"/>
      <c r="F973" s="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4"/>
      <c r="C974" s="5"/>
      <c r="D974" s="5"/>
      <c r="E974" s="5"/>
      <c r="F974" s="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4"/>
      <c r="C975" s="5"/>
      <c r="D975" s="5"/>
      <c r="E975" s="5"/>
      <c r="F975" s="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4"/>
      <c r="C976" s="5"/>
      <c r="D976" s="5"/>
      <c r="E976" s="5"/>
      <c r="F976" s="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4"/>
      <c r="C977" s="5"/>
      <c r="D977" s="5"/>
      <c r="E977" s="5"/>
      <c r="F977" s="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4"/>
      <c r="C978" s="5"/>
      <c r="D978" s="5"/>
      <c r="E978" s="5"/>
      <c r="F978" s="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4"/>
      <c r="C979" s="5"/>
      <c r="D979" s="5"/>
      <c r="E979" s="5"/>
      <c r="F979" s="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4"/>
      <c r="C980" s="5"/>
      <c r="D980" s="5"/>
      <c r="E980" s="5"/>
      <c r="F980" s="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4"/>
      <c r="C981" s="5"/>
      <c r="D981" s="5"/>
      <c r="E981" s="5"/>
      <c r="F981" s="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4"/>
      <c r="C982" s="5"/>
      <c r="D982" s="5"/>
      <c r="E982" s="5"/>
      <c r="F982" s="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4"/>
      <c r="C983" s="5"/>
      <c r="D983" s="5"/>
      <c r="E983" s="5"/>
      <c r="F983" s="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4"/>
      <c r="C984" s="5"/>
      <c r="D984" s="5"/>
      <c r="E984" s="5"/>
      <c r="F984" s="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4"/>
      <c r="C985" s="5"/>
      <c r="D985" s="5"/>
      <c r="E985" s="5"/>
      <c r="F985" s="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4"/>
      <c r="C986" s="5"/>
      <c r="D986" s="5"/>
      <c r="E986" s="5"/>
      <c r="F986" s="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4"/>
      <c r="C987" s="5"/>
      <c r="D987" s="5"/>
      <c r="E987" s="5"/>
      <c r="F987" s="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4"/>
      <c r="C988" s="5"/>
      <c r="D988" s="5"/>
      <c r="E988" s="5"/>
      <c r="F988" s="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4"/>
      <c r="C989" s="5"/>
      <c r="D989" s="5"/>
      <c r="E989" s="5"/>
      <c r="F989" s="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4"/>
      <c r="C990" s="5"/>
      <c r="D990" s="5"/>
      <c r="E990" s="5"/>
      <c r="F990" s="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4"/>
      <c r="C991" s="5"/>
      <c r="D991" s="5"/>
      <c r="E991" s="5"/>
      <c r="F991" s="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4"/>
      <c r="C992" s="5"/>
      <c r="D992" s="5"/>
      <c r="E992" s="5"/>
      <c r="F992" s="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4"/>
      <c r="C993" s="5"/>
      <c r="D993" s="5"/>
      <c r="E993" s="5"/>
      <c r="F993" s="5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4"/>
      <c r="C994" s="5"/>
      <c r="D994" s="5"/>
      <c r="E994" s="5"/>
      <c r="F994" s="5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4"/>
      <c r="C995" s="5"/>
      <c r="D995" s="5"/>
      <c r="E995" s="5"/>
      <c r="F995" s="5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4"/>
      <c r="C996" s="5"/>
      <c r="D996" s="5"/>
      <c r="E996" s="5"/>
      <c r="F996" s="5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4"/>
      <c r="C997" s="5"/>
      <c r="D997" s="5"/>
      <c r="E997" s="5"/>
      <c r="F997" s="5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4"/>
      <c r="C998" s="5"/>
      <c r="D998" s="5"/>
      <c r="E998" s="5"/>
      <c r="F998" s="5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4"/>
      <c r="C999" s="5"/>
      <c r="D999" s="5"/>
      <c r="E999" s="5"/>
      <c r="F999" s="5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4"/>
      <c r="C1000" s="5"/>
      <c r="D1000" s="5"/>
      <c r="E1000" s="5"/>
      <c r="F1000" s="5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4"/>
      <c r="C1001" s="5"/>
      <c r="D1001" s="5"/>
      <c r="E1001" s="5"/>
      <c r="F1001" s="5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4"/>
      <c r="C1002" s="5"/>
      <c r="D1002" s="5"/>
      <c r="E1002" s="5"/>
      <c r="F1002" s="5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6">
    <mergeCell ref="C3:D3"/>
    <mergeCell ref="E3:F3"/>
    <mergeCell ref="C4:D4"/>
    <mergeCell ref="E4:F4"/>
    <mergeCell ref="C5:D5"/>
    <mergeCell ref="E5:F5"/>
  </mergeCell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46.38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2"/>
      <c r="B1" s="9" t="s">
        <v>1</v>
      </c>
      <c r="C1" s="10"/>
      <c r="D1" s="10"/>
      <c r="E1" s="10"/>
      <c r="F1" s="10"/>
      <c r="G1" s="10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5"/>
      <c r="B2" s="26"/>
      <c r="C2" s="27"/>
      <c r="D2" s="27"/>
      <c r="E2" s="27"/>
      <c r="F2" s="27"/>
      <c r="G2" s="27"/>
      <c r="H2" s="30"/>
      <c r="I2" s="2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0" customHeight="1">
      <c r="A3" s="2"/>
      <c r="B3" s="40" t="s">
        <v>7</v>
      </c>
      <c r="C3" s="42" t="s">
        <v>9</v>
      </c>
      <c r="D3" s="22"/>
      <c r="E3" s="43" t="s">
        <v>11</v>
      </c>
      <c r="F3" s="22"/>
      <c r="G3" s="42" t="s">
        <v>12</v>
      </c>
      <c r="H3" s="22"/>
      <c r="I3" s="2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0" customHeight="1">
      <c r="A4" s="2"/>
      <c r="B4" s="40" t="s">
        <v>14</v>
      </c>
      <c r="C4" s="42" t="s">
        <v>15</v>
      </c>
      <c r="D4" s="22"/>
      <c r="E4" s="43" t="s">
        <v>19</v>
      </c>
      <c r="F4" s="22"/>
      <c r="G4" s="42"/>
      <c r="H4" s="22"/>
      <c r="I4" s="2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0" customHeight="1">
      <c r="A5" s="2"/>
      <c r="B5" s="40" t="s">
        <v>21</v>
      </c>
      <c r="C5" s="42" t="s">
        <v>24</v>
      </c>
      <c r="D5" s="22"/>
      <c r="E5" s="43" t="s">
        <v>17</v>
      </c>
      <c r="F5" s="22"/>
      <c r="G5" s="55">
        <v>46244.0</v>
      </c>
      <c r="H5" s="22"/>
      <c r="I5" s="2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25"/>
      <c r="B6" s="40" t="s">
        <v>28</v>
      </c>
      <c r="C6" s="60"/>
      <c r="D6" s="19"/>
      <c r="E6" s="19"/>
      <c r="F6" s="19"/>
      <c r="G6" s="19"/>
      <c r="H6" s="22"/>
      <c r="I6" s="2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5"/>
      <c r="B7" s="66"/>
      <c r="C7" s="67"/>
      <c r="D7" s="2"/>
      <c r="E7" s="2"/>
      <c r="F7" s="2"/>
      <c r="G7" s="2"/>
      <c r="H7" s="70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2"/>
      <c r="B8" s="66"/>
      <c r="C8" s="67"/>
      <c r="D8" s="2"/>
      <c r="E8" s="2"/>
      <c r="F8" s="2"/>
      <c r="G8" s="2"/>
      <c r="H8" s="70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85"/>
      <c r="B10" s="87" t="s">
        <v>30</v>
      </c>
      <c r="C10" s="88" t="s">
        <v>45</v>
      </c>
      <c r="D10" s="90" t="s">
        <v>5</v>
      </c>
      <c r="E10" s="88" t="s">
        <v>10</v>
      </c>
      <c r="F10" s="88" t="s">
        <v>16</v>
      </c>
      <c r="G10" s="94" t="s">
        <v>22</v>
      </c>
      <c r="H10" s="96" t="s">
        <v>49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2"/>
      <c r="B11" s="100">
        <v>1.0</v>
      </c>
      <c r="C11" s="102" t="s">
        <v>3</v>
      </c>
      <c r="D11" s="104">
        <v>2.0</v>
      </c>
      <c r="E11" s="100">
        <v>0.0</v>
      </c>
      <c r="F11" s="100">
        <v>0.0</v>
      </c>
      <c r="G11" s="100">
        <v>0.0</v>
      </c>
      <c r="H11" s="104">
        <v>2.0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2"/>
      <c r="B12" s="100">
        <v>2.0</v>
      </c>
      <c r="C12" s="102" t="s">
        <v>59</v>
      </c>
      <c r="D12" s="104">
        <v>4.0</v>
      </c>
      <c r="E12" s="100">
        <v>0.0</v>
      </c>
      <c r="F12" s="104">
        <v>0.0</v>
      </c>
      <c r="G12" s="100">
        <v>0.0</v>
      </c>
      <c r="H12" s="104">
        <v>4.0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2"/>
      <c r="B13" s="100">
        <v>3.0</v>
      </c>
      <c r="C13" s="102" t="s">
        <v>61</v>
      </c>
      <c r="D13" s="100">
        <v>2.0</v>
      </c>
      <c r="E13" s="100">
        <v>0.0</v>
      </c>
      <c r="F13" s="100">
        <v>0.0</v>
      </c>
      <c r="G13" s="100">
        <v>0.0</v>
      </c>
      <c r="H13" s="100">
        <v>2.0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"/>
      <c r="B14" s="100">
        <v>4.0</v>
      </c>
      <c r="C14" s="102" t="s">
        <v>64</v>
      </c>
      <c r="D14" s="104">
        <v>2.0</v>
      </c>
      <c r="E14" s="100">
        <v>0.0</v>
      </c>
      <c r="F14" s="104">
        <v>0.0</v>
      </c>
      <c r="G14" s="100">
        <v>0.0</v>
      </c>
      <c r="H14" s="104">
        <v>2.0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2"/>
      <c r="B15" s="100">
        <v>5.0</v>
      </c>
      <c r="C15" s="102" t="s">
        <v>71</v>
      </c>
      <c r="D15" s="100">
        <v>3.0</v>
      </c>
      <c r="E15" s="100">
        <v>0.0</v>
      </c>
      <c r="F15" s="100">
        <v>0.0</v>
      </c>
      <c r="G15" s="100">
        <v>0.0</v>
      </c>
      <c r="H15" s="100">
        <v>3.0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"/>
      <c r="B16" s="100">
        <v>6.0</v>
      </c>
      <c r="C16" s="102" t="s">
        <v>80</v>
      </c>
      <c r="D16" s="104">
        <v>3.0</v>
      </c>
      <c r="E16" s="100">
        <v>0.0</v>
      </c>
      <c r="F16" s="104">
        <v>0.0</v>
      </c>
      <c r="G16" s="100">
        <v>0.0</v>
      </c>
      <c r="H16" s="104">
        <v>3.0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2"/>
      <c r="B17" s="100">
        <v>7.0</v>
      </c>
      <c r="C17" s="102" t="s">
        <v>82</v>
      </c>
      <c r="D17" s="104">
        <v>5.0</v>
      </c>
      <c r="E17" s="100">
        <v>0.0</v>
      </c>
      <c r="F17" s="104">
        <v>0.0</v>
      </c>
      <c r="G17" s="100">
        <v>0.0</v>
      </c>
      <c r="H17" s="104">
        <v>5.0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2"/>
      <c r="B18" s="100">
        <v>8.0</v>
      </c>
      <c r="C18" s="102" t="s">
        <v>88</v>
      </c>
      <c r="D18" s="104">
        <v>3.0</v>
      </c>
      <c r="E18" s="100">
        <v>0.0</v>
      </c>
      <c r="F18" s="104">
        <v>0.0</v>
      </c>
      <c r="G18" s="100">
        <v>0.0</v>
      </c>
      <c r="H18" s="104">
        <v>3.0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100">
        <v>9.0</v>
      </c>
      <c r="C19" s="102" t="s">
        <v>97</v>
      </c>
      <c r="D19" s="100">
        <v>3.0</v>
      </c>
      <c r="E19" s="100">
        <v>0.0</v>
      </c>
      <c r="F19" s="100">
        <v>0.0</v>
      </c>
      <c r="G19" s="100">
        <v>0.0</v>
      </c>
      <c r="H19" s="100">
        <v>3.0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100">
        <v>10.0</v>
      </c>
      <c r="C20" s="102" t="s">
        <v>100</v>
      </c>
      <c r="D20" s="100">
        <v>3.0</v>
      </c>
      <c r="E20" s="100">
        <v>0.0</v>
      </c>
      <c r="F20" s="100">
        <v>0.0</v>
      </c>
      <c r="G20" s="100">
        <v>0.0</v>
      </c>
      <c r="H20" s="100">
        <v>3.0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100">
        <v>11.0</v>
      </c>
      <c r="C21" s="102" t="s">
        <v>108</v>
      </c>
      <c r="D21" s="100">
        <v>2.0</v>
      </c>
      <c r="E21" s="100">
        <v>0.0</v>
      </c>
      <c r="F21" s="100">
        <v>0.0</v>
      </c>
      <c r="G21" s="100">
        <v>0.0</v>
      </c>
      <c r="H21" s="100">
        <v>2.0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100">
        <v>12.0</v>
      </c>
      <c r="C22" s="102" t="s">
        <v>112</v>
      </c>
      <c r="D22" s="104">
        <v>2.0</v>
      </c>
      <c r="E22" s="100">
        <v>0.0</v>
      </c>
      <c r="F22" s="100">
        <v>0.0</v>
      </c>
      <c r="G22" s="100">
        <v>0.0</v>
      </c>
      <c r="H22" s="104">
        <v>2.0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100">
        <v>13.0</v>
      </c>
      <c r="C23" s="102" t="s">
        <v>113</v>
      </c>
      <c r="D23" s="104">
        <v>2.0</v>
      </c>
      <c r="E23" s="100">
        <v>0.0</v>
      </c>
      <c r="F23" s="100">
        <v>0.0</v>
      </c>
      <c r="G23" s="100">
        <v>0.0</v>
      </c>
      <c r="H23" s="104">
        <v>2.0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100">
        <v>14.0</v>
      </c>
      <c r="C24" s="102" t="s">
        <v>118</v>
      </c>
      <c r="D24" s="100">
        <v>1.0</v>
      </c>
      <c r="E24" s="100">
        <v>0.0</v>
      </c>
      <c r="F24" s="100">
        <v>0.0</v>
      </c>
      <c r="G24" s="100">
        <v>0.0</v>
      </c>
      <c r="H24" s="100">
        <v>1.0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100">
        <v>15.0</v>
      </c>
      <c r="C25" s="102" t="s">
        <v>121</v>
      </c>
      <c r="D25" s="100">
        <v>2.0</v>
      </c>
      <c r="E25" s="100">
        <v>0.0</v>
      </c>
      <c r="F25" s="100">
        <v>0.0</v>
      </c>
      <c r="G25" s="100">
        <v>0.0</v>
      </c>
      <c r="H25" s="100">
        <v>2.0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131"/>
      <c r="C26" s="132" t="s">
        <v>128</v>
      </c>
      <c r="D26" s="133">
        <f t="shared" ref="D26:H26" si="1">SUM(D11:D25)</f>
        <v>39</v>
      </c>
      <c r="E26" s="133">
        <f t="shared" si="1"/>
        <v>0</v>
      </c>
      <c r="F26" s="133">
        <f t="shared" si="1"/>
        <v>0</v>
      </c>
      <c r="G26" s="133">
        <f t="shared" si="1"/>
        <v>0</v>
      </c>
      <c r="H26" s="133">
        <f t="shared" si="1"/>
        <v>39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137"/>
      <c r="C27" s="2"/>
      <c r="D27" s="138"/>
      <c r="E27" s="139"/>
      <c r="F27" s="139"/>
      <c r="G27" s="139"/>
      <c r="H27" s="13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9" t="s">
        <v>138</v>
      </c>
      <c r="D28" s="2"/>
      <c r="E28" s="140">
        <f>IF(H26=0,0,(D26+E26+G26)/H26)</f>
        <v>1</v>
      </c>
      <c r="F28" s="2"/>
      <c r="G28" s="2"/>
      <c r="H28" s="11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9" t="s">
        <v>145</v>
      </c>
      <c r="D29" s="2"/>
      <c r="E29" s="140">
        <f>IF(H26=0,0,D26/H26)</f>
        <v>1</v>
      </c>
      <c r="F29" s="2"/>
      <c r="G29" s="2"/>
      <c r="H29" s="11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61.5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3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8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2.0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2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2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2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3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66.5" customHeight="1" outlineLevel="1">
      <c r="A12" s="124" t="s">
        <v>85</v>
      </c>
      <c r="B12" s="125" t="s">
        <v>86</v>
      </c>
      <c r="C12" s="125" t="s">
        <v>87</v>
      </c>
      <c r="D12" s="126" t="s">
        <v>89</v>
      </c>
      <c r="E12" s="126" t="s">
        <v>90</v>
      </c>
      <c r="F12" s="124" t="s">
        <v>5</v>
      </c>
      <c r="G12" s="127">
        <v>46239.0</v>
      </c>
      <c r="H12" s="124" t="s">
        <v>94</v>
      </c>
      <c r="I12" s="124" t="s">
        <v>5</v>
      </c>
      <c r="J12" s="127">
        <v>46239.0</v>
      </c>
      <c r="K12" s="124" t="s">
        <v>94</v>
      </c>
      <c r="L12" s="124" t="s">
        <v>5</v>
      </c>
      <c r="M12" s="127">
        <v>46239.0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54.5" customHeight="1" outlineLevel="1">
      <c r="A13" s="124" t="s">
        <v>103</v>
      </c>
      <c r="B13" s="124" t="s">
        <v>104</v>
      </c>
      <c r="C13" s="124" t="s">
        <v>105</v>
      </c>
      <c r="D13" s="126" t="s">
        <v>106</v>
      </c>
      <c r="E13" s="126" t="s">
        <v>107</v>
      </c>
      <c r="F13" s="124" t="s">
        <v>5</v>
      </c>
      <c r="G13" s="127">
        <v>46239.0</v>
      </c>
      <c r="H13" s="124" t="s">
        <v>94</v>
      </c>
      <c r="I13" s="124" t="s">
        <v>5</v>
      </c>
      <c r="J13" s="127">
        <v>46239.0</v>
      </c>
      <c r="K13" s="124" t="s">
        <v>94</v>
      </c>
      <c r="L13" s="124" t="s">
        <v>5</v>
      </c>
      <c r="M13" s="127">
        <v>46239.0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1">
      <c r="A14" s="2"/>
      <c r="B14" s="129"/>
      <c r="C14" s="2"/>
      <c r="D14" s="2"/>
      <c r="E14" s="2"/>
      <c r="F14" s="2"/>
      <c r="G14" s="2"/>
      <c r="H14" s="2"/>
      <c r="I14" s="2"/>
      <c r="J14" s="2"/>
      <c r="K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7"/>
      <c r="Q15" s="122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29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7"/>
      <c r="Q18" s="122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 outlineLevel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29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F12:F13 I12:I13 L12:L1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59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59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197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141">
        <v>4.0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142">
        <f>COUNTIF(F12:F16,B$5)</f>
        <v>4</v>
      </c>
      <c r="C6" s="64">
        <f>COUNTIF(F12:F16,C$5)</f>
        <v>0</v>
      </c>
      <c r="D6" s="142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142">
        <f>COUNTIF(I12:I16,B$5)</f>
        <v>4</v>
      </c>
      <c r="C7" s="64">
        <f>COUNTIF(I12:I16,C$5)</f>
        <v>0</v>
      </c>
      <c r="D7" s="142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43">
        <f>COUNTIF(L12:L16,B$5)</f>
        <v>4</v>
      </c>
      <c r="C8" s="107">
        <f>COUNTIF(L12:L16,C$5)</f>
        <v>0</v>
      </c>
      <c r="D8" s="143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59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86.75" customHeight="1" outlineLevel="1">
      <c r="A12" s="124" t="s">
        <v>198</v>
      </c>
      <c r="B12" s="125" t="s">
        <v>199</v>
      </c>
      <c r="C12" s="125" t="s">
        <v>200</v>
      </c>
      <c r="D12" s="126" t="s">
        <v>201</v>
      </c>
      <c r="E12" s="126" t="s">
        <v>202</v>
      </c>
      <c r="F12" s="124" t="s">
        <v>5</v>
      </c>
      <c r="G12" s="127">
        <v>46239.0</v>
      </c>
      <c r="H12" s="124" t="s">
        <v>94</v>
      </c>
      <c r="I12" s="124" t="s">
        <v>5</v>
      </c>
      <c r="J12" s="127">
        <v>46239.0</v>
      </c>
      <c r="K12" s="124" t="s">
        <v>94</v>
      </c>
      <c r="L12" s="124" t="s">
        <v>5</v>
      </c>
      <c r="M12" s="127">
        <v>46239.0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64.25" customHeight="1" outlineLevel="1">
      <c r="A13" s="124" t="s">
        <v>203</v>
      </c>
      <c r="B13" s="124" t="s">
        <v>204</v>
      </c>
      <c r="C13" s="124" t="s">
        <v>205</v>
      </c>
      <c r="D13" s="126" t="s">
        <v>206</v>
      </c>
      <c r="E13" s="126" t="s">
        <v>207</v>
      </c>
      <c r="F13" s="124" t="s">
        <v>5</v>
      </c>
      <c r="G13" s="127">
        <v>46239.0</v>
      </c>
      <c r="H13" s="124" t="s">
        <v>94</v>
      </c>
      <c r="I13" s="124" t="s">
        <v>5</v>
      </c>
      <c r="J13" s="127">
        <v>46239.0</v>
      </c>
      <c r="K13" s="124" t="s">
        <v>94</v>
      </c>
      <c r="L13" s="124" t="s">
        <v>5</v>
      </c>
      <c r="M13" s="127">
        <v>46239.0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53.75" customHeight="1" outlineLevel="1">
      <c r="A14" s="124" t="s">
        <v>208</v>
      </c>
      <c r="B14" s="144" t="s">
        <v>209</v>
      </c>
      <c r="C14" s="144" t="s">
        <v>210</v>
      </c>
      <c r="D14" s="144" t="s">
        <v>211</v>
      </c>
      <c r="E14" s="144" t="s">
        <v>212</v>
      </c>
      <c r="F14" s="124" t="s">
        <v>5</v>
      </c>
      <c r="G14" s="145">
        <v>46255.0</v>
      </c>
      <c r="H14" s="146" t="s">
        <v>213</v>
      </c>
      <c r="I14" s="124" t="s">
        <v>5</v>
      </c>
      <c r="J14" s="145">
        <v>46255.0</v>
      </c>
      <c r="K14" s="146" t="s">
        <v>213</v>
      </c>
      <c r="L14" s="124" t="s">
        <v>5</v>
      </c>
      <c r="M14" s="145">
        <v>46255.0</v>
      </c>
      <c r="N14" s="146" t="s">
        <v>213</v>
      </c>
      <c r="O14" s="147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>
      <c r="A15" s="124" t="s">
        <v>214</v>
      </c>
      <c r="B15" s="144" t="s">
        <v>215</v>
      </c>
      <c r="C15" s="144" t="s">
        <v>216</v>
      </c>
      <c r="D15" s="144" t="s">
        <v>217</v>
      </c>
      <c r="E15" s="144" t="s">
        <v>218</v>
      </c>
      <c r="F15" s="124" t="s">
        <v>5</v>
      </c>
      <c r="G15" s="145">
        <v>46256.0</v>
      </c>
      <c r="H15" s="146" t="s">
        <v>213</v>
      </c>
      <c r="I15" s="124" t="s">
        <v>5</v>
      </c>
      <c r="J15" s="145">
        <v>46256.0</v>
      </c>
      <c r="K15" s="146" t="s">
        <v>213</v>
      </c>
      <c r="L15" s="124" t="s">
        <v>5</v>
      </c>
      <c r="M15" s="145">
        <v>46256.0</v>
      </c>
      <c r="N15" s="146" t="s">
        <v>213</v>
      </c>
      <c r="O15" s="147"/>
      <c r="P15" s="27"/>
      <c r="Q15" s="122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29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7"/>
      <c r="Q18" s="122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 outlineLevel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29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F12:F15 I12:I15 L12:L15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67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9" t="s">
        <v>219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141" t="s">
        <v>220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2.0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2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2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2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50" t="s">
        <v>219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202.5" customHeight="1" outlineLevel="1">
      <c r="A12" s="146" t="s">
        <v>222</v>
      </c>
      <c r="B12" s="151" t="s">
        <v>223</v>
      </c>
      <c r="C12" s="151" t="s">
        <v>224</v>
      </c>
      <c r="D12" s="152" t="s">
        <v>225</v>
      </c>
      <c r="E12" s="152" t="s">
        <v>226</v>
      </c>
      <c r="F12" s="124" t="s">
        <v>5</v>
      </c>
      <c r="G12" s="145">
        <v>46255.0</v>
      </c>
      <c r="H12" s="146" t="s">
        <v>213</v>
      </c>
      <c r="I12" s="124" t="s">
        <v>5</v>
      </c>
      <c r="J12" s="145">
        <v>46255.0</v>
      </c>
      <c r="K12" s="146" t="s">
        <v>213</v>
      </c>
      <c r="L12" s="124" t="s">
        <v>5</v>
      </c>
      <c r="M12" s="145">
        <v>46255.0</v>
      </c>
      <c r="N12" s="146" t="s">
        <v>213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90.5" customHeight="1" outlineLevel="1">
      <c r="A13" s="146" t="s">
        <v>227</v>
      </c>
      <c r="B13" s="146" t="s">
        <v>228</v>
      </c>
      <c r="C13" s="146" t="s">
        <v>229</v>
      </c>
      <c r="D13" s="152" t="s">
        <v>230</v>
      </c>
      <c r="E13" s="152" t="s">
        <v>231</v>
      </c>
      <c r="F13" s="124" t="s">
        <v>5</v>
      </c>
      <c r="G13" s="127">
        <v>46240.0</v>
      </c>
      <c r="H13" s="124" t="s">
        <v>94</v>
      </c>
      <c r="I13" s="124" t="s">
        <v>5</v>
      </c>
      <c r="J13" s="127">
        <v>46240.0</v>
      </c>
      <c r="K13" s="124" t="s">
        <v>94</v>
      </c>
      <c r="L13" s="124" t="s">
        <v>5</v>
      </c>
      <c r="M13" s="127">
        <v>46240.0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1">
      <c r="A14" s="2"/>
      <c r="B14" s="129"/>
      <c r="C14" s="2"/>
      <c r="D14" s="2"/>
      <c r="E14" s="2"/>
      <c r="F14" s="2"/>
      <c r="G14" s="2"/>
      <c r="H14" s="2"/>
      <c r="I14" s="2"/>
      <c r="J14" s="2"/>
      <c r="K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7"/>
      <c r="Q15" s="122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29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7"/>
      <c r="Q18" s="122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 outlineLevel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29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F12:F13 I12:I13 L12:L1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58.25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64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221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2.0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142">
        <f>COUNTIF(F12:F16,B$5)</f>
        <v>2</v>
      </c>
      <c r="C6" s="64">
        <f>COUNTIF(F12:F16,C$5)</f>
        <v>0</v>
      </c>
      <c r="D6" s="142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142">
        <f>COUNTIF(I12:I16,B$5)</f>
        <v>2</v>
      </c>
      <c r="C7" s="64">
        <f>COUNTIF(I12:I16,C$5)</f>
        <v>0</v>
      </c>
      <c r="D7" s="142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43">
        <f>COUNTIF(L12:L16,B$5)</f>
        <v>2</v>
      </c>
      <c r="C8" s="107">
        <f>COUNTIF(L12:L16,C$5)</f>
        <v>0</v>
      </c>
      <c r="D8" s="143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64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207.75" customHeight="1" outlineLevel="1">
      <c r="A12" s="124" t="s">
        <v>232</v>
      </c>
      <c r="B12" s="125" t="s">
        <v>233</v>
      </c>
      <c r="C12" s="125" t="s">
        <v>234</v>
      </c>
      <c r="D12" s="126" t="s">
        <v>235</v>
      </c>
      <c r="E12" s="126" t="s">
        <v>236</v>
      </c>
      <c r="F12" s="124" t="s">
        <v>5</v>
      </c>
      <c r="G12" s="127">
        <v>46240.0</v>
      </c>
      <c r="H12" s="124" t="s">
        <v>94</v>
      </c>
      <c r="I12" s="124" t="s">
        <v>5</v>
      </c>
      <c r="J12" s="127">
        <v>46240.0</v>
      </c>
      <c r="K12" s="124" t="s">
        <v>94</v>
      </c>
      <c r="L12" s="124" t="s">
        <v>5</v>
      </c>
      <c r="M12" s="127">
        <v>46240.0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69.5" customHeight="1" outlineLevel="1">
      <c r="A13" s="124" t="s">
        <v>237</v>
      </c>
      <c r="B13" s="125" t="s">
        <v>238</v>
      </c>
      <c r="C13" s="124" t="s">
        <v>239</v>
      </c>
      <c r="D13" s="124" t="s">
        <v>240</v>
      </c>
      <c r="E13" s="124" t="s">
        <v>241</v>
      </c>
      <c r="F13" s="124" t="s">
        <v>5</v>
      </c>
      <c r="G13" s="145">
        <v>46255.0</v>
      </c>
      <c r="H13" s="146" t="s">
        <v>213</v>
      </c>
      <c r="I13" s="124" t="s">
        <v>5</v>
      </c>
      <c r="J13" s="145">
        <v>46255.0</v>
      </c>
      <c r="K13" s="146" t="s">
        <v>213</v>
      </c>
      <c r="L13" s="124" t="s">
        <v>5</v>
      </c>
      <c r="M13" s="145">
        <v>46255.0</v>
      </c>
      <c r="N13" s="146" t="s">
        <v>213</v>
      </c>
      <c r="O13" s="147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</row>
    <row r="14" ht="15.7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27"/>
      <c r="Q14" s="122"/>
      <c r="R14" s="27"/>
      <c r="S14" s="27"/>
      <c r="T14" s="27"/>
      <c r="U14" s="27"/>
      <c r="V14" s="27"/>
      <c r="W14" s="27"/>
      <c r="X14" s="27"/>
      <c r="Y14" s="27"/>
      <c r="Z14" s="27"/>
    </row>
    <row r="15" ht="12.75" customHeight="1" outlineLevel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29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7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7"/>
      <c r="Q17" s="122"/>
      <c r="R17" s="27"/>
      <c r="S17" s="27"/>
      <c r="T17" s="27"/>
      <c r="U17" s="27"/>
      <c r="V17" s="27"/>
      <c r="W17" s="27"/>
      <c r="X17" s="27"/>
      <c r="Y17" s="27"/>
      <c r="Z17" s="27"/>
    </row>
    <row r="18" ht="12.75" customHeight="1" outlineLevel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29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7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B2:E2"/>
    <mergeCell ref="B3:E3"/>
    <mergeCell ref="B4:E4"/>
  </mergeCells>
  <dataValidations>
    <dataValidation type="list" allowBlank="1" showErrorMessage="1" sqref="F12:F13 I12:I13 L12:L1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46.88"/>
    <col customWidth="1" min="4" max="4" width="34.63"/>
    <col customWidth="1" min="5" max="5" width="30.8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71.25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71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242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3.0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3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3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3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71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202.5" customHeight="1" outlineLevel="1">
      <c r="A12" s="124" t="s">
        <v>243</v>
      </c>
      <c r="B12" s="125" t="s">
        <v>244</v>
      </c>
      <c r="C12" s="125" t="s">
        <v>245</v>
      </c>
      <c r="D12" s="126" t="s">
        <v>246</v>
      </c>
      <c r="E12" s="126" t="s">
        <v>247</v>
      </c>
      <c r="F12" s="124" t="s">
        <v>5</v>
      </c>
      <c r="G12" s="127">
        <v>46239.0</v>
      </c>
      <c r="H12" s="124" t="s">
        <v>94</v>
      </c>
      <c r="I12" s="124" t="s">
        <v>5</v>
      </c>
      <c r="J12" s="127">
        <v>46239.0</v>
      </c>
      <c r="K12" s="124" t="s">
        <v>94</v>
      </c>
      <c r="L12" s="124" t="s">
        <v>5</v>
      </c>
      <c r="M12" s="127">
        <v>46239.0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201.75" customHeight="1" outlineLevel="1">
      <c r="A13" s="124" t="s">
        <v>248</v>
      </c>
      <c r="B13" s="124" t="s">
        <v>249</v>
      </c>
      <c r="C13" s="124" t="s">
        <v>250</v>
      </c>
      <c r="D13" s="126" t="s">
        <v>251</v>
      </c>
      <c r="E13" s="126" t="s">
        <v>252</v>
      </c>
      <c r="F13" s="124" t="s">
        <v>5</v>
      </c>
      <c r="G13" s="127">
        <v>46239.0</v>
      </c>
      <c r="H13" s="124" t="s">
        <v>94</v>
      </c>
      <c r="I13" s="124" t="s">
        <v>5</v>
      </c>
      <c r="J13" s="127">
        <v>46239.0</v>
      </c>
      <c r="K13" s="124" t="s">
        <v>94</v>
      </c>
      <c r="L13" s="124" t="s">
        <v>5</v>
      </c>
      <c r="M13" s="127">
        <v>46239.0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84.5" customHeight="1" outlineLevel="1">
      <c r="A14" s="124" t="s">
        <v>253</v>
      </c>
      <c r="B14" s="124" t="s">
        <v>254</v>
      </c>
      <c r="C14" s="124" t="s">
        <v>255</v>
      </c>
      <c r="D14" s="126" t="s">
        <v>256</v>
      </c>
      <c r="E14" s="126" t="s">
        <v>257</v>
      </c>
      <c r="F14" s="124" t="s">
        <v>5</v>
      </c>
      <c r="G14" s="145">
        <v>46256.0</v>
      </c>
      <c r="H14" s="146" t="s">
        <v>213</v>
      </c>
      <c r="I14" s="124" t="s">
        <v>5</v>
      </c>
      <c r="J14" s="145">
        <v>46256.0</v>
      </c>
      <c r="K14" s="146" t="s">
        <v>213</v>
      </c>
      <c r="L14" s="124" t="s">
        <v>5</v>
      </c>
      <c r="M14" s="145">
        <v>46256.0</v>
      </c>
      <c r="N14" s="146" t="s">
        <v>213</v>
      </c>
      <c r="O14" s="124"/>
      <c r="P14" s="2"/>
      <c r="Q14" s="129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outlineLevel="1">
      <c r="A15" s="2"/>
      <c r="B15" s="129"/>
      <c r="C15" s="2"/>
      <c r="D15" s="2"/>
      <c r="E15" s="2"/>
      <c r="F15" s="2"/>
      <c r="G15" s="2"/>
      <c r="H15" s="2"/>
      <c r="I15" s="2"/>
      <c r="J15" s="2"/>
      <c r="K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7"/>
      <c r="Q16" s="122"/>
      <c r="R16" s="27"/>
      <c r="S16" s="27"/>
      <c r="T16" s="27"/>
      <c r="U16" s="27"/>
      <c r="V16" s="27"/>
      <c r="W16" s="27"/>
      <c r="X16" s="27"/>
      <c r="Y16" s="27"/>
      <c r="Z16" s="27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29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outlineLevel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7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7"/>
      <c r="Q19" s="122"/>
      <c r="R19" s="27"/>
      <c r="S19" s="27"/>
      <c r="T19" s="27"/>
      <c r="U19" s="27"/>
      <c r="V19" s="27"/>
      <c r="W19" s="27"/>
      <c r="X19" s="27"/>
      <c r="Y19" s="27"/>
      <c r="Z19" s="27"/>
    </row>
    <row r="20" ht="12.75" customHeight="1" outlineLevel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29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P1001" s="2"/>
      <c r="Q1001" s="7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B2:E2"/>
    <mergeCell ref="B3:E3"/>
    <mergeCell ref="B4:E4"/>
  </mergeCells>
  <dataValidations>
    <dataValidation type="list" allowBlank="1" showErrorMessage="1" sqref="F12:F14 I12:I14 L12:L1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1.5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67.75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80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258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3.0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3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3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3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80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82.25" customHeight="1" outlineLevel="1">
      <c r="A12" s="124" t="s">
        <v>259</v>
      </c>
      <c r="B12" s="125" t="s">
        <v>260</v>
      </c>
      <c r="C12" s="125" t="s">
        <v>261</v>
      </c>
      <c r="D12" s="126" t="s">
        <v>262</v>
      </c>
      <c r="E12" s="126" t="s">
        <v>202</v>
      </c>
      <c r="F12" s="124" t="s">
        <v>5</v>
      </c>
      <c r="G12" s="127">
        <v>46240.0</v>
      </c>
      <c r="H12" s="124" t="s">
        <v>94</v>
      </c>
      <c r="I12" s="124" t="s">
        <v>5</v>
      </c>
      <c r="J12" s="127">
        <v>46240.0</v>
      </c>
      <c r="K12" s="124" t="s">
        <v>94</v>
      </c>
      <c r="L12" s="124" t="s">
        <v>5</v>
      </c>
      <c r="M12" s="127">
        <v>46240.0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79.25" customHeight="1" outlineLevel="1">
      <c r="A13" s="124" t="s">
        <v>263</v>
      </c>
      <c r="B13" s="124" t="s">
        <v>264</v>
      </c>
      <c r="C13" s="124" t="s">
        <v>265</v>
      </c>
      <c r="D13" s="126" t="s">
        <v>266</v>
      </c>
      <c r="E13" s="126" t="s">
        <v>267</v>
      </c>
      <c r="F13" s="124" t="s">
        <v>5</v>
      </c>
      <c r="G13" s="127">
        <v>46240.0</v>
      </c>
      <c r="H13" s="124" t="s">
        <v>94</v>
      </c>
      <c r="I13" s="124" t="s">
        <v>5</v>
      </c>
      <c r="J13" s="127">
        <v>46240.0</v>
      </c>
      <c r="K13" s="124" t="s">
        <v>94</v>
      </c>
      <c r="L13" s="124" t="s">
        <v>5</v>
      </c>
      <c r="M13" s="127">
        <v>46240.0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81.5" customHeight="1" outlineLevel="1">
      <c r="A14" s="124" t="s">
        <v>268</v>
      </c>
      <c r="B14" s="125" t="s">
        <v>269</v>
      </c>
      <c r="C14" s="124" t="s">
        <v>270</v>
      </c>
      <c r="D14" s="124" t="s">
        <v>271</v>
      </c>
      <c r="E14" s="124" t="s">
        <v>272</v>
      </c>
      <c r="F14" s="124" t="s">
        <v>5</v>
      </c>
      <c r="G14" s="145">
        <v>46255.0</v>
      </c>
      <c r="H14" s="146" t="s">
        <v>213</v>
      </c>
      <c r="I14" s="124" t="s">
        <v>5</v>
      </c>
      <c r="J14" s="145">
        <v>46255.0</v>
      </c>
      <c r="K14" s="146" t="s">
        <v>213</v>
      </c>
      <c r="L14" s="124" t="s">
        <v>5</v>
      </c>
      <c r="M14" s="145">
        <v>46255.0</v>
      </c>
      <c r="N14" s="146" t="s">
        <v>213</v>
      </c>
      <c r="O14" s="147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27"/>
      <c r="Q15" s="122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29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7"/>
      <c r="Q18" s="122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 outlineLevel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29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F12:F14 I12:I14 L12:L1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0.25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72.38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82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273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5.0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5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5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5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82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200.25" customHeight="1" outlineLevel="1">
      <c r="A12" s="124" t="s">
        <v>274</v>
      </c>
      <c r="B12" s="125" t="s">
        <v>275</v>
      </c>
      <c r="C12" s="125" t="s">
        <v>276</v>
      </c>
      <c r="D12" s="126" t="s">
        <v>277</v>
      </c>
      <c r="E12" s="126" t="s">
        <v>278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91.25" customHeight="1" outlineLevel="1">
      <c r="A13" s="124" t="s">
        <v>279</v>
      </c>
      <c r="B13" s="124" t="s">
        <v>280</v>
      </c>
      <c r="C13" s="124" t="s">
        <v>281</v>
      </c>
      <c r="D13" s="126" t="s">
        <v>282</v>
      </c>
      <c r="E13" s="126" t="s">
        <v>283</v>
      </c>
      <c r="F13" s="124" t="s">
        <v>5</v>
      </c>
      <c r="G13" s="145">
        <v>46255.0</v>
      </c>
      <c r="H13" s="146" t="s">
        <v>213</v>
      </c>
      <c r="I13" s="124" t="s">
        <v>5</v>
      </c>
      <c r="J13" s="145">
        <v>46255.0</v>
      </c>
      <c r="K13" s="146" t="s">
        <v>213</v>
      </c>
      <c r="L13" s="124" t="s">
        <v>5</v>
      </c>
      <c r="M13" s="145">
        <v>46255.0</v>
      </c>
      <c r="N13" s="146" t="s">
        <v>213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246.75" customHeight="1" outlineLevel="1">
      <c r="A14" s="124" t="s">
        <v>284</v>
      </c>
      <c r="B14" s="124" t="s">
        <v>285</v>
      </c>
      <c r="C14" s="124" t="s">
        <v>286</v>
      </c>
      <c r="D14" s="126" t="s">
        <v>287</v>
      </c>
      <c r="E14" s="126" t="s">
        <v>288</v>
      </c>
      <c r="F14" s="124" t="s">
        <v>5</v>
      </c>
      <c r="G14" s="145">
        <v>46255.0</v>
      </c>
      <c r="H14" s="146" t="s">
        <v>213</v>
      </c>
      <c r="I14" s="124" t="s">
        <v>5</v>
      </c>
      <c r="J14" s="145">
        <v>46255.0</v>
      </c>
      <c r="K14" s="146" t="s">
        <v>213</v>
      </c>
      <c r="L14" s="124" t="s">
        <v>5</v>
      </c>
      <c r="M14" s="145">
        <v>46255.0</v>
      </c>
      <c r="N14" s="146" t="s">
        <v>213</v>
      </c>
      <c r="O14" s="124"/>
      <c r="P14" s="2"/>
      <c r="Q14" s="129"/>
      <c r="R14" s="2"/>
      <c r="S14" s="2"/>
      <c r="T14" s="2"/>
      <c r="U14" s="2"/>
      <c r="V14" s="2"/>
      <c r="W14" s="2"/>
      <c r="X14" s="2"/>
      <c r="Y14" s="2"/>
      <c r="Z14" s="2"/>
    </row>
    <row r="15" ht="201.75" customHeight="1" outlineLevel="1">
      <c r="A15" s="124" t="s">
        <v>289</v>
      </c>
      <c r="B15" s="125" t="s">
        <v>290</v>
      </c>
      <c r="C15" s="124" t="s">
        <v>291</v>
      </c>
      <c r="D15" s="124" t="s">
        <v>292</v>
      </c>
      <c r="E15" s="124" t="s">
        <v>293</v>
      </c>
      <c r="F15" s="124" t="s">
        <v>5</v>
      </c>
      <c r="G15" s="145">
        <v>46255.0</v>
      </c>
      <c r="H15" s="146" t="s">
        <v>213</v>
      </c>
      <c r="I15" s="124" t="s">
        <v>5</v>
      </c>
      <c r="J15" s="145">
        <v>46255.0</v>
      </c>
      <c r="K15" s="146" t="s">
        <v>213</v>
      </c>
      <c r="L15" s="124" t="s">
        <v>5</v>
      </c>
      <c r="M15" s="145">
        <v>46255.0</v>
      </c>
      <c r="N15" s="146" t="s">
        <v>213</v>
      </c>
      <c r="O15" s="155"/>
    </row>
    <row r="16" ht="195.0" customHeight="1">
      <c r="A16" s="124" t="s">
        <v>294</v>
      </c>
      <c r="B16" s="124" t="s">
        <v>295</v>
      </c>
      <c r="C16" s="124" t="s">
        <v>296</v>
      </c>
      <c r="D16" s="124" t="s">
        <v>297</v>
      </c>
      <c r="E16" s="124" t="s">
        <v>298</v>
      </c>
      <c r="F16" s="124" t="s">
        <v>5</v>
      </c>
      <c r="G16" s="145">
        <v>46255.0</v>
      </c>
      <c r="H16" s="146" t="s">
        <v>213</v>
      </c>
      <c r="I16" s="124" t="s">
        <v>5</v>
      </c>
      <c r="J16" s="145">
        <v>46255.0</v>
      </c>
      <c r="K16" s="146" t="s">
        <v>213</v>
      </c>
      <c r="L16" s="124" t="s">
        <v>5</v>
      </c>
      <c r="M16" s="145">
        <v>46255.0</v>
      </c>
      <c r="N16" s="146" t="s">
        <v>213</v>
      </c>
      <c r="O16" s="156"/>
      <c r="P16" s="157"/>
      <c r="Q16" s="122"/>
      <c r="R16" s="27"/>
      <c r="S16" s="27"/>
      <c r="T16" s="27"/>
      <c r="U16" s="27"/>
      <c r="V16" s="27"/>
      <c r="W16" s="27"/>
      <c r="X16" s="27"/>
      <c r="Y16" s="27"/>
      <c r="Z16" s="27"/>
    </row>
    <row r="17" ht="12.75" customHeight="1" outlineLevel="1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2"/>
      <c r="Q17" s="129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outlineLevel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7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7"/>
      <c r="Q19" s="122"/>
      <c r="R19" s="27"/>
      <c r="S19" s="27"/>
      <c r="T19" s="27"/>
      <c r="U19" s="27"/>
      <c r="V19" s="27"/>
      <c r="W19" s="27"/>
      <c r="X19" s="27"/>
      <c r="Y19" s="27"/>
      <c r="Z19" s="27"/>
    </row>
    <row r="20" ht="12.75" customHeight="1" outlineLevel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29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P1001" s="2"/>
      <c r="Q1001" s="7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B2:E2"/>
    <mergeCell ref="B3:E3"/>
    <mergeCell ref="B4:E4"/>
  </mergeCells>
  <dataValidations>
    <dataValidation type="list" allowBlank="1" showErrorMessage="1" sqref="F12:F16 I12:I16 L12:L16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1.0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66.5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88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299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3.0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3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3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3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88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92.75" customHeight="1" outlineLevel="1">
      <c r="A12" s="124" t="s">
        <v>300</v>
      </c>
      <c r="B12" s="125" t="s">
        <v>301</v>
      </c>
      <c r="C12" s="125" t="s">
        <v>302</v>
      </c>
      <c r="D12" s="126" t="s">
        <v>303</v>
      </c>
      <c r="E12" s="126" t="s">
        <v>304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84.5" customHeight="1" outlineLevel="1">
      <c r="A13" s="124" t="s">
        <v>305</v>
      </c>
      <c r="B13" s="124" t="s">
        <v>306</v>
      </c>
      <c r="C13" s="124" t="s">
        <v>307</v>
      </c>
      <c r="D13" s="126" t="s">
        <v>308</v>
      </c>
      <c r="E13" s="126" t="s">
        <v>309</v>
      </c>
      <c r="F13" s="124" t="s">
        <v>5</v>
      </c>
      <c r="G13" s="127">
        <v>46241.0</v>
      </c>
      <c r="H13" s="124" t="s">
        <v>94</v>
      </c>
      <c r="I13" s="124" t="s">
        <v>5</v>
      </c>
      <c r="J13" s="127">
        <v>46241.0</v>
      </c>
      <c r="K13" s="124" t="s">
        <v>94</v>
      </c>
      <c r="L13" s="124" t="s">
        <v>5</v>
      </c>
      <c r="M13" s="127">
        <v>46241.0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63.5" customHeight="1" outlineLevel="1">
      <c r="A14" s="124" t="s">
        <v>310</v>
      </c>
      <c r="B14" s="125" t="s">
        <v>311</v>
      </c>
      <c r="C14" s="124" t="s">
        <v>312</v>
      </c>
      <c r="D14" s="124" t="s">
        <v>313</v>
      </c>
      <c r="E14" s="124" t="s">
        <v>314</v>
      </c>
      <c r="F14" s="124" t="s">
        <v>5</v>
      </c>
      <c r="G14" s="145">
        <v>46255.0</v>
      </c>
      <c r="H14" s="146" t="s">
        <v>213</v>
      </c>
      <c r="I14" s="124" t="s">
        <v>5</v>
      </c>
      <c r="J14" s="145">
        <v>46255.0</v>
      </c>
      <c r="K14" s="146" t="s">
        <v>213</v>
      </c>
      <c r="L14" s="124" t="s">
        <v>5</v>
      </c>
      <c r="M14" s="145">
        <v>46255.0</v>
      </c>
      <c r="N14" s="146" t="s">
        <v>213</v>
      </c>
      <c r="O14" s="124"/>
    </row>
    <row r="15" ht="15.75" customHeight="1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27"/>
      <c r="Q15" s="122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29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7"/>
      <c r="Q18" s="122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 outlineLevel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29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F12:F14 I12:I14 L12:L1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2.0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70.88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97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315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3.0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3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3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3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97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203.25" customHeight="1" outlineLevel="1">
      <c r="A12" s="124" t="s">
        <v>316</v>
      </c>
      <c r="B12" s="125" t="s">
        <v>317</v>
      </c>
      <c r="C12" s="125" t="s">
        <v>318</v>
      </c>
      <c r="D12" s="126" t="s">
        <v>319</v>
      </c>
      <c r="E12" s="126" t="s">
        <v>320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204.75" customHeight="1" outlineLevel="1">
      <c r="A13" s="124" t="s">
        <v>321</v>
      </c>
      <c r="B13" s="124" t="s">
        <v>322</v>
      </c>
      <c r="C13" s="124" t="s">
        <v>323</v>
      </c>
      <c r="D13" s="126" t="s">
        <v>324</v>
      </c>
      <c r="E13" s="126" t="s">
        <v>325</v>
      </c>
      <c r="F13" s="124" t="s">
        <v>5</v>
      </c>
      <c r="G13" s="127">
        <v>46241.0</v>
      </c>
      <c r="H13" s="124" t="s">
        <v>94</v>
      </c>
      <c r="I13" s="124" t="s">
        <v>5</v>
      </c>
      <c r="J13" s="127">
        <v>46241.0</v>
      </c>
      <c r="K13" s="124" t="s">
        <v>94</v>
      </c>
      <c r="L13" s="124" t="s">
        <v>5</v>
      </c>
      <c r="M13" s="127">
        <v>46241.0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207.75" customHeight="1" outlineLevel="1">
      <c r="A14" s="124" t="s">
        <v>326</v>
      </c>
      <c r="B14" s="124" t="s">
        <v>327</v>
      </c>
      <c r="C14" s="124" t="s">
        <v>328</v>
      </c>
      <c r="D14" s="126" t="s">
        <v>329</v>
      </c>
      <c r="E14" s="126" t="s">
        <v>330</v>
      </c>
      <c r="F14" s="124" t="s">
        <v>5</v>
      </c>
      <c r="G14" s="127">
        <v>46241.0</v>
      </c>
      <c r="H14" s="124" t="s">
        <v>94</v>
      </c>
      <c r="I14" s="124" t="s">
        <v>5</v>
      </c>
      <c r="J14" s="127">
        <v>46241.0</v>
      </c>
      <c r="K14" s="124" t="s">
        <v>94</v>
      </c>
      <c r="L14" s="124" t="s">
        <v>5</v>
      </c>
      <c r="M14" s="127">
        <v>46241.0</v>
      </c>
      <c r="N14" s="124" t="s">
        <v>94</v>
      </c>
      <c r="O14" s="124"/>
      <c r="P14" s="158"/>
      <c r="Q14" s="129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outlineLevel="1">
      <c r="A15" s="154"/>
      <c r="B15" s="159"/>
      <c r="C15" s="154"/>
      <c r="D15" s="154"/>
      <c r="E15" s="154"/>
      <c r="F15" s="154"/>
      <c r="G15" s="154"/>
      <c r="H15" s="154"/>
      <c r="I15" s="154"/>
      <c r="J15" s="154"/>
      <c r="K15" s="154"/>
    </row>
    <row r="16" ht="15.75" customHeight="1">
      <c r="A16" s="2"/>
      <c r="B16" s="2"/>
      <c r="C16" s="2"/>
      <c r="D16" s="2"/>
      <c r="L16" s="2"/>
      <c r="M16" s="2"/>
      <c r="N16" s="2"/>
      <c r="O16" s="2"/>
      <c r="P16" s="27"/>
      <c r="Q16" s="122"/>
      <c r="R16" s="27"/>
      <c r="S16" s="27"/>
      <c r="T16" s="27"/>
      <c r="U16" s="27"/>
      <c r="V16" s="27"/>
      <c r="W16" s="27"/>
      <c r="X16" s="27"/>
      <c r="Y16" s="27"/>
      <c r="Z16" s="27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29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outlineLevel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7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7"/>
      <c r="Q19" s="122"/>
      <c r="R19" s="27"/>
      <c r="S19" s="27"/>
      <c r="T19" s="27"/>
      <c r="U19" s="27"/>
      <c r="V19" s="27"/>
      <c r="W19" s="27"/>
      <c r="X19" s="27"/>
      <c r="Y19" s="27"/>
      <c r="Z19" s="27"/>
    </row>
    <row r="20" ht="12.75" customHeight="1" outlineLevel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29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P1001" s="2"/>
      <c r="Q1001" s="7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B2:E2"/>
    <mergeCell ref="B3:E3"/>
    <mergeCell ref="B4:E4"/>
  </mergeCells>
  <dataValidations>
    <dataValidation type="list" allowBlank="1" showErrorMessage="1" sqref="F12:F14 I12:I14 L12:L1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2.5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70.25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100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331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3.0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3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3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3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100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89.75" customHeight="1" outlineLevel="1">
      <c r="A12" s="124" t="s">
        <v>332</v>
      </c>
      <c r="B12" s="125" t="s">
        <v>333</v>
      </c>
      <c r="C12" s="125" t="s">
        <v>334</v>
      </c>
      <c r="D12" s="126" t="s">
        <v>335</v>
      </c>
      <c r="E12" s="126" t="s">
        <v>336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214.5" customHeight="1" outlineLevel="1">
      <c r="A13" s="124" t="s">
        <v>337</v>
      </c>
      <c r="B13" s="124" t="s">
        <v>338</v>
      </c>
      <c r="C13" s="124" t="s">
        <v>339</v>
      </c>
      <c r="D13" s="126" t="s">
        <v>340</v>
      </c>
      <c r="E13" s="126" t="s">
        <v>341</v>
      </c>
      <c r="F13" s="124" t="s">
        <v>5</v>
      </c>
      <c r="G13" s="127">
        <v>46241.0</v>
      </c>
      <c r="H13" s="124" t="s">
        <v>94</v>
      </c>
      <c r="I13" s="146" t="s">
        <v>5</v>
      </c>
      <c r="J13" s="127">
        <v>46241.0</v>
      </c>
      <c r="K13" s="124" t="s">
        <v>94</v>
      </c>
      <c r="L13" s="146" t="s">
        <v>5</v>
      </c>
      <c r="M13" s="127">
        <v>46241.0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95.0" customHeight="1" outlineLevel="1">
      <c r="A14" s="124" t="s">
        <v>342</v>
      </c>
      <c r="B14" s="124" t="s">
        <v>343</v>
      </c>
      <c r="C14" s="124" t="s">
        <v>344</v>
      </c>
      <c r="D14" s="126" t="s">
        <v>345</v>
      </c>
      <c r="E14" s="126" t="s">
        <v>346</v>
      </c>
      <c r="F14" s="124" t="s">
        <v>5</v>
      </c>
      <c r="G14" s="127">
        <v>46241.0</v>
      </c>
      <c r="H14" s="124" t="s">
        <v>94</v>
      </c>
      <c r="I14" s="124" t="s">
        <v>5</v>
      </c>
      <c r="J14" s="127">
        <v>46241.0</v>
      </c>
      <c r="K14" s="124" t="s">
        <v>94</v>
      </c>
      <c r="L14" s="124" t="s">
        <v>5</v>
      </c>
      <c r="M14" s="127">
        <v>46241.0</v>
      </c>
      <c r="N14" s="124" t="s">
        <v>94</v>
      </c>
      <c r="O14" s="124"/>
      <c r="P14" s="2"/>
      <c r="Q14" s="129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 outlineLevel="1">
      <c r="A15" s="2"/>
      <c r="B15" s="129"/>
      <c r="C15" s="2"/>
      <c r="D15" s="2"/>
      <c r="E15" s="2"/>
      <c r="F15" s="2"/>
      <c r="G15" s="2"/>
      <c r="H15" s="2"/>
      <c r="I15" s="2"/>
      <c r="J15" s="2"/>
      <c r="K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7"/>
      <c r="Q16" s="122"/>
      <c r="R16" s="27"/>
      <c r="S16" s="27"/>
      <c r="T16" s="27"/>
      <c r="U16" s="27"/>
      <c r="V16" s="27"/>
      <c r="W16" s="27"/>
      <c r="X16" s="27"/>
      <c r="Y16" s="27"/>
      <c r="Z16" s="27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129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 outlineLevel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7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7"/>
      <c r="Q19" s="122"/>
      <c r="R19" s="27"/>
      <c r="S19" s="27"/>
      <c r="T19" s="27"/>
      <c r="U19" s="27"/>
      <c r="V19" s="27"/>
      <c r="W19" s="27"/>
      <c r="X19" s="27"/>
      <c r="Y19" s="27"/>
      <c r="Z19" s="27"/>
    </row>
    <row r="20" ht="12.75" customHeight="1" outlineLevel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129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2.75" customHeight="1">
      <c r="P1001" s="2"/>
      <c r="Q1001" s="7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">
    <mergeCell ref="B2:E2"/>
    <mergeCell ref="B3:E3"/>
    <mergeCell ref="B4:E4"/>
  </mergeCells>
  <dataValidations>
    <dataValidation type="list" allowBlank="1" showErrorMessage="1" sqref="F12:F14 I12:I14 L12:L1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2.75"/>
    <col customWidth="1" min="2" max="2" width="34.5"/>
    <col customWidth="1" min="3" max="3" width="43.63"/>
    <col customWidth="1" min="4" max="4" width="34.63"/>
    <col customWidth="1" min="5" max="5" width="48.63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71.5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108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347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2.0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2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2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2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108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83.75" customHeight="1" outlineLevel="1">
      <c r="A12" s="124" t="s">
        <v>348</v>
      </c>
      <c r="B12" s="125" t="s">
        <v>349</v>
      </c>
      <c r="C12" s="125" t="s">
        <v>350</v>
      </c>
      <c r="D12" s="126" t="s">
        <v>351</v>
      </c>
      <c r="E12" s="126" t="s">
        <v>352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88.25" customHeight="1" outlineLevel="1">
      <c r="A13" s="124" t="s">
        <v>353</v>
      </c>
      <c r="B13" s="124" t="s">
        <v>354</v>
      </c>
      <c r="C13" s="124" t="s">
        <v>355</v>
      </c>
      <c r="D13" s="126" t="s">
        <v>356</v>
      </c>
      <c r="E13" s="126" t="s">
        <v>357</v>
      </c>
      <c r="F13" s="124" t="s">
        <v>5</v>
      </c>
      <c r="G13" s="127">
        <v>46241.0</v>
      </c>
      <c r="H13" s="124" t="s">
        <v>94</v>
      </c>
      <c r="I13" s="124" t="s">
        <v>5</v>
      </c>
      <c r="J13" s="127">
        <v>46241.0</v>
      </c>
      <c r="K13" s="124" t="s">
        <v>94</v>
      </c>
      <c r="L13" s="124" t="s">
        <v>5</v>
      </c>
      <c r="M13" s="127">
        <v>46241.0</v>
      </c>
      <c r="N13" s="124" t="s">
        <v>94</v>
      </c>
      <c r="O13" s="124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1">
      <c r="A14" s="2"/>
      <c r="B14" s="129"/>
      <c r="C14" s="2"/>
      <c r="D14" s="2"/>
      <c r="E14" s="2"/>
      <c r="F14" s="2"/>
      <c r="G14" s="2"/>
      <c r="H14" s="2"/>
      <c r="I14" s="2"/>
      <c r="J14" s="2"/>
      <c r="K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7"/>
      <c r="Q15" s="122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29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7"/>
      <c r="Q18" s="122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 outlineLevel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29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F12:F13 I12:I13 L12:L1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2.75"/>
    <col customWidth="1" min="2" max="2" width="34.5"/>
    <col customWidth="1" min="3" max="3" width="46.88"/>
    <col customWidth="1" min="4" max="4" width="34.63"/>
    <col customWidth="1" min="5" max="5" width="28.38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68.25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112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358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141">
        <v>2.0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2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2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2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112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94.25" customHeight="1" outlineLevel="1">
      <c r="A12" s="124" t="s">
        <v>359</v>
      </c>
      <c r="B12" s="125" t="s">
        <v>360</v>
      </c>
      <c r="C12" s="125" t="s">
        <v>361</v>
      </c>
      <c r="D12" s="126" t="s">
        <v>362</v>
      </c>
      <c r="E12" s="126" t="s">
        <v>363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71.0" customHeight="1" outlineLevel="1">
      <c r="A13" s="124" t="s">
        <v>364</v>
      </c>
      <c r="B13" s="125" t="s">
        <v>360</v>
      </c>
      <c r="C13" s="151" t="s">
        <v>365</v>
      </c>
      <c r="D13" s="152" t="s">
        <v>366</v>
      </c>
      <c r="E13" s="126" t="s">
        <v>363</v>
      </c>
      <c r="F13" s="124" t="s">
        <v>5</v>
      </c>
      <c r="G13" s="145">
        <v>46255.0</v>
      </c>
      <c r="H13" s="146" t="s">
        <v>213</v>
      </c>
      <c r="I13" s="124" t="s">
        <v>5</v>
      </c>
      <c r="J13" s="145">
        <v>46255.0</v>
      </c>
      <c r="K13" s="146" t="s">
        <v>213</v>
      </c>
      <c r="L13" s="124" t="s">
        <v>5</v>
      </c>
      <c r="M13" s="145">
        <v>46255.0</v>
      </c>
      <c r="N13" s="146" t="s">
        <v>213</v>
      </c>
      <c r="O13" s="124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7"/>
      <c r="Q14" s="122"/>
      <c r="R14" s="27"/>
      <c r="S14" s="27"/>
      <c r="T14" s="27"/>
      <c r="U14" s="27"/>
      <c r="V14" s="27"/>
      <c r="W14" s="27"/>
      <c r="X14" s="27"/>
      <c r="Y14" s="27"/>
      <c r="Z14" s="27"/>
    </row>
    <row r="15" ht="12.75" customHeight="1" outlineLevel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29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7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7"/>
      <c r="Q17" s="122"/>
      <c r="R17" s="27"/>
      <c r="S17" s="27"/>
      <c r="T17" s="27"/>
      <c r="U17" s="27"/>
      <c r="V17" s="27"/>
      <c r="W17" s="27"/>
      <c r="X17" s="27"/>
      <c r="Y17" s="27"/>
      <c r="Z17" s="27"/>
    </row>
    <row r="18" ht="12.75" customHeight="1" outlineLevel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29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7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B2:E2"/>
    <mergeCell ref="B3:E3"/>
    <mergeCell ref="B4:E4"/>
  </mergeCells>
  <dataValidations>
    <dataValidation type="list" allowBlank="1" showErrorMessage="1" sqref="F12:F13 I12:I13 L12:L1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4.63"/>
    <col customWidth="1" min="2" max="2" width="34.5"/>
    <col customWidth="1" min="3" max="3" width="46.88"/>
    <col customWidth="1" min="4" max="4" width="34.63"/>
    <col customWidth="1" min="5" max="5" width="36.13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51.38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113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367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141">
        <v>2.0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2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2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2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113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56.75" customHeight="1" outlineLevel="1">
      <c r="A12" s="124" t="s">
        <v>368</v>
      </c>
      <c r="B12" s="125" t="s">
        <v>369</v>
      </c>
      <c r="C12" s="125" t="s">
        <v>370</v>
      </c>
      <c r="D12" s="126" t="s">
        <v>371</v>
      </c>
      <c r="E12" s="126" t="s">
        <v>372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45.5" customHeight="1" outlineLevel="1">
      <c r="A13" s="124" t="s">
        <v>373</v>
      </c>
      <c r="B13" s="144" t="s">
        <v>374</v>
      </c>
      <c r="C13" s="144" t="s">
        <v>375</v>
      </c>
      <c r="D13" s="160" t="s">
        <v>376</v>
      </c>
      <c r="E13" s="160" t="s">
        <v>377</v>
      </c>
      <c r="F13" s="124" t="s">
        <v>5</v>
      </c>
      <c r="G13" s="145">
        <v>46255.0</v>
      </c>
      <c r="H13" s="146" t="s">
        <v>213</v>
      </c>
      <c r="I13" s="124" t="s">
        <v>5</v>
      </c>
      <c r="J13" s="145">
        <v>46255.0</v>
      </c>
      <c r="K13" s="146" t="s">
        <v>213</v>
      </c>
      <c r="L13" s="124" t="s">
        <v>5</v>
      </c>
      <c r="M13" s="145">
        <v>46255.0</v>
      </c>
      <c r="N13" s="146" t="s">
        <v>213</v>
      </c>
      <c r="O13" s="124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7"/>
      <c r="Q14" s="122"/>
      <c r="R14" s="27"/>
      <c r="S14" s="27"/>
      <c r="T14" s="27"/>
      <c r="U14" s="27"/>
      <c r="V14" s="27"/>
      <c r="W14" s="27"/>
      <c r="X14" s="27"/>
      <c r="Y14" s="27"/>
      <c r="Z14" s="27"/>
    </row>
    <row r="15" ht="12.75" customHeight="1" outlineLevel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29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7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7"/>
      <c r="Q17" s="122"/>
      <c r="R17" s="27"/>
      <c r="S17" s="27"/>
      <c r="T17" s="27"/>
      <c r="U17" s="27"/>
      <c r="V17" s="27"/>
      <c r="W17" s="27"/>
      <c r="X17" s="27"/>
      <c r="Y17" s="27"/>
      <c r="Z17" s="27"/>
    </row>
    <row r="18" ht="12.75" customHeight="1" outlineLevel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29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7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B2:E2"/>
    <mergeCell ref="B3:E3"/>
    <mergeCell ref="B4:E4"/>
  </mergeCells>
  <dataValidations>
    <dataValidation type="list" allowBlank="1" showErrorMessage="1" sqref="F12:F13 I12:I13 L12:L1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23.5"/>
    <col customWidth="1" min="2" max="2" width="34.5"/>
    <col customWidth="1" min="3" max="3" width="46.88"/>
    <col customWidth="1" min="4" max="4" width="34.63"/>
    <col customWidth="1" min="5" max="5" width="48.63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46.1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118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378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1.0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1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1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1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118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89.0" customHeight="1" outlineLevel="1">
      <c r="A12" s="124" t="s">
        <v>379</v>
      </c>
      <c r="B12" s="144" t="s">
        <v>380</v>
      </c>
      <c r="C12" s="144" t="s">
        <v>381</v>
      </c>
      <c r="D12" s="160" t="s">
        <v>382</v>
      </c>
      <c r="E12" s="160" t="s">
        <v>383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24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2.75" customHeight="1" outlineLevel="1">
      <c r="A13" s="2"/>
      <c r="B13" s="129"/>
      <c r="C13" s="2"/>
      <c r="D13" s="2"/>
      <c r="E13" s="2"/>
      <c r="F13" s="2"/>
      <c r="G13" s="2"/>
      <c r="H13" s="2"/>
      <c r="I13" s="2"/>
      <c r="J13" s="2"/>
      <c r="K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7"/>
      <c r="Q14" s="122"/>
      <c r="R14" s="27"/>
      <c r="S14" s="27"/>
      <c r="T14" s="27"/>
      <c r="U14" s="27"/>
      <c r="V14" s="27"/>
      <c r="W14" s="27"/>
      <c r="X14" s="27"/>
      <c r="Y14" s="27"/>
      <c r="Z14" s="27"/>
    </row>
    <row r="15" ht="12.75" customHeight="1" outlineLevel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129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7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7"/>
      <c r="Q17" s="122"/>
      <c r="R17" s="27"/>
      <c r="S17" s="27"/>
      <c r="T17" s="27"/>
      <c r="U17" s="27"/>
      <c r="V17" s="27"/>
      <c r="W17" s="27"/>
      <c r="X17" s="27"/>
      <c r="Y17" s="27"/>
      <c r="Z17" s="27"/>
    </row>
    <row r="18" ht="12.75" customHeight="1" outlineLevel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129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7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B2:E2"/>
    <mergeCell ref="B3:E3"/>
    <mergeCell ref="B4:E4"/>
  </mergeCells>
  <dataValidations>
    <dataValidation type="list" allowBlank="1" showErrorMessage="1" sqref="F12 I12 L12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26.0"/>
    <col customWidth="1" min="2" max="2" width="34.5"/>
    <col customWidth="1" min="3" max="3" width="46.88"/>
    <col customWidth="1" min="4" max="4" width="34.63"/>
    <col customWidth="1" min="5" max="5" width="37.0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64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2" t="s">
        <v>2</v>
      </c>
      <c r="B2" s="14" t="s">
        <v>121</v>
      </c>
      <c r="C2" s="15"/>
      <c r="D2" s="15"/>
      <c r="E2" s="16"/>
      <c r="F2" s="18"/>
      <c r="G2" s="20"/>
      <c r="H2" s="21"/>
      <c r="I2" s="18"/>
      <c r="J2" s="20"/>
      <c r="K2" s="21"/>
      <c r="L2" s="18"/>
      <c r="M2" s="20"/>
      <c r="N2" s="21"/>
      <c r="O2" s="21"/>
      <c r="P2" s="21"/>
      <c r="Q2" s="28"/>
      <c r="R2" s="27" t="s">
        <v>5</v>
      </c>
      <c r="S2" s="27"/>
      <c r="T2" s="27"/>
      <c r="U2" s="27"/>
      <c r="V2" s="27"/>
      <c r="W2" s="27"/>
      <c r="X2" s="27"/>
      <c r="Y2" s="27"/>
      <c r="Z2" s="27"/>
    </row>
    <row r="3" ht="12.75" customHeight="1">
      <c r="A3" s="32" t="s">
        <v>6</v>
      </c>
      <c r="B3" s="33" t="s">
        <v>384</v>
      </c>
      <c r="C3" s="19"/>
      <c r="D3" s="19"/>
      <c r="E3" s="35"/>
      <c r="F3" s="18"/>
      <c r="G3" s="20"/>
      <c r="H3" s="21"/>
      <c r="I3" s="18"/>
      <c r="J3" s="20"/>
      <c r="K3" s="21"/>
      <c r="L3" s="18"/>
      <c r="M3" s="20"/>
      <c r="N3" s="21"/>
      <c r="O3" s="21"/>
      <c r="P3" s="21"/>
      <c r="Q3" s="28"/>
      <c r="R3" s="27" t="s">
        <v>10</v>
      </c>
      <c r="S3" s="27"/>
      <c r="T3" s="27"/>
      <c r="U3" s="27"/>
      <c r="V3" s="27"/>
      <c r="W3" s="27"/>
      <c r="X3" s="27"/>
      <c r="Y3" s="27"/>
      <c r="Z3" s="27"/>
    </row>
    <row r="4" ht="18.0" customHeight="1">
      <c r="A4" s="32" t="s">
        <v>13</v>
      </c>
      <c r="B4" s="33">
        <v>2.0</v>
      </c>
      <c r="C4" s="19"/>
      <c r="D4" s="19"/>
      <c r="E4" s="35"/>
      <c r="F4" s="18"/>
      <c r="G4" s="20"/>
      <c r="H4" s="21"/>
      <c r="I4" s="18"/>
      <c r="J4" s="20"/>
      <c r="K4" s="21"/>
      <c r="L4" s="18"/>
      <c r="M4" s="20"/>
      <c r="N4" s="21"/>
      <c r="O4" s="21"/>
      <c r="P4" s="21"/>
      <c r="Q4" s="28"/>
      <c r="R4" s="27" t="s">
        <v>16</v>
      </c>
      <c r="S4" s="27"/>
      <c r="T4" s="27"/>
      <c r="U4" s="27"/>
      <c r="V4" s="27"/>
      <c r="W4" s="27"/>
      <c r="X4" s="27"/>
      <c r="Y4" s="27"/>
      <c r="Z4" s="27"/>
    </row>
    <row r="5" ht="19.5" customHeight="1">
      <c r="A5" s="46" t="s">
        <v>18</v>
      </c>
      <c r="B5" s="47" t="s">
        <v>5</v>
      </c>
      <c r="C5" s="47" t="s">
        <v>10</v>
      </c>
      <c r="D5" s="47" t="s">
        <v>16</v>
      </c>
      <c r="E5" s="50" t="s">
        <v>22</v>
      </c>
      <c r="F5" s="52"/>
      <c r="G5" s="52"/>
      <c r="H5" s="53"/>
      <c r="I5" s="52"/>
      <c r="J5" s="52"/>
      <c r="K5" s="53"/>
      <c r="L5" s="52"/>
      <c r="M5" s="52"/>
      <c r="N5" s="53"/>
      <c r="O5" s="53"/>
      <c r="P5" s="53"/>
      <c r="Q5" s="54"/>
      <c r="R5" s="27" t="s">
        <v>22</v>
      </c>
      <c r="S5" s="27"/>
      <c r="T5" s="27"/>
      <c r="U5" s="27"/>
      <c r="V5" s="27"/>
      <c r="W5" s="27"/>
      <c r="X5" s="27"/>
      <c r="Y5" s="27"/>
      <c r="Z5" s="27"/>
    </row>
    <row r="6" ht="15.0" customHeight="1">
      <c r="A6" s="46" t="s">
        <v>25</v>
      </c>
      <c r="B6" s="64">
        <f>COUNTIF(F12:F16,B$5)</f>
        <v>2</v>
      </c>
      <c r="C6" s="64">
        <f>COUNTIF(F12:F16,C$5)</f>
        <v>0</v>
      </c>
      <c r="D6" s="64">
        <f>COUNTIF(F12:F16,D$5)</f>
        <v>0</v>
      </c>
      <c r="E6" s="68">
        <f>COUNTIF(F12:F16,E$5)</f>
        <v>0</v>
      </c>
      <c r="F6" s="69"/>
      <c r="G6" s="69"/>
      <c r="H6" s="53"/>
      <c r="I6" s="69"/>
      <c r="J6" s="69"/>
      <c r="K6" s="53"/>
      <c r="L6" s="69"/>
      <c r="M6" s="69"/>
      <c r="N6" s="53"/>
      <c r="O6" s="53"/>
      <c r="P6" s="53"/>
      <c r="Q6" s="54"/>
      <c r="R6" s="27"/>
      <c r="S6" s="27"/>
      <c r="T6" s="27"/>
      <c r="U6" s="27"/>
      <c r="V6" s="27"/>
      <c r="W6" s="27"/>
      <c r="X6" s="27"/>
      <c r="Y6" s="27"/>
      <c r="Z6" s="27"/>
    </row>
    <row r="7" ht="15.0" customHeight="1">
      <c r="A7" s="46" t="s">
        <v>36</v>
      </c>
      <c r="B7" s="64">
        <f>COUNTIF(I12:I16,B$5)</f>
        <v>2</v>
      </c>
      <c r="C7" s="64">
        <f>COUNTIF(I12:I16,C$5)</f>
        <v>0</v>
      </c>
      <c r="D7" s="64">
        <f>COUNTIF(I12:I16,D$5)</f>
        <v>0</v>
      </c>
      <c r="E7" s="68">
        <f>COUNTIF(I12:I16,E$5)</f>
        <v>0</v>
      </c>
      <c r="F7" s="69"/>
      <c r="G7" s="69"/>
      <c r="H7" s="53"/>
      <c r="I7" s="69"/>
      <c r="J7" s="69"/>
      <c r="K7" s="53"/>
      <c r="L7" s="69"/>
      <c r="M7" s="69"/>
      <c r="N7" s="53"/>
      <c r="O7" s="53"/>
      <c r="P7" s="53"/>
      <c r="Q7" s="54"/>
      <c r="R7" s="27"/>
      <c r="S7" s="27"/>
      <c r="T7" s="27"/>
      <c r="U7" s="27"/>
      <c r="V7" s="27"/>
      <c r="W7" s="27"/>
      <c r="X7" s="27"/>
      <c r="Y7" s="27"/>
      <c r="Z7" s="27"/>
    </row>
    <row r="8" ht="15.0" customHeight="1">
      <c r="A8" s="105" t="s">
        <v>56</v>
      </c>
      <c r="B8" s="107">
        <f>COUNTIF(L12:L16,B$5)</f>
        <v>2</v>
      </c>
      <c r="C8" s="107">
        <f>COUNTIF(L12:L16,C$5)</f>
        <v>0</v>
      </c>
      <c r="D8" s="107">
        <f>COUNTIF(L12:L16,D$5)</f>
        <v>0</v>
      </c>
      <c r="E8" s="109">
        <f>COUNTIF(L12:L16,E$5)</f>
        <v>0</v>
      </c>
      <c r="F8" s="69"/>
      <c r="G8" s="69"/>
      <c r="H8" s="53"/>
      <c r="I8" s="69"/>
      <c r="J8" s="69"/>
      <c r="K8" s="53"/>
      <c r="L8" s="69"/>
      <c r="M8" s="69"/>
      <c r="N8" s="53"/>
      <c r="O8" s="53"/>
      <c r="P8" s="53"/>
      <c r="Q8" s="54"/>
      <c r="R8" s="27"/>
      <c r="S8" s="27"/>
      <c r="T8" s="27"/>
      <c r="U8" s="27"/>
      <c r="V8" s="27"/>
      <c r="W8" s="27"/>
      <c r="X8" s="27"/>
      <c r="Y8" s="27"/>
      <c r="Z8" s="27"/>
    </row>
    <row r="9" ht="15.0" customHeight="1">
      <c r="A9" s="53"/>
      <c r="B9" s="53"/>
      <c r="C9" s="53"/>
      <c r="D9" s="53"/>
      <c r="E9" s="53"/>
      <c r="F9" s="110"/>
      <c r="G9" s="53"/>
      <c r="H9" s="53"/>
      <c r="I9" s="110"/>
      <c r="J9" s="53"/>
      <c r="K9" s="53"/>
      <c r="L9" s="110"/>
      <c r="M9" s="53"/>
      <c r="N9" s="53"/>
      <c r="O9" s="53"/>
      <c r="P9" s="53"/>
      <c r="Q9" s="54"/>
      <c r="R9" s="27"/>
      <c r="S9" s="27"/>
      <c r="T9" s="27"/>
      <c r="U9" s="27"/>
      <c r="V9" s="27"/>
      <c r="W9" s="27"/>
      <c r="X9" s="27"/>
      <c r="Y9" s="27"/>
      <c r="Z9" s="27"/>
    </row>
    <row r="10" ht="25.5" customHeight="1">
      <c r="A10" s="115" t="s">
        <v>68</v>
      </c>
      <c r="B10" s="115" t="s">
        <v>69</v>
      </c>
      <c r="C10" s="115" t="s">
        <v>70</v>
      </c>
      <c r="D10" s="115" t="s">
        <v>72</v>
      </c>
      <c r="E10" s="115" t="s">
        <v>73</v>
      </c>
      <c r="F10" s="115" t="s">
        <v>25</v>
      </c>
      <c r="G10" s="115" t="s">
        <v>75</v>
      </c>
      <c r="H10" s="115" t="s">
        <v>76</v>
      </c>
      <c r="I10" s="115" t="s">
        <v>36</v>
      </c>
      <c r="J10" s="115" t="s">
        <v>75</v>
      </c>
      <c r="K10" s="115" t="s">
        <v>76</v>
      </c>
      <c r="L10" s="115" t="s">
        <v>56</v>
      </c>
      <c r="M10" s="115" t="s">
        <v>75</v>
      </c>
      <c r="N10" s="115" t="s">
        <v>76</v>
      </c>
      <c r="O10" s="115" t="s">
        <v>79</v>
      </c>
      <c r="P10" s="27"/>
      <c r="Q10" s="116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117" t="s">
        <v>121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21"/>
      <c r="P11" s="27"/>
      <c r="Q11" s="122"/>
      <c r="R11" s="27"/>
      <c r="S11" s="27"/>
      <c r="T11" s="27"/>
      <c r="U11" s="27"/>
      <c r="V11" s="27"/>
      <c r="W11" s="27"/>
      <c r="X11" s="27"/>
      <c r="Y11" s="27"/>
      <c r="Z11" s="27"/>
    </row>
    <row r="12" ht="192.75" customHeight="1" outlineLevel="1">
      <c r="A12" s="124" t="s">
        <v>385</v>
      </c>
      <c r="B12" s="125" t="s">
        <v>386</v>
      </c>
      <c r="C12" s="125" t="s">
        <v>387</v>
      </c>
      <c r="D12" s="126" t="s">
        <v>388</v>
      </c>
      <c r="E12" s="126" t="s">
        <v>389</v>
      </c>
      <c r="F12" s="124" t="s">
        <v>5</v>
      </c>
      <c r="G12" s="127">
        <v>46241.0</v>
      </c>
      <c r="H12" s="124" t="s">
        <v>94</v>
      </c>
      <c r="I12" s="124" t="s">
        <v>5</v>
      </c>
      <c r="J12" s="127">
        <v>46241.0</v>
      </c>
      <c r="K12" s="124" t="s">
        <v>94</v>
      </c>
      <c r="L12" s="124" t="s">
        <v>5</v>
      </c>
      <c r="M12" s="127">
        <v>46241.0</v>
      </c>
      <c r="N12" s="124" t="s">
        <v>94</v>
      </c>
      <c r="O12" s="161"/>
      <c r="P12" s="128"/>
      <c r="Q12" s="129"/>
      <c r="R12" s="128"/>
      <c r="S12" s="128"/>
      <c r="T12" s="128"/>
      <c r="U12" s="128"/>
      <c r="V12" s="128"/>
      <c r="W12" s="128"/>
      <c r="X12" s="128"/>
      <c r="Y12" s="128"/>
      <c r="Z12" s="128"/>
    </row>
    <row r="13" ht="172.5" customHeight="1" outlineLevel="1">
      <c r="A13" s="124" t="s">
        <v>390</v>
      </c>
      <c r="B13" s="124" t="s">
        <v>391</v>
      </c>
      <c r="C13" s="124" t="s">
        <v>392</v>
      </c>
      <c r="D13" s="126" t="s">
        <v>393</v>
      </c>
      <c r="E13" s="126" t="s">
        <v>394</v>
      </c>
      <c r="F13" s="124" t="s">
        <v>5</v>
      </c>
      <c r="G13" s="127">
        <v>46241.0</v>
      </c>
      <c r="H13" s="124" t="s">
        <v>94</v>
      </c>
      <c r="I13" s="124" t="s">
        <v>5</v>
      </c>
      <c r="J13" s="127">
        <v>46241.0</v>
      </c>
      <c r="K13" s="124" t="s">
        <v>94</v>
      </c>
      <c r="L13" s="124" t="s">
        <v>5</v>
      </c>
      <c r="M13" s="127">
        <v>46241.0</v>
      </c>
      <c r="N13" s="124" t="s">
        <v>94</v>
      </c>
      <c r="O13" s="161"/>
      <c r="P13" s="2"/>
      <c r="Q13" s="129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 outlineLevel="1">
      <c r="A14" s="2"/>
      <c r="B14" s="129"/>
      <c r="C14" s="2"/>
      <c r="D14" s="2"/>
      <c r="E14" s="2"/>
      <c r="F14" s="2"/>
      <c r="G14" s="2"/>
      <c r="H14" s="2"/>
      <c r="I14" s="2"/>
      <c r="J14" s="2"/>
      <c r="K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7"/>
      <c r="Q15" s="122"/>
      <c r="R15" s="27"/>
      <c r="S15" s="27"/>
      <c r="T15" s="27"/>
      <c r="U15" s="27"/>
      <c r="V15" s="27"/>
      <c r="W15" s="27"/>
      <c r="X15" s="27"/>
      <c r="Y15" s="27"/>
      <c r="Z15" s="27"/>
    </row>
    <row r="16" ht="12.75" customHeight="1" outlineLevel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129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 outlineLevel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7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7"/>
      <c r="Q18" s="122"/>
      <c r="R18" s="27"/>
      <c r="S18" s="27"/>
      <c r="T18" s="27"/>
      <c r="U18" s="27"/>
      <c r="V18" s="27"/>
      <c r="W18" s="27"/>
      <c r="X18" s="27"/>
      <c r="Y18" s="27"/>
      <c r="Z18" s="27"/>
    </row>
    <row r="19" ht="12.75" customHeight="1" outlineLevel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129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7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7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7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7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7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7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7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7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7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7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7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7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7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7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7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7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7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7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7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7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7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7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7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7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7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7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7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7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7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7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7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7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7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7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7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7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7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7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7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7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7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7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7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7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7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7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7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7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7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7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7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7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7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7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7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7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7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7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7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7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7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7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7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7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7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7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7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7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7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7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7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7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7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7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7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7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7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7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7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7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7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7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7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7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7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7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7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7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7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7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7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7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7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7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7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7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7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7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7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7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7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7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7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7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7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7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7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7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7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7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7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7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7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7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7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7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7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7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7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7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7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7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7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7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7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7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7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7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7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7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7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7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7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7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7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7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7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7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7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7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7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7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7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7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7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7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7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7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7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7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7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7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7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7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7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7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7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7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7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7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7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7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7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7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7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7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7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7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7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7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7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7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7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7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7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7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7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7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7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7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7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7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7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7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7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7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7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7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7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7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7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7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7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7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7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7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7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7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7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7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7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7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7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7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7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7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7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7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7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7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7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7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7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7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7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7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7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7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7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7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7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7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7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7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7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7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7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7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7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7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7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7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7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7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7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7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7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7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7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7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7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7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7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7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7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7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7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7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7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7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7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7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7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7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7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7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7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7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7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7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7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7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7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7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7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7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7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7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7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7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7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7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7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7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7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7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7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7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7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7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7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7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7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7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7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7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7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7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7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7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7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7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7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7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7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7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7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7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7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7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7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7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7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7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7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7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7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7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7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7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7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7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7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7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7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7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7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7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7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7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7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7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7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7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7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7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7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7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7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7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7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7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7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7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7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7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7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7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7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7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7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7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7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7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7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7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7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7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7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7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7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7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7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7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7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7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7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7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7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7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7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7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7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7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7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7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7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7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7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7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7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7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7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7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7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7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7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7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7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7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7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7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7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7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7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7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7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7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7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7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7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7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7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7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7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7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7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7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7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7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7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7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7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7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7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7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7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7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7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7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7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7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7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7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7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7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7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7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7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7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7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7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7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7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7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7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7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7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7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7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7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7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7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7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7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7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7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7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7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7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7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7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7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7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7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7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7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7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7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7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7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7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7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7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7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7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7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7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7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7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7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7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7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7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7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7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7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7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7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7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7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7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7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7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7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7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7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7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7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7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7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7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7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7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7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7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7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7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7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7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7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7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7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7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7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7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7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7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7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7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7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7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7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7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7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7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7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7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7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7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7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7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7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7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7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7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7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7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7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7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7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7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7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7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7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7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7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7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7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7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7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7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7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7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7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7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7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7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7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7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7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7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7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7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7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7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7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7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7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7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7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7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7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7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7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7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7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7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7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7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7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7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7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7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7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7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7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7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7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7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7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7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7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7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7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7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7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7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7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7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7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7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7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7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7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7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7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7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7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7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7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7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7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7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7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7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7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7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7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7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7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7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7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7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7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7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7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7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7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7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7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7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7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7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7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7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7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7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7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7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7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7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7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7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7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7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7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7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7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7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7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7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7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7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7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7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7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7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7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7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7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7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7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7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7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7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7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7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7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7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7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7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7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7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7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7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7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7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7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7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7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7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7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7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7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7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7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7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7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7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7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7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7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7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7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7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7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7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7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7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7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7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7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7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7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7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7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7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7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7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7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7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7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7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7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7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7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7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7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7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7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7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7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7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7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7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7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7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7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7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7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7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7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7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7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7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7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7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7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7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7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7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7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7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7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7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7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7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7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7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7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7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7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7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7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7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7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7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7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7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7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7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7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7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7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7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7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7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7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7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7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7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7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7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7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7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7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7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7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7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7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7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7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7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7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7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7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7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7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7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7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7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7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7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7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7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7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7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7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7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7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7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7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7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7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7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7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7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7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7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7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7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7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7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7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7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7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7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7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7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7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7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7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7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7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7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7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7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7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7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7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7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7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7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7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7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7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7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7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7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7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7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7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7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7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7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7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7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7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7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7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7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7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7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7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7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7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7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7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7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7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7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7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7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7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7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7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7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7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7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7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7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7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7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7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7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7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7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7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7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7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7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7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7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7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7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7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7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7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7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7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7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7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7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7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7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7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7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7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7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7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7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7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7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7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7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7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7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7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7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7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7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7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7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7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7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7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7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7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7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7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7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7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7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7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7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7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7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7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7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7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7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7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7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7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7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7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7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7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7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7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7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7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7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7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7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7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7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7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7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7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7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7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7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7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7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7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7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7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7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7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7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7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7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7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7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7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7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7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7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7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7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7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7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7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7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7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7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7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7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7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7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7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7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7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7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7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7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7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7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7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7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7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7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P996" s="2"/>
      <c r="Q996" s="7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P997" s="2"/>
      <c r="Q997" s="7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P998" s="2"/>
      <c r="Q998" s="7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P999" s="2"/>
      <c r="Q999" s="7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P1000" s="2"/>
      <c r="Q1000" s="7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E2"/>
    <mergeCell ref="B3:E3"/>
    <mergeCell ref="B4:E4"/>
  </mergeCells>
  <dataValidations>
    <dataValidation type="list" allowBlank="1" showErrorMessage="1" sqref="F12:F13 I12:I13 L12:L1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