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SchoolManagement-\Exel file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4" i="1"/>
  <c r="C13" i="1"/>
  <c r="F10" i="1"/>
  <c r="A8" i="1"/>
  <c r="C5" i="1"/>
  <c r="E14" i="1"/>
  <c r="B13" i="1"/>
  <c r="G11" i="1"/>
  <c r="E10" i="1"/>
  <c r="B9" i="1"/>
  <c r="G7" i="1"/>
  <c r="E6" i="1"/>
  <c r="B5" i="1"/>
  <c r="G3" i="1"/>
  <c r="E2" i="1"/>
  <c r="C14" i="1"/>
  <c r="A13" i="1"/>
  <c r="F11" i="1"/>
  <c r="C10" i="1"/>
  <c r="A9" i="1"/>
  <c r="F7" i="1"/>
  <c r="C6" i="1"/>
  <c r="A5" i="1"/>
  <c r="F3" i="1"/>
  <c r="C2" i="1"/>
  <c r="G5" i="1"/>
  <c r="F2" i="1"/>
  <c r="B14" i="1"/>
  <c r="G12" i="1"/>
  <c r="E11" i="1"/>
  <c r="B10" i="1"/>
  <c r="G8" i="1"/>
  <c r="E7" i="1"/>
  <c r="B6" i="1"/>
  <c r="G4" i="1"/>
  <c r="E3" i="1"/>
  <c r="B2" i="1"/>
  <c r="A14" i="1"/>
  <c r="C11" i="1"/>
  <c r="A10" i="1"/>
  <c r="F8" i="1"/>
  <c r="C7" i="1"/>
  <c r="A6" i="1"/>
  <c r="F4" i="1"/>
  <c r="A2" i="1"/>
  <c r="G13" i="1"/>
  <c r="B11" i="1"/>
  <c r="E8" i="1"/>
  <c r="E4" i="1"/>
  <c r="F12" i="1"/>
  <c r="C3" i="1"/>
  <c r="E12" i="1"/>
  <c r="G9" i="1"/>
  <c r="B7" i="1"/>
  <c r="B3" i="1"/>
  <c r="F13" i="1"/>
  <c r="C12" i="1"/>
  <c r="A11" i="1"/>
  <c r="F9" i="1"/>
  <c r="C8" i="1"/>
  <c r="A7" i="1"/>
  <c r="F5" i="1"/>
  <c r="C4" i="1"/>
  <c r="A3" i="1"/>
  <c r="G14" i="1"/>
  <c r="E13" i="1"/>
  <c r="G10" i="1"/>
  <c r="E9" i="1"/>
  <c r="B8" i="1"/>
  <c r="G6" i="1"/>
  <c r="E5" i="1"/>
  <c r="G2" i="1"/>
  <c r="F14" i="1"/>
  <c r="A12" i="1"/>
  <c r="C9" i="1"/>
  <c r="F6" i="1"/>
  <c r="A4" i="1"/>
</calcChain>
</file>

<file path=xl/sharedStrings.xml><?xml version="1.0" encoding="utf-8"?>
<sst xmlns="http://schemas.openxmlformats.org/spreadsheetml/2006/main" count="28" uniqueCount="18">
  <si>
    <t>STUDENT NO</t>
  </si>
  <si>
    <t xml:space="preserve">SURNAME </t>
  </si>
  <si>
    <t>INITIALS</t>
  </si>
  <si>
    <t>SUBJECT CODE</t>
  </si>
  <si>
    <t>CONTACT NO</t>
  </si>
  <si>
    <t>EMAIL ADDRESS</t>
  </si>
  <si>
    <t>REASON FOR READMISSION</t>
  </si>
  <si>
    <t>Information Session</t>
  </si>
  <si>
    <t>Information Session Attendance</t>
  </si>
  <si>
    <t>WhatsApp Status</t>
  </si>
  <si>
    <t>Supported Subjects</t>
  </si>
  <si>
    <t>Additional Subjects to be supported</t>
  </si>
  <si>
    <t>Assigned Tutor</t>
  </si>
  <si>
    <t>ISY34BT</t>
  </si>
  <si>
    <t>Boketsu</t>
  </si>
  <si>
    <t>NVW</t>
  </si>
  <si>
    <t>n.boketsu@gmail.com</t>
  </si>
  <si>
    <t>LIFT EXCLUSION: CONDITION: Need to pass TPG201T(3),DSO34AT(2),DSO34BT(2),ISY34AT(2),ISY34BT(2), attend 85% classes, and interventions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</si>
</sst>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 MT"/>
      <family val="2"/>
      <charset val="1"/>
    </font>
    <font>
      <sz val="10"/>
      <color rgb="FF000000"/>
      <name val="Arial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2" xfId="0" applyFont="1" applyBorder="1"/>
    <xf numFmtId="0" fontId="3" fillId="0" borderId="3" xfId="0" applyFont="1" applyBorder="1"/>
    <xf numFmtId="0" fontId="4" fillId="0" borderId="0" xfId="0" applyFont="1"/>
    <xf numFmtId="0" fontId="5" fillId="0" borderId="3" xfId="1" applyFill="1" applyBorder="1" applyAlignment="1"/>
    <xf numFmtId="0" fontId="3" fillId="0" borderId="3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.boketsu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topLeftCell="A11" workbookViewId="0">
      <selection activeCell="C1" sqref="C1"/>
    </sheetView>
  </sheetViews>
  <sheetFormatPr defaultRowHeight="15"/>
  <cols>
    <col min="1" max="1" width="29.28515625" customWidth="1"/>
    <col min="2" max="2" width="32.85546875" customWidth="1"/>
    <col min="3" max="3" width="35.28515625" customWidth="1"/>
    <col min="4" max="4" width="32.85546875" customWidth="1"/>
    <col min="5" max="5" width="38" customWidth="1"/>
    <col min="6" max="6" width="38.42578125" customWidth="1"/>
    <col min="7" max="7" width="45.7109375" customWidth="1"/>
    <col min="8" max="8" width="19" bestFit="1" customWidth="1"/>
    <col min="9" max="9" width="30.140625" bestFit="1" customWidth="1"/>
  </cols>
  <sheetData>
    <row r="1" spans="1:13" ht="9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</row>
    <row r="2" spans="1:13" ht="192">
      <c r="A2" s="4">
        <f ca="1">IFERROR(__xludf.DUMMYFUNCTION("""COMPUTED_VALUE"""),216955870)</f>
        <v>216955870</v>
      </c>
      <c r="B2" s="4" t="str">
        <f ca="1">IFERROR(__xludf.DUMMYFUNCTION("""COMPUTED_VALUE"""),"Shikwambane ")</f>
        <v xml:space="preserve">Shikwambane </v>
      </c>
      <c r="C2" s="4" t="str">
        <f ca="1">IFERROR(__xludf.DUMMYFUNCTION("""COMPUTED_VALUE"""),"SM")</f>
        <v>SM</v>
      </c>
      <c r="D2" s="5" t="s">
        <v>13</v>
      </c>
      <c r="E2" s="4" t="str">
        <f ca="1">IFERROR(__xludf.DUMMYFUNCTION("""COMPUTED_VALUE"""),"0678298342")</f>
        <v>0678298342</v>
      </c>
      <c r="F2" s="4" t="str">
        <f ca="1">IFERROR(__xludf.DUMMYFUNCTION("""COMPUTED_VALUE"""),"Sizwengobeza1@gmail.com")</f>
        <v>Sizwengobeza1@gmail.com</v>
      </c>
      <c r="G2" s="4" t="str">
        <f ca="1">IFERROR(__xludf.DUMMYFUNCTION("""COMPUTED_VALUE"""),"Repeated ISY34BT 4 times. Student must pass ISY34BT during S1 2022.  Student must report for academic intervention.")</f>
        <v>Repeated ISY34BT 4 times. Student must pass ISY34BT during S1 2022.  Student must report for academic intervention.</v>
      </c>
    </row>
    <row r="3" spans="1:13" ht="153.75">
      <c r="A3" s="6">
        <f ca="1">IFERROR(__xludf.DUMMYFUNCTION("""COMPUTED_VALUE"""),216205847)</f>
        <v>216205847</v>
      </c>
      <c r="B3" s="6" t="str">
        <f ca="1">IFERROR(__xludf.DUMMYFUNCTION("""COMPUTED_VALUE"""),"Magoro")</f>
        <v>Magoro</v>
      </c>
      <c r="C3" s="6" t="str">
        <f ca="1">IFERROR(__xludf.DUMMYFUNCTION("""COMPUTED_VALUE"""),"N")</f>
        <v>N</v>
      </c>
      <c r="D3" s="5" t="s">
        <v>13</v>
      </c>
      <c r="E3" s="6" t="str">
        <f ca="1">IFERROR(__xludf.DUMMYFUNCTION("""COMPUTED_VALUE"""),"0818683424")</f>
        <v>0818683424</v>
      </c>
      <c r="F3" s="6" t="str">
        <f ca="1">IFERROR(__xludf.DUMMYFUNCTION("""COMPUTED_VALUE"""),"nommagoro@gmail.com")</f>
        <v>nommagoro@gmail.com</v>
      </c>
      <c r="G3" s="6" t="str">
        <f ca="1">IFERROR(__xludf.DUMMYFUNCTION("""COMPUTED_VALUE"""),"Student need to pass TPG201T and ISY34BT, attend 85% full time, and attend all interventions.")</f>
        <v>Student need to pass TPG201T and ISY34BT, attend 85% full time, and attend all interventions.</v>
      </c>
    </row>
    <row r="4" spans="1:13" ht="192">
      <c r="A4" s="6">
        <f ca="1">IFERROR(__xludf.DUMMYFUNCTION("""COMPUTED_VALUE"""),216973992)</f>
        <v>216973992</v>
      </c>
      <c r="B4" s="6" t="str">
        <f ca="1">IFERROR(__xludf.DUMMYFUNCTION("""COMPUTED_VALUE"""),"Mkhize")</f>
        <v>Mkhize</v>
      </c>
      <c r="C4" s="6" t="str">
        <f ca="1">IFERROR(__xludf.DUMMYFUNCTION("""COMPUTED_VALUE"""),"BS")</f>
        <v>BS</v>
      </c>
      <c r="D4" s="5" t="s">
        <v>13</v>
      </c>
      <c r="E4" s="6" t="str">
        <f ca="1">IFERROR(__xludf.DUMMYFUNCTION("""COMPUTED_VALUE"""),"0833551002")</f>
        <v>0833551002</v>
      </c>
      <c r="F4" s="6" t="str">
        <f ca="1">IFERROR(__xludf.DUMMYFUNCTION("""COMPUTED_VALUE"""),"brillientsya@gmail.com")</f>
        <v>brillientsya@gmail.com</v>
      </c>
      <c r="G4" s="6" t="str">
        <f ca="1">IFERROR(__xludf.DUMMYFUNCTION("""COMPUTED_VALUE"""),"Need to PASS DSO23BT, TPG201T, ISY34AT, and  ISY34BT, attend 85% full time, and attend all interventions.")</f>
        <v>Need to PASS DSO23BT, TPG201T, ISY34AT, and  ISY34BT, attend 85% full time, and attend all interventions.</v>
      </c>
    </row>
    <row r="5" spans="1:13" ht="192">
      <c r="A5" s="6">
        <f ca="1">IFERROR(__xludf.DUMMYFUNCTION("""COMPUTED_VALUE"""),217612446)</f>
        <v>217612446</v>
      </c>
      <c r="B5" s="6" t="str">
        <f ca="1">IFERROR(__xludf.DUMMYFUNCTION("""COMPUTED_VALUE"""),"MANGANYE ")</f>
        <v xml:space="preserve">MANGANYE </v>
      </c>
      <c r="C5" s="6" t="str">
        <f ca="1">IFERROR(__xludf.DUMMYFUNCTION("""COMPUTED_VALUE"""),"VS ")</f>
        <v xml:space="preserve">VS </v>
      </c>
      <c r="D5" s="5" t="s">
        <v>13</v>
      </c>
      <c r="E5" s="6" t="str">
        <f ca="1">IFERROR(__xludf.DUMMYFUNCTION("""COMPUTED_VALUE"""),"0712312745")</f>
        <v>0712312745</v>
      </c>
      <c r="F5" s="6" t="str">
        <f ca="1">IFERROR(__xludf.DUMMYFUNCTION("""COMPUTED_VALUE"""),"manganyesurprise369@gmail.com")</f>
        <v>manganyesurprise369@gmail.com</v>
      </c>
      <c r="G5" s="6" t="str">
        <f ca="1">IFERROR(__xludf.DUMMYFUNCTION("""COMPUTED_VALUE"""),"Student need to pass TPG201T, ISY34AT, ISY34BT, and DSO34AT, attend 85% full time, and attend all interventions.")</f>
        <v>Student need to pass TPG201T, ISY34AT, ISY34BT, and DSO34AT, attend 85% full time, and attend all interventions.</v>
      </c>
    </row>
    <row r="6" spans="1:13" ht="179.25">
      <c r="A6" s="6">
        <f ca="1">IFERROR(__xludf.DUMMYFUNCTION("""COMPUTED_VALUE"""),218064612)</f>
        <v>218064612</v>
      </c>
      <c r="B6" s="6" t="str">
        <f ca="1">IFERROR(__xludf.DUMMYFUNCTION("""COMPUTED_VALUE"""),"Sithole")</f>
        <v>Sithole</v>
      </c>
      <c r="C6" s="6" t="str">
        <f ca="1">IFERROR(__xludf.DUMMYFUNCTION("""COMPUTED_VALUE"""),"NW")</f>
        <v>NW</v>
      </c>
      <c r="D6" s="5" t="s">
        <v>13</v>
      </c>
      <c r="E6" s="6" t="str">
        <f ca="1">IFERROR(__xludf.DUMMYFUNCTION("""COMPUTED_VALUE"""),"0711994208")</f>
        <v>0711994208</v>
      </c>
      <c r="F6" s="6" t="str">
        <f ca="1">IFERROR(__xludf.DUMMYFUNCTION("""COMPUTED_VALUE"""),"218064612@tut4life.ac.za")</f>
        <v>218064612@tut4life.ac.za</v>
      </c>
      <c r="G6" s="6" t="str">
        <f ca="1">IFERROR(__xludf.DUMMYFUNCTION("""COMPUTED_VALUE"""),"Student must pass TPG201T, ISY34AT, and ISY34BT, attend 85% full time, and attend all interventions.")</f>
        <v>Student must pass TPG201T, ISY34AT, and ISY34BT, attend 85% full time, and attend all interventions.</v>
      </c>
      <c r="H6" s="7"/>
    </row>
    <row r="7" spans="1:13" ht="217.5">
      <c r="A7" s="6">
        <f ca="1">IFERROR(__xludf.DUMMYFUNCTION("""COMPUTED_VALUE"""),218701248)</f>
        <v>218701248</v>
      </c>
      <c r="B7" s="6" t="str">
        <f ca="1">IFERROR(__xludf.DUMMYFUNCTION("""COMPUTED_VALUE"""),"MALULEKE")</f>
        <v>MALULEKE</v>
      </c>
      <c r="C7" s="6" t="str">
        <f ca="1">IFERROR(__xludf.DUMMYFUNCTION("""COMPUTED_VALUE"""),"FD")</f>
        <v>FD</v>
      </c>
      <c r="D7" s="5" t="s">
        <v>13</v>
      </c>
      <c r="E7" s="6" t="str">
        <f ca="1">IFERROR(__xludf.DUMMYFUNCTION("""COMPUTED_VALUE"""),"0722843863")</f>
        <v>0722843863</v>
      </c>
      <c r="F7" s="6" t="str">
        <f ca="1">IFERROR(__xludf.DUMMYFUNCTION("""COMPUTED_VALUE"""),"dowenfumani97@gmail.com")</f>
        <v>dowenfumani97@gmail.com</v>
      </c>
      <c r="G7" s="6" t="str">
        <f ca="1">IFERROR(__xludf.DUMMYFUNCTION("""COMPUTED_VALUE"""),"Need to pass TPG201T(3), DSO34BT(2),ISY34AT(2),ISY34BT(2) and attend relevant intervention, and 85% classes during S1 2022")</f>
        <v>Need to pass TPG201T(3), DSO34BT(2),ISY34AT(2),ISY34BT(2) and attend relevant intervention, and 85% classes during S1 2022</v>
      </c>
    </row>
    <row r="8" spans="1:13" ht="153.75">
      <c r="A8" s="6">
        <f ca="1">IFERROR(__xludf.DUMMYFUNCTION("""COMPUTED_VALUE"""),208258265)</f>
        <v>208258265</v>
      </c>
      <c r="B8" s="6" t="str">
        <f ca="1">IFERROR(__xludf.DUMMYFUNCTION("""COMPUTED_VALUE"""),"Nkuna ")</f>
        <v xml:space="preserve">Nkuna </v>
      </c>
      <c r="C8" s="6" t="str">
        <f ca="1">IFERROR(__xludf.DUMMYFUNCTION("""COMPUTED_VALUE"""),"LF")</f>
        <v>LF</v>
      </c>
      <c r="D8" s="5" t="s">
        <v>13</v>
      </c>
      <c r="E8" s="6" t="str">
        <f ca="1">IFERROR(__xludf.DUMMYFUNCTION("""COMPUTED_VALUE"""),"0785280109")</f>
        <v>0785280109</v>
      </c>
      <c r="F8" s="6" t="str">
        <f ca="1">IFERROR(__xludf.DUMMYFUNCTION("""COMPUTED_VALUE"""),"nkunalouren@yahoo.com")</f>
        <v>nkunalouren@yahoo.com</v>
      </c>
      <c r="G8" s="6" t="str">
        <f ca="1">IFERROR(__xludf.DUMMYFUNCTION("""COMPUTED_VALUE"""),"Student need to pass DSO34BT, and ISY34BT during S1 2022 and report for academic intervention.")</f>
        <v>Student need to pass DSO34BT, and ISY34BT during S1 2022 and report for academic intervention.</v>
      </c>
    </row>
    <row r="9" spans="1:13" ht="192">
      <c r="A9" s="6">
        <f ca="1">IFERROR(__xludf.DUMMYFUNCTION("""COMPUTED_VALUE"""),214703130)</f>
        <v>214703130</v>
      </c>
      <c r="B9" s="6" t="str">
        <f ca="1">IFERROR(__xludf.DUMMYFUNCTION("""COMPUTED_VALUE"""),"Mahloko")</f>
        <v>Mahloko</v>
      </c>
      <c r="C9" s="6" t="str">
        <f ca="1">IFERROR(__xludf.DUMMYFUNCTION("""COMPUTED_VALUE"""),"IT")</f>
        <v>IT</v>
      </c>
      <c r="D9" s="5" t="s">
        <v>13</v>
      </c>
      <c r="E9" s="6" t="str">
        <f ca="1">IFERROR(__xludf.DUMMYFUNCTION("""COMPUTED_VALUE"""),"0842326960")</f>
        <v>0842326960</v>
      </c>
      <c r="F9" s="6" t="str">
        <f ca="1">IFERROR(__xludf.DUMMYFUNCTION("""COMPUTED_VALUE"""),"ivanthato@gmail.com")</f>
        <v>ivanthato@gmail.com</v>
      </c>
      <c r="G9" s="6" t="str">
        <f ca="1">IFERROR(__xludf.DUMMYFUNCTION("""COMPUTED_VALUE"""),"STUDENT NEED TO PASS DSO34BT AND ISY34BT DURING S1 2022 AND REPORT FOR ACADEMIC INTERVENTION")</f>
        <v>STUDENT NEED TO PASS DSO34BT AND ISY34BT DURING S1 2022 AND REPORT FOR ACADEMIC INTERVENTION</v>
      </c>
    </row>
    <row r="10" spans="1:13" ht="64.5">
      <c r="A10" s="6">
        <f ca="1">IFERROR(__xludf.DUMMYFUNCTION("""COMPUTED_VALUE"""),213493345)</f>
        <v>213493345</v>
      </c>
      <c r="B10" s="6" t="str">
        <f ca="1">IFERROR(__xludf.DUMMYFUNCTION("""COMPUTED_VALUE"""),"Setuke")</f>
        <v>Setuke</v>
      </c>
      <c r="C10" s="6" t="str">
        <f ca="1">IFERROR(__xludf.DUMMYFUNCTION("""COMPUTED_VALUE"""),"HT")</f>
        <v>HT</v>
      </c>
      <c r="D10" s="5" t="s">
        <v>13</v>
      </c>
      <c r="E10" s="6" t="str">
        <f ca="1">IFERROR(__xludf.DUMMYFUNCTION("""COMPUTED_VALUE"""),"0659204567")</f>
        <v>0659204567</v>
      </c>
      <c r="F10" s="6" t="str">
        <f ca="1">IFERROR(__xludf.DUMMYFUNCTION("""COMPUTED_VALUE"""),"tsetuke@gmail.com")</f>
        <v>tsetuke@gmail.com</v>
      </c>
      <c r="G10" s="6" t="str">
        <f ca="1">IFERROR(__xludf.DUMMYFUNCTION("""COMPUTED_VALUE"""),"Need to pass ISY34AT and ISY34BT.")</f>
        <v>Need to pass ISY34AT and ISY34BT.</v>
      </c>
    </row>
    <row r="11" spans="1:13" ht="51.75">
      <c r="A11" s="6">
        <f ca="1">IFERROR(__xludf.DUMMYFUNCTION("""COMPUTED_VALUE"""),216599390)</f>
        <v>216599390</v>
      </c>
      <c r="B11" s="6" t="str">
        <f ca="1">IFERROR(__xludf.DUMMYFUNCTION("""COMPUTED_VALUE"""),"Mthanti ")</f>
        <v xml:space="preserve">Mthanti </v>
      </c>
      <c r="C11" s="6" t="str">
        <f ca="1">IFERROR(__xludf.DUMMYFUNCTION("""COMPUTED_VALUE"""),"Sh")</f>
        <v>Sh</v>
      </c>
      <c r="D11" s="5" t="s">
        <v>13</v>
      </c>
      <c r="E11" s="6" t="str">
        <f ca="1">IFERROR(__xludf.DUMMYFUNCTION("""COMPUTED_VALUE"""),"0721283941")</f>
        <v>0721283941</v>
      </c>
      <c r="F11" s="6" t="str">
        <f ca="1">IFERROR(__xludf.DUMMYFUNCTION("""COMPUTED_VALUE"""),"simphiwemthanti76@gmail.coms")</f>
        <v>simphiwemthanti76@gmail.coms</v>
      </c>
      <c r="G11" s="6" t="str">
        <f ca="1">IFERROR(__xludf.DUMMYFUNCTION("""COMPUTED_VALUE"""),"Student need to pass ISY34BT.")</f>
        <v>Student need to pass ISY34BT.</v>
      </c>
    </row>
    <row r="12" spans="1:13" ht="64.5">
      <c r="A12" s="6">
        <f ca="1">IFERROR(__xludf.DUMMYFUNCTION("""COMPUTED_VALUE"""),216891562)</f>
        <v>216891562</v>
      </c>
      <c r="B12" s="6" t="str">
        <f ca="1">IFERROR(__xludf.DUMMYFUNCTION("""COMPUTED_VALUE"""),"Ratlhogo")</f>
        <v>Ratlhogo</v>
      </c>
      <c r="C12" s="6" t="str">
        <f ca="1">IFERROR(__xludf.DUMMYFUNCTION("""COMPUTED_VALUE"""),"T")</f>
        <v>T</v>
      </c>
      <c r="D12" s="5" t="s">
        <v>13</v>
      </c>
      <c r="E12" s="6" t="str">
        <f ca="1">IFERROR(__xludf.DUMMYFUNCTION("""COMPUTED_VALUE"""),"0828413723")</f>
        <v>0828413723</v>
      </c>
      <c r="F12" s="6" t="str">
        <f ca="1">IFERROR(__xludf.DUMMYFUNCTION("""COMPUTED_VALUE"""),"tlhomphosuper@gmail.com")</f>
        <v>tlhomphosuper@gmail.com</v>
      </c>
      <c r="G12" s="6" t="str">
        <f ca="1">IFERROR(__xludf.DUMMYFUNCTION("""COMPUTED_VALUE"""),"Need to pass ISY34AT AND ISY34BT.")</f>
        <v>Need to pass ISY34AT AND ISY34BT.</v>
      </c>
    </row>
    <row r="13" spans="1:13" ht="51.75">
      <c r="A13" s="6">
        <f ca="1">IFERROR(__xludf.DUMMYFUNCTION("""COMPUTED_VALUE"""),216599390)</f>
        <v>216599390</v>
      </c>
      <c r="B13" s="6" t="str">
        <f ca="1">IFERROR(__xludf.DUMMYFUNCTION("""COMPUTED_VALUE"""),"Mthanti ")</f>
        <v xml:space="preserve">Mthanti </v>
      </c>
      <c r="C13" s="6" t="str">
        <f ca="1">IFERROR(__xludf.DUMMYFUNCTION("""COMPUTED_VALUE"""),"Sh")</f>
        <v>Sh</v>
      </c>
      <c r="D13" s="6"/>
      <c r="E13" s="6" t="str">
        <f ca="1">IFERROR(__xludf.DUMMYFUNCTION("""COMPUTED_VALUE"""),"0721283941")</f>
        <v>0721283941</v>
      </c>
      <c r="F13" s="6" t="str">
        <f ca="1">IFERROR(__xludf.DUMMYFUNCTION("""COMPUTED_VALUE"""),"simphiwemthanti76@gmail.coms")</f>
        <v>simphiwemthanti76@gmail.coms</v>
      </c>
      <c r="G13" s="6" t="str">
        <f ca="1">IFERROR(__xludf.DUMMYFUNCTION("""COMPUTED_VALUE"""),"Student need to pass ISY34BT.")</f>
        <v>Student need to pass ISY34BT.</v>
      </c>
    </row>
    <row r="14" spans="1:13" ht="77.25">
      <c r="A14" s="6">
        <f ca="1">IFERROR(__xludf.DUMMYFUNCTION("""COMPUTED_VALUE"""),218683207)</f>
        <v>218683207</v>
      </c>
      <c r="B14" s="6" t="str">
        <f ca="1">IFERROR(__xludf.DUMMYFUNCTION("""COMPUTED_VALUE"""),"Tshamano")</f>
        <v>Tshamano</v>
      </c>
      <c r="C14" s="6" t="str">
        <f ca="1">IFERROR(__xludf.DUMMYFUNCTION("""COMPUTED_VALUE"""),"TG ")</f>
        <v xml:space="preserve">TG </v>
      </c>
      <c r="D14" s="6"/>
      <c r="E14" s="6" t="str">
        <f ca="1">IFERROR(__xludf.DUMMYFUNCTION("""COMPUTED_VALUE"""),"0622835358")</f>
        <v>0622835358</v>
      </c>
      <c r="F14" s="6" t="str">
        <f ca="1">IFERROR(__xludf.DUMMYFUNCTION("""COMPUTED_VALUE"""),"218683207@tut4life.ac.za")</f>
        <v>218683207@tut4life.ac.za</v>
      </c>
      <c r="G14" s="6" t="str">
        <f ca="1">IFERROR(__xludf.DUMMYFUNCTION("""COMPUTED_VALUE"""),"STUDENT MUST PASS ISY34BT DURING S1 2022.")</f>
        <v>STUDENT MUST PASS ISY34BT DURING S1 2022.</v>
      </c>
    </row>
    <row r="15" spans="1:13" ht="243">
      <c r="A15" s="8">
        <v>218332498</v>
      </c>
      <c r="B15" s="9" t="s">
        <v>14</v>
      </c>
      <c r="C15" s="9" t="s">
        <v>15</v>
      </c>
      <c r="D15" s="10"/>
      <c r="E15" s="8">
        <v>763205850</v>
      </c>
      <c r="F15" s="11" t="s">
        <v>16</v>
      </c>
      <c r="G15" s="12" t="s">
        <v>17</v>
      </c>
    </row>
  </sheetData>
  <hyperlinks>
    <hyperlink ref="F1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2022-04-13T10:03:39Z</dcterms:created>
  <dcterms:modified xsi:type="dcterms:W3CDTF">2022-04-13T11:13:12Z</dcterms:modified>
</cp:coreProperties>
</file>