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choolManagement-\Exel files\"/>
    </mc:Choice>
  </mc:AlternateContent>
  <bookViews>
    <workbookView xWindow="0" yWindow="0" windowWidth="25125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6" i="1"/>
  <c r="G14" i="1"/>
  <c r="G12" i="1"/>
  <c r="E9" i="1"/>
  <c r="B8" i="1"/>
  <c r="G6" i="1"/>
  <c r="E5" i="1"/>
  <c r="B4" i="1"/>
  <c r="G2" i="1"/>
  <c r="E13" i="1"/>
  <c r="G8" i="1"/>
  <c r="G4" i="1"/>
  <c r="A18" i="1"/>
  <c r="A16" i="1"/>
  <c r="A14" i="1"/>
  <c r="A12" i="1"/>
  <c r="C9" i="1"/>
  <c r="A8" i="1"/>
  <c r="F6" i="1"/>
  <c r="C5" i="1"/>
  <c r="A4" i="1"/>
  <c r="A2" i="1"/>
  <c r="G10" i="1"/>
  <c r="E3" i="1"/>
  <c r="G17" i="1"/>
  <c r="G15" i="1"/>
  <c r="G13" i="1"/>
  <c r="G11" i="1"/>
  <c r="B9" i="1"/>
  <c r="G7" i="1"/>
  <c r="E6" i="1"/>
  <c r="B5" i="1"/>
  <c r="G3" i="1"/>
  <c r="E15" i="1"/>
  <c r="B6" i="1"/>
  <c r="F17" i="1"/>
  <c r="F15" i="1"/>
  <c r="F13" i="1"/>
  <c r="A11" i="1"/>
  <c r="A9" i="1"/>
  <c r="F7" i="1"/>
  <c r="C6" i="1"/>
  <c r="A5" i="1"/>
  <c r="F3" i="1"/>
  <c r="E17" i="1"/>
  <c r="E7" i="1"/>
  <c r="C4" i="1"/>
  <c r="C17" i="1"/>
  <c r="C15" i="1"/>
  <c r="C13" i="1"/>
  <c r="A10" i="1"/>
  <c r="F8" i="1"/>
  <c r="C7" i="1"/>
  <c r="A6" i="1"/>
  <c r="F4" i="1"/>
  <c r="C3" i="1"/>
  <c r="A15" i="1"/>
  <c r="F9" i="1"/>
  <c r="A7" i="1"/>
  <c r="A3" i="1"/>
  <c r="B17" i="1"/>
  <c r="B15" i="1"/>
  <c r="B13" i="1"/>
  <c r="G9" i="1"/>
  <c r="E8" i="1"/>
  <c r="B7" i="1"/>
  <c r="G5" i="1"/>
  <c r="E4" i="1"/>
  <c r="B3" i="1"/>
  <c r="A17" i="1"/>
  <c r="A13" i="1"/>
  <c r="C8" i="1"/>
  <c r="F5" i="1"/>
</calcChain>
</file>

<file path=xl/sharedStrings.xml><?xml version="1.0" encoding="utf-8"?>
<sst xmlns="http://schemas.openxmlformats.org/spreadsheetml/2006/main" count="20" uniqueCount="20">
  <si>
    <t>STUDENT NO</t>
  </si>
  <si>
    <t xml:space="preserve">SURNAME </t>
  </si>
  <si>
    <t>INITIALS</t>
  </si>
  <si>
    <t>SUBJECT CODE</t>
  </si>
  <si>
    <t>CONTACT NO</t>
  </si>
  <si>
    <t>EMAIL ADDRESS</t>
  </si>
  <si>
    <t>REASON FOR READMISSION</t>
  </si>
  <si>
    <t>Information Session</t>
  </si>
  <si>
    <t>Information Session Attendance</t>
  </si>
  <si>
    <t>WhatsApp Status</t>
  </si>
  <si>
    <t>Supported Subjects</t>
  </si>
  <si>
    <t>Additional Subjects to be supported</t>
  </si>
  <si>
    <t>Assigned Tutor</t>
  </si>
  <si>
    <t>Communicated</t>
  </si>
  <si>
    <t>Present</t>
  </si>
  <si>
    <t>Hoka</t>
  </si>
  <si>
    <t>KA</t>
  </si>
  <si>
    <t>antoinehoka3@gmail.com</t>
  </si>
  <si>
    <t>STUDENT MUST PASS PGG211T AND MAT251 DURING S1 2022 AND REPORT FOR ACADEMIC INTERVENTION</t>
  </si>
  <si>
    <t>Student registered conditional
subjects(PGG211T).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</si>
</sst>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</font>
    <font>
      <sz val="10"/>
      <color rgb="FF000000"/>
      <name val="Arial M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3" borderId="0" xfId="0" applyFont="1" applyFill="1"/>
    <xf numFmtId="0" fontId="5" fillId="3" borderId="2" xfId="0" applyFont="1" applyFill="1" applyBorder="1"/>
    <xf numFmtId="0" fontId="3" fillId="0" borderId="3" xfId="0" applyFont="1" applyBorder="1" applyAlignment="1">
      <alignment wrapText="1"/>
    </xf>
    <xf numFmtId="0" fontId="5" fillId="3" borderId="5" xfId="0" applyFont="1" applyFill="1" applyBorder="1"/>
    <xf numFmtId="0" fontId="2" fillId="3" borderId="5" xfId="1" applyFill="1" applyBorder="1" applyAlignment="1"/>
    <xf numFmtId="0" fontId="5" fillId="3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toinehoka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C2" sqref="C2"/>
    </sheetView>
  </sheetViews>
  <sheetFormatPr defaultRowHeight="15"/>
  <cols>
    <col min="1" max="2" width="19.28515625" customWidth="1"/>
    <col min="3" max="3" width="12.28515625" customWidth="1"/>
    <col min="4" max="4" width="16.140625" customWidth="1"/>
    <col min="5" max="5" width="17.5703125" customWidth="1"/>
    <col min="6" max="6" width="22.5703125" customWidth="1"/>
    <col min="7" max="7" width="29.42578125" customWidth="1"/>
    <col min="8" max="8" width="20.7109375" customWidth="1"/>
    <col min="9" max="9" width="29.7109375" customWidth="1"/>
    <col min="10" max="10" width="19.42578125" customWidth="1"/>
    <col min="11" max="11" width="23.140625" customWidth="1"/>
    <col min="12" max="12" width="17.5703125" customWidth="1"/>
    <col min="13" max="13" width="16" customWidth="1"/>
  </cols>
  <sheetData>
    <row r="1" spans="1:13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</row>
    <row r="2" spans="1:13">
      <c r="A2" s="6">
        <f ca="1">IFERROR(__xludf.DUMMYFUNCTION("""COMPUTED_VALUE"""),218367658)</f>
        <v>218367658</v>
      </c>
      <c r="B2" s="6"/>
      <c r="C2" s="6"/>
      <c r="D2" s="6"/>
      <c r="E2" s="6"/>
      <c r="F2" s="6"/>
      <c r="G2" s="6" t="str">
        <f ca="1">IFERROR(__xludf.DUMMYFUNCTION("""COMPUTED_VALUE"""),"STUDENT MUST PASS PGG211T DURING S1 2022 AND REPORT FOR ACADEMIC INTERVENTION.")</f>
        <v>STUDENT MUST PASS PGG211T DURING S1 2022 AND REPORT FOR ACADEMIC INTERVENTION.</v>
      </c>
    </row>
    <row r="3" spans="1:13" ht="51.75">
      <c r="A3" s="6">
        <f ca="1">IFERROR(__xludf.DUMMYFUNCTION("""COMPUTED_VALUE"""),214309599)</f>
        <v>214309599</v>
      </c>
      <c r="B3" s="6" t="str">
        <f ca="1">IFERROR(__xludf.DUMMYFUNCTION("""COMPUTED_VALUE"""),"PHETLA ")</f>
        <v xml:space="preserve">PHETLA </v>
      </c>
      <c r="C3" s="6" t="str">
        <f ca="1">IFERROR(__xludf.DUMMYFUNCTION("""COMPUTED_VALUE"""),"Mp")</f>
        <v>Mp</v>
      </c>
      <c r="D3" s="6"/>
      <c r="E3" s="6" t="str">
        <f ca="1">IFERROR(__xludf.DUMMYFUNCTION("""COMPUTED_VALUE"""),"0794335657")</f>
        <v>0794335657</v>
      </c>
      <c r="F3" s="6" t="str">
        <f ca="1">IFERROR(__xludf.DUMMYFUNCTION("""COMPUTED_VALUE"""),"motlabilepauinah@gmail.com")</f>
        <v>motlabilepauinah@gmail.com</v>
      </c>
      <c r="G3" s="6" t="str">
        <f ca="1">IFERROR(__xludf.DUMMYFUNCTION("""COMPUTED_VALUE"""),"STUDENT MUST PASS PGG211T DURING S1 2022 AND REPORT FOR ACADEMIC INTERVENTION.")</f>
        <v>STUDENT MUST PASS PGG211T DURING S1 2022 AND REPORT FOR ACADEMIC INTERVENTION.</v>
      </c>
    </row>
    <row r="4" spans="1:13" ht="64.5">
      <c r="A4" s="6">
        <f ca="1">IFERROR(__xludf.DUMMYFUNCTION("""COMPUTED_VALUE"""),217066905)</f>
        <v>217066905</v>
      </c>
      <c r="B4" s="6" t="str">
        <f ca="1">IFERROR(__xludf.DUMMYFUNCTION("""COMPUTED_VALUE"""),"Mazibuko")</f>
        <v>Mazibuko</v>
      </c>
      <c r="C4" s="6" t="str">
        <f ca="1">IFERROR(__xludf.DUMMYFUNCTION("""COMPUTED_VALUE"""),"Bongiwe")</f>
        <v>Bongiwe</v>
      </c>
      <c r="D4" s="6"/>
      <c r="E4" s="6" t="str">
        <f ca="1">IFERROR(__xludf.DUMMYFUNCTION("""COMPUTED_VALUE"""),"0719377742")</f>
        <v>0719377742</v>
      </c>
      <c r="F4" s="6" t="str">
        <f ca="1">IFERROR(__xludf.DUMMYFUNCTION("""COMPUTED_VALUE"""),"217066905@tut4life.ac.za")</f>
        <v>217066905@tut4life.ac.za</v>
      </c>
      <c r="G4" s="6" t="str">
        <f ca="1">IFERROR(__xludf.DUMMYFUNCTION("""COMPUTED_VALUE"""),"STUDENT NEED TO PASS LOD311B AND PGG211T DURING S1 2022 AND REPORT FOR ACADEMIC INTERVENTION.")</f>
        <v>STUDENT NEED TO PASS LOD311B AND PGG211T DURING S1 2022 AND REPORT FOR ACADEMIC INTERVENTION.</v>
      </c>
    </row>
    <row r="5" spans="1:13" ht="64.5">
      <c r="A5" s="6">
        <f ca="1">IFERROR(__xludf.DUMMYFUNCTION("""COMPUTED_VALUE"""),217188628)</f>
        <v>217188628</v>
      </c>
      <c r="B5" s="6" t="str">
        <f ca="1">IFERROR(__xludf.DUMMYFUNCTION("""COMPUTED_VALUE"""),"MOSENA")</f>
        <v>MOSENA</v>
      </c>
      <c r="C5" s="6" t="str">
        <f ca="1">IFERROR(__xludf.DUMMYFUNCTION("""COMPUTED_VALUE"""),"MS")</f>
        <v>MS</v>
      </c>
      <c r="D5" s="6"/>
      <c r="E5" s="6" t="str">
        <f ca="1">IFERROR(__xludf.DUMMYFUNCTION("""COMPUTED_VALUE"""),"0761373786")</f>
        <v>0761373786</v>
      </c>
      <c r="F5" s="6" t="str">
        <f ca="1">IFERROR(__xludf.DUMMYFUNCTION("""COMPUTED_VALUE"""),"Mashilo158@gmail.com")</f>
        <v>Mashilo158@gmail.com</v>
      </c>
      <c r="G5" s="6" t="str">
        <f ca="1">IFERROR(__xludf.DUMMYFUNCTION("""COMPUTED_VALUE"""),"STUDENT MUST PASS PGG211T AND LOD311B DURING S1 2022 AND REPORT FOR ACADEMIC INTERVENTION.")</f>
        <v>STUDENT MUST PASS PGG211T AND LOD311B DURING S1 2022 AND REPORT FOR ACADEMIC INTERVENTION.</v>
      </c>
    </row>
    <row r="6" spans="1:13" ht="51.75">
      <c r="A6" s="6">
        <f ca="1">IFERROR(__xludf.DUMMYFUNCTION("""COMPUTED_VALUE"""),218379974)</f>
        <v>218379974</v>
      </c>
      <c r="B6" s="6" t="str">
        <f ca="1">IFERROR(__xludf.DUMMYFUNCTION("""COMPUTED_VALUE"""),"Dlodlo")</f>
        <v>Dlodlo</v>
      </c>
      <c r="C6" s="6" t="str">
        <f ca="1">IFERROR(__xludf.DUMMYFUNCTION("""COMPUTED_VALUE"""),"SR")</f>
        <v>SR</v>
      </c>
      <c r="D6" s="6"/>
      <c r="E6" s="6" t="str">
        <f ca="1">IFERROR(__xludf.DUMMYFUNCTION("""COMPUTED_VALUE"""),"0790879199")</f>
        <v>0790879199</v>
      </c>
      <c r="F6" s="6" t="str">
        <f ca="1">IFERROR(__xludf.DUMMYFUNCTION("""COMPUTED_VALUE"""),"218379974@tut4life.ac.za")</f>
        <v>218379974@tut4life.ac.za</v>
      </c>
      <c r="G6" s="6" t="str">
        <f ca="1">IFERROR(__xludf.DUMMYFUNCTION("""COMPUTED_VALUE"""),"STUDENT NEED TO PASS PGG211T DURING S1 2022 AND REPORT FOR ACADEMIC INTERVENTION.")</f>
        <v>STUDENT NEED TO PASS PGG211T DURING S1 2022 AND REPORT FOR ACADEMIC INTERVENTION.</v>
      </c>
    </row>
    <row r="7" spans="1:13" ht="77.25">
      <c r="A7" s="6">
        <f ca="1">IFERROR(__xludf.DUMMYFUNCTION("""COMPUTED_VALUE"""),219682824)</f>
        <v>219682824</v>
      </c>
      <c r="B7" s="6" t="str">
        <f ca="1">IFERROR(__xludf.DUMMYFUNCTION("""COMPUTED_VALUE"""),"BUKOME ")</f>
        <v xml:space="preserve">BUKOME </v>
      </c>
      <c r="C7" s="6" t="str">
        <f ca="1">IFERROR(__xludf.DUMMYFUNCTION("""COMPUTED_VALUE"""),"WE")</f>
        <v>WE</v>
      </c>
      <c r="D7" s="6"/>
      <c r="E7" s="6" t="str">
        <f ca="1">IFERROR(__xludf.DUMMYFUNCTION("""COMPUTED_VALUE"""),"0615170101")</f>
        <v>0615170101</v>
      </c>
      <c r="F7" s="6" t="str">
        <f ca="1">IFERROR(__xludf.DUMMYFUNCTION("""COMPUTED_VALUE"""),"elshabkm1@gmail.com")</f>
        <v>elshabkm1@gmail.com</v>
      </c>
      <c r="G7" s="6" t="str">
        <f ca="1">IFERROR(__xludf.DUMMYFUNCTION("""COMPUTED_VALUE"""),"STUDENT MUST PASS PGG211T AND SYA201T DURING S1 2022, MUST PASS 5 SUBJECTS PER SEMESTER AND REPORT FOR ACADEMIC INTERVENTION.")</f>
        <v>STUDENT MUST PASS PGG211T AND SYA201T DURING S1 2022, MUST PASS 5 SUBJECTS PER SEMESTER AND REPORT FOR ACADEMIC INTERVENTION.</v>
      </c>
    </row>
    <row r="8" spans="1:13" ht="64.5">
      <c r="A8" s="6">
        <f ca="1">IFERROR(__xludf.DUMMYFUNCTION("""COMPUTED_VALUE"""),215336506)</f>
        <v>215336506</v>
      </c>
      <c r="B8" s="6" t="str">
        <f ca="1">IFERROR(__xludf.DUMMYFUNCTION("""COMPUTED_VALUE"""),"Dladla ")</f>
        <v xml:space="preserve">Dladla </v>
      </c>
      <c r="C8" s="6" t="str">
        <f ca="1">IFERROR(__xludf.DUMMYFUNCTION("""COMPUTED_VALUE"""),"NN")</f>
        <v>NN</v>
      </c>
      <c r="D8" s="6"/>
      <c r="E8" s="6" t="str">
        <f ca="1">IFERROR(__xludf.DUMMYFUNCTION("""COMPUTED_VALUE"""),"658218086")</f>
        <v>658218086</v>
      </c>
      <c r="F8" s="6" t="str">
        <f ca="1">IFERROR(__xludf.DUMMYFUNCTION("""COMPUTED_VALUE"""),"nokuxoladladla.nd@gmail.com")</f>
        <v>nokuxoladladla.nd@gmail.com</v>
      </c>
      <c r="G8" s="6" t="str">
        <f ca="1">IFERROR(__xludf.DUMMYFUNCTION("""COMPUTED_VALUE"""),"STUDENT MUST PASS PGG211T AND LOD311D DURING S1 2022 AND REPORT FOR ACADEMIC INTERVENTION.")</f>
        <v>STUDENT MUST PASS PGG211T AND LOD311D DURING S1 2022 AND REPORT FOR ACADEMIC INTERVENTION.</v>
      </c>
    </row>
    <row r="9" spans="1:13" ht="77.25">
      <c r="A9" s="6">
        <f ca="1">IFERROR(__xludf.DUMMYFUNCTION("""COMPUTED_VALUE"""),216415582)</f>
        <v>216415582</v>
      </c>
      <c r="B9" s="6" t="str">
        <f ca="1">IFERROR(__xludf.DUMMYFUNCTION("""COMPUTED_VALUE"""),"SAFOU TCHIAMA MAMAS ")</f>
        <v xml:space="preserve">SAFOU TCHIAMA MAMAS </v>
      </c>
      <c r="C9" s="6" t="str">
        <f ca="1">IFERROR(__xludf.DUMMYFUNCTION("""COMPUTED_VALUE"""),"STMDL")</f>
        <v>STMDL</v>
      </c>
      <c r="D9" s="6"/>
      <c r="E9" s="6" t="str">
        <f ca="1">IFERROR(__xludf.DUMMYFUNCTION("""COMPUTED_VALUE"""),"0681580609")</f>
        <v>0681580609</v>
      </c>
      <c r="F9" s="6" t="str">
        <f ca="1">IFERROR(__xludf.DUMMYFUNCTION("""COMPUTED_VALUE"""),"danesh.safou@gmail.com")</f>
        <v>danesh.safou@gmail.com</v>
      </c>
      <c r="G9" s="6" t="str">
        <f ca="1">IFERROR(__xludf.DUMMYFUNCTION("""COMPUTED_VALUE"""),"STUDENT MUST PASS PGG211T DURING S1 2022 AND REPORT FOR ACADEMIC INTERVENTION.  (STUDENT NEED TO PASS 5 SUBJECTS PER SEMESTER). ")</f>
        <v xml:space="preserve">STUDENT MUST PASS PGG211T DURING S1 2022 AND REPORT FOR ACADEMIC INTERVENTION.  (STUDENT NEED TO PASS 5 SUBJECTS PER SEMESTER). </v>
      </c>
    </row>
    <row r="10" spans="1:13">
      <c r="A10" s="6">
        <f ca="1">IFERROR(__xludf.DUMMYFUNCTION("""COMPUTED_VALUE"""),216788460)</f>
        <v>216788460</v>
      </c>
      <c r="B10" s="6"/>
      <c r="C10" s="6"/>
      <c r="D10" s="6"/>
      <c r="E10" s="6"/>
      <c r="F10" s="6"/>
      <c r="G10" s="6" t="str">
        <f ca="1">IFERROR(__xludf.DUMMYFUNCTION("""COMPUTED_VALUE"""),"STUDENT NEED TO PASS PGG211T DURING S1 2022 AND REPORT FOR ACADEMIC INTERVENTION.")</f>
        <v>STUDENT NEED TO PASS PGG211T DURING S1 2022 AND REPORT FOR ACADEMIC INTERVENTION.</v>
      </c>
    </row>
    <row r="11" spans="1:13">
      <c r="A11" s="6">
        <f ca="1">IFERROR(__xludf.DUMMYFUNCTION("""COMPUTED_VALUE"""),217541719)</f>
        <v>217541719</v>
      </c>
      <c r="B11" s="6"/>
      <c r="C11" s="6"/>
      <c r="D11" s="6"/>
      <c r="E11" s="6"/>
      <c r="F11" s="6"/>
      <c r="G11" s="6" t="str">
        <f ca="1">IFERROR(__xludf.DUMMYFUNCTION("""COMPUTED_VALUE"""),"STUDENT NEED TO PASS PGG211T DURING S1 2022 AND REPORT FOR ACADEMIC INTERVENTION.")</f>
        <v>STUDENT NEED TO PASS PGG211T DURING S1 2022 AND REPORT FOR ACADEMIC INTERVENTION.</v>
      </c>
    </row>
    <row r="12" spans="1:13">
      <c r="A12" s="6">
        <f ca="1">IFERROR(__xludf.DUMMYFUNCTION("""COMPUTED_VALUE"""),219235690)</f>
        <v>219235690</v>
      </c>
      <c r="B12" s="6"/>
      <c r="C12" s="6"/>
      <c r="D12" s="6"/>
      <c r="E12" s="6"/>
      <c r="F12" s="6"/>
      <c r="G12" s="6" t="str">
        <f ca="1">IFERROR(__xludf.DUMMYFUNCTION("""COMPUTED_VALUE"""),"STUDENT MUST PASS PGG211T DURING S1 2022 AND REPORT FOR ACADEMIC INTERVENTION.")</f>
        <v>STUDENT MUST PASS PGG211T DURING S1 2022 AND REPORT FOR ACADEMIC INTERVENTION.</v>
      </c>
    </row>
    <row r="13" spans="1:13" ht="51.75">
      <c r="A13" s="6">
        <f ca="1">IFERROR(__xludf.DUMMYFUNCTION("""COMPUTED_VALUE"""),219297114)</f>
        <v>219297114</v>
      </c>
      <c r="B13" s="6" t="str">
        <f ca="1">IFERROR(__xludf.DUMMYFUNCTION("""COMPUTED_VALUE"""),"Nkgapele ")</f>
        <v xml:space="preserve">Nkgapele </v>
      </c>
      <c r="C13" s="6" t="str">
        <f ca="1">IFERROR(__xludf.DUMMYFUNCTION("""COMPUTED_VALUE"""),"D")</f>
        <v>D</v>
      </c>
      <c r="D13" s="6"/>
      <c r="E13" s="6" t="str">
        <f ca="1">IFERROR(__xludf.DUMMYFUNCTION("""COMPUTED_VALUE"""),"782147972")</f>
        <v>782147972</v>
      </c>
      <c r="F13" s="6" t="str">
        <f ca="1">IFERROR(__xludf.DUMMYFUNCTION("""COMPUTED_VALUE"""),"deshninkgapele@gmail.com")</f>
        <v>deshninkgapele@gmail.com</v>
      </c>
      <c r="G13" s="6" t="str">
        <f ca="1">IFERROR(__xludf.DUMMYFUNCTION("""COMPUTED_VALUE"""),"STUDENT MUST PASS PGG211T DURING S1 2022 AND REPORT FOR ACADEMIC INTERVENTION.")</f>
        <v>STUDENT MUST PASS PGG211T DURING S1 2022 AND REPORT FOR ACADEMIC INTERVENTION.</v>
      </c>
    </row>
    <row r="14" spans="1:13">
      <c r="A14" s="6">
        <f ca="1">IFERROR(__xludf.DUMMYFUNCTION("""COMPUTED_VALUE"""),219525567)</f>
        <v>219525567</v>
      </c>
      <c r="B14" s="6"/>
      <c r="C14" s="6"/>
      <c r="D14" s="6"/>
      <c r="E14" s="6"/>
      <c r="F14" s="6"/>
      <c r="G14" s="6" t="str">
        <f ca="1">IFERROR(__xludf.DUMMYFUNCTION("""COMPUTED_VALUE"""),"STUDENT MUST PASS PGG211T DURING S1 2022 AND REPORT FOR ACADEMIC INTERVENTION. AND MUST ALSO PASS REMAINING SUBJECTS.")</f>
        <v>STUDENT MUST PASS PGG211T DURING S1 2022 AND REPORT FOR ACADEMIC INTERVENTION. AND MUST ALSO PASS REMAINING SUBJECTS.</v>
      </c>
    </row>
    <row r="15" spans="1:13" ht="51.75">
      <c r="A15" s="6">
        <f ca="1">IFERROR(__xludf.DUMMYFUNCTION("""COMPUTED_VALUE"""),219973195)</f>
        <v>219973195</v>
      </c>
      <c r="B15" s="6" t="str">
        <f ca="1">IFERROR(__xludf.DUMMYFUNCTION("""COMPUTED_VALUE"""),"Moraswi")</f>
        <v>Moraswi</v>
      </c>
      <c r="C15" s="6" t="str">
        <f ca="1">IFERROR(__xludf.DUMMYFUNCTION("""COMPUTED_VALUE"""),"MW")</f>
        <v>MW</v>
      </c>
      <c r="D15" s="6"/>
      <c r="E15" s="6" t="str">
        <f ca="1">IFERROR(__xludf.DUMMYFUNCTION("""COMPUTED_VALUE"""),"0797870078")</f>
        <v>0797870078</v>
      </c>
      <c r="F15" s="6" t="str">
        <f ca="1">IFERROR(__xludf.DUMMYFUNCTION("""COMPUTED_VALUE"""),"wilson.mw31f@gmail.com")</f>
        <v>wilson.mw31f@gmail.com</v>
      </c>
      <c r="G15" s="6" t="str">
        <f ca="1">IFERROR(__xludf.DUMMYFUNCTION("""COMPUTED_VALUE"""),"STUDENT NEED TO PASS PGG211T DURING S1 2022 AND REPORT FOR ACADEMIC INTERVENTION.")</f>
        <v>STUDENT NEED TO PASS PGG211T DURING S1 2022 AND REPORT FOR ACADEMIC INTERVENTION.</v>
      </c>
    </row>
    <row r="16" spans="1:13">
      <c r="A16" s="6">
        <f ca="1">IFERROR(__xludf.DUMMYFUNCTION("""COMPUTED_VALUE"""),218788746)</f>
        <v>218788746</v>
      </c>
      <c r="B16" s="6"/>
      <c r="C16" s="6"/>
      <c r="D16" s="6"/>
      <c r="E16" s="6"/>
      <c r="F16" s="6"/>
      <c r="G16" s="6" t="str">
        <f ca="1">IFERROR(__xludf.DUMMYFUNCTION("""COMPUTED_VALUE"""),"STUDENT NEED TO PASS PGG211T DURING S1 2022 AND REPORT FOR ACADEMIC INTERVENTION.")</f>
        <v>STUDENT NEED TO PASS PGG211T DURING S1 2022 AND REPORT FOR ACADEMIC INTERVENTION.</v>
      </c>
    </row>
    <row r="17" spans="1:11" ht="51.75">
      <c r="A17" s="6">
        <f ca="1">IFERROR(__xludf.DUMMYFUNCTION("""COMPUTED_VALUE"""),217053641)</f>
        <v>217053641</v>
      </c>
      <c r="B17" s="6" t="str">
        <f ca="1">IFERROR(__xludf.DUMMYFUNCTION("""COMPUTED_VALUE"""),"Maseng")</f>
        <v>Maseng</v>
      </c>
      <c r="C17" s="6" t="str">
        <f ca="1">IFERROR(__xludf.DUMMYFUNCTION("""COMPUTED_VALUE"""),"L")</f>
        <v>L</v>
      </c>
      <c r="D17" s="6"/>
      <c r="E17" s="6" t="str">
        <f ca="1">IFERROR(__xludf.DUMMYFUNCTION("""COMPUTED_VALUE"""),"0631869576")</f>
        <v>0631869576</v>
      </c>
      <c r="F17" s="6" t="str">
        <f ca="1">IFERROR(__xludf.DUMMYFUNCTION("""COMPUTED_VALUE"""),"lekone.maseng@gmail.com")</f>
        <v>lekone.maseng@gmail.com</v>
      </c>
      <c r="G17" s="13" t="str">
        <f ca="1">IFERROR(__xludf.DUMMYFUNCTION("""COMPUTED_VALUE"""),"LIFTED, Student must pass FPPGG01, LOD311B,PGG211T and other subjects and report for academic intervention.")</f>
        <v>LIFTED, Student must pass FPPGG01, LOD311B,PGG211T and other subjects and report for academic intervention.</v>
      </c>
    </row>
    <row r="18" spans="1:11" ht="64.5">
      <c r="A18" s="6">
        <f ca="1">IFERROR(__xludf.DUMMYFUNCTION("""COMPUTED_VALUE"""),218042716)</f>
        <v>218042716</v>
      </c>
      <c r="B18" s="6"/>
      <c r="C18" s="6"/>
      <c r="D18" s="6"/>
      <c r="E18" s="6"/>
      <c r="F18" s="7"/>
      <c r="G18" s="8" t="str">
        <f ca="1">IFERROR(__xludf.DUMMYFUNCTION("""COMPUTED_VALUE"""),"LIFTED, STUDENT MUST PASS PGG211T, FPPGG01, FPELCO2 AND OTHER SUBJECTS AND REPORT FOR ACADEMIC INTERVENTION.")</f>
        <v>LIFTED, STUDENT MUST PASS PGG211T, FPPGG01, FPELCO2 AND OTHER SUBJECTS AND REPORT FOR ACADEMIC INTERVENTION.</v>
      </c>
      <c r="H18" s="9"/>
      <c r="I18" s="9"/>
      <c r="J18" s="10"/>
      <c r="K18" s="10"/>
    </row>
    <row r="19" spans="1:11" s="4" customFormat="1" ht="51.75">
      <c r="A19" s="12">
        <v>218758746</v>
      </c>
      <c r="B19" s="14" t="s">
        <v>15</v>
      </c>
      <c r="C19" s="14" t="s">
        <v>16</v>
      </c>
      <c r="D19" s="11"/>
      <c r="E19" s="12">
        <v>651977806</v>
      </c>
      <c r="F19" s="15" t="s">
        <v>17</v>
      </c>
      <c r="G19" s="16" t="s">
        <v>18</v>
      </c>
      <c r="H19" s="4" t="s">
        <v>13</v>
      </c>
      <c r="I19" s="4" t="s">
        <v>14</v>
      </c>
      <c r="K19" s="5" t="s">
        <v>19</v>
      </c>
    </row>
  </sheetData>
  <hyperlinks>
    <hyperlink ref="F1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2022-04-13T14:01:03Z</dcterms:created>
  <dcterms:modified xsi:type="dcterms:W3CDTF">2022-04-13T14:10:22Z</dcterms:modified>
</cp:coreProperties>
</file>