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my.novartis.net/personal/serelpa1_novartis_net/Documents/Projects/Sales Forecasting/normalization test/"/>
    </mc:Choice>
  </mc:AlternateContent>
  <bookViews>
    <workbookView xWindow="0" yWindow="0" windowWidth="13185" windowHeight="10500" activeTab="4"/>
  </bookViews>
  <sheets>
    <sheet name="test_sc" sheetId="1" r:id="rId1"/>
    <sheet name="Chart1" sheetId="4" r:id="rId2"/>
    <sheet name="Sheet3" sheetId="5" r:id="rId3"/>
    <sheet name="Sheet2" sheetId="3" r:id="rId4"/>
    <sheet name="Sheet1" sheetId="2" r:id="rId5"/>
  </sheets>
  <definedNames>
    <definedName name="_xlnm._FilterDatabase" localSheetId="4" hidden="1">Sheet1!$A$1:$J$73</definedName>
  </definedNames>
  <calcPr calcId="0" calcMode="manual"/>
  <pivotCaches>
    <pivotCache cacheId="17" r:id="rId6"/>
  </pivotCaches>
</workbook>
</file>

<file path=xl/calcChain.xml><?xml version="1.0" encoding="utf-8"?>
<calcChain xmlns="http://schemas.openxmlformats.org/spreadsheetml/2006/main">
  <c r="I3" i="5" l="1"/>
  <c r="I2" i="5"/>
  <c r="G3" i="5"/>
  <c r="G2" i="5"/>
  <c r="H2" i="5"/>
  <c r="D3" i="5"/>
  <c r="H3" i="5" s="1"/>
  <c r="D2" i="5"/>
  <c r="F5" i="5" s="1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43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2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43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2" i="2"/>
  <c r="K2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43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2" i="2"/>
  <c r="J3" i="2"/>
  <c r="J4" i="2"/>
  <c r="J5" i="2"/>
  <c r="J6" i="2"/>
  <c r="J7" i="2"/>
  <c r="J8" i="2"/>
  <c r="J9" i="2"/>
  <c r="J10" i="2"/>
  <c r="J11" i="2"/>
  <c r="J12" i="2"/>
  <c r="J13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2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43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2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43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2" i="2"/>
  <c r="F6" i="5" l="1"/>
</calcChain>
</file>

<file path=xl/sharedStrings.xml><?xml version="1.0" encoding="utf-8"?>
<sst xmlns="http://schemas.openxmlformats.org/spreadsheetml/2006/main" count="858" uniqueCount="27">
  <si>
    <t>Country</t>
  </si>
  <si>
    <t>Brand</t>
  </si>
  <si>
    <t>Month</t>
  </si>
  <si>
    <t>Gross.Sales</t>
  </si>
  <si>
    <t>Net.Sales</t>
  </si>
  <si>
    <t>Volume</t>
  </si>
  <si>
    <t>Mgmt_Sales</t>
  </si>
  <si>
    <t>Total_expenses</t>
  </si>
  <si>
    <t>Expense_A240</t>
  </si>
  <si>
    <t>Expense_B240</t>
  </si>
  <si>
    <t>Expense_C240</t>
  </si>
  <si>
    <t>Expense_D240</t>
  </si>
  <si>
    <t>Expense_Q240</t>
  </si>
  <si>
    <t>Germany</t>
  </si>
  <si>
    <t>ENTRESTO</t>
  </si>
  <si>
    <t>NA</t>
  </si>
  <si>
    <t>Italy</t>
  </si>
  <si>
    <t>Mgmt_Sales_std_within</t>
  </si>
  <si>
    <t>Mgmt_Sales_std_across</t>
  </si>
  <si>
    <t>Mgmt_Sales_minmax_within</t>
  </si>
  <si>
    <t>Mgmt_Sales_minmax_across</t>
  </si>
  <si>
    <t>Row Labels</t>
  </si>
  <si>
    <t>Mgmt_Sales_index_0419</t>
  </si>
  <si>
    <t>Mgmt_Sales_first24idx</t>
  </si>
  <si>
    <t>Mgmt_Sales_mean_scale</t>
  </si>
  <si>
    <t>Mgmt_Sales_index_month31</t>
  </si>
  <si>
    <t>Sum of Mgmt_Sales_index_month31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</si>
</sst>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5" formatCode="_-* #,##0_-;\-* #,##0_-;_-* &quot;-&quot;??_-;_-@_-"/>
  </numFmts>
  <fonts count="18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 applyAlignment="1">
      <alignment horizontal="left" indent="1"/>
    </xf>
    <xf numFmtId="165" fontId="0" fillId="0" borderId="0" xfId="1" applyNumberFormat="1" applyFont="1"/>
    <xf numFmtId="165" fontId="0" fillId="0" borderId="0" xfId="0" applyNumberFormat="1"/>
    <xf numFmtId="43" fontId="0" fillId="0" borderId="0" xfId="0" applyNumberFormat="1"/>
    <xf numFmtId="9" fontId="0" fillId="0" borderId="0" xfId="2" applyFont="1"/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2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4.xml"/><Relationship Id="rId10" Type="http://schemas.openxmlformats.org/officeDocument/2006/relationships/calcChain" Target="calcChain.xml"/><Relationship Id="rId4" Type="http://schemas.openxmlformats.org/officeDocument/2006/relationships/worksheet" Target="worksheets/sheet3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[test_sc.xlsx]Sheet2!PivotTable1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Sheet2!$A$4:$A$77</c:f>
              <c:multiLvlStrCache>
                <c:ptCount val="72"/>
                <c:lvl>
                  <c:pt idx="0">
                    <c:v>01/12/2015</c:v>
                  </c:pt>
                  <c:pt idx="1">
                    <c:v>01/01/2016</c:v>
                  </c:pt>
                  <c:pt idx="2">
                    <c:v>01/02/2016</c:v>
                  </c:pt>
                  <c:pt idx="3">
                    <c:v>01/03/2016</c:v>
                  </c:pt>
                  <c:pt idx="4">
                    <c:v>01/04/2016</c:v>
                  </c:pt>
                  <c:pt idx="5">
                    <c:v>01/05/2016</c:v>
                  </c:pt>
                  <c:pt idx="6">
                    <c:v>01/06/2016</c:v>
                  </c:pt>
                  <c:pt idx="7">
                    <c:v>01/07/2016</c:v>
                  </c:pt>
                  <c:pt idx="8">
                    <c:v>01/08/2016</c:v>
                  </c:pt>
                  <c:pt idx="9">
                    <c:v>01/09/2016</c:v>
                  </c:pt>
                  <c:pt idx="10">
                    <c:v>01/10/2016</c:v>
                  </c:pt>
                  <c:pt idx="11">
                    <c:v>01/11/2016</c:v>
                  </c:pt>
                  <c:pt idx="12">
                    <c:v>01/12/2016</c:v>
                  </c:pt>
                  <c:pt idx="13">
                    <c:v>01/01/2017</c:v>
                  </c:pt>
                  <c:pt idx="14">
                    <c:v>01/02/2017</c:v>
                  </c:pt>
                  <c:pt idx="15">
                    <c:v>01/03/2017</c:v>
                  </c:pt>
                  <c:pt idx="16">
                    <c:v>01/04/2017</c:v>
                  </c:pt>
                  <c:pt idx="17">
                    <c:v>01/05/2017</c:v>
                  </c:pt>
                  <c:pt idx="18">
                    <c:v>01/06/2017</c:v>
                  </c:pt>
                  <c:pt idx="19">
                    <c:v>01/07/2017</c:v>
                  </c:pt>
                  <c:pt idx="20">
                    <c:v>01/08/2017</c:v>
                  </c:pt>
                  <c:pt idx="21">
                    <c:v>01/09/2017</c:v>
                  </c:pt>
                  <c:pt idx="22">
                    <c:v>01/10/2017</c:v>
                  </c:pt>
                  <c:pt idx="23">
                    <c:v>01/11/2017</c:v>
                  </c:pt>
                  <c:pt idx="24">
                    <c:v>01/12/2017</c:v>
                  </c:pt>
                  <c:pt idx="25">
                    <c:v>01/01/2018</c:v>
                  </c:pt>
                  <c:pt idx="26">
                    <c:v>01/02/2018</c:v>
                  </c:pt>
                  <c:pt idx="27">
                    <c:v>01/03/2018</c:v>
                  </c:pt>
                  <c:pt idx="28">
                    <c:v>01/04/2018</c:v>
                  </c:pt>
                  <c:pt idx="29">
                    <c:v>01/05/2018</c:v>
                  </c:pt>
                  <c:pt idx="30">
                    <c:v>01/06/2018</c:v>
                  </c:pt>
                  <c:pt idx="31">
                    <c:v>01/07/2018</c:v>
                  </c:pt>
                  <c:pt idx="32">
                    <c:v>01/08/2018</c:v>
                  </c:pt>
                  <c:pt idx="33">
                    <c:v>01/09/2018</c:v>
                  </c:pt>
                  <c:pt idx="34">
                    <c:v>01/10/2018</c:v>
                  </c:pt>
                  <c:pt idx="35">
                    <c:v>01/11/2018</c:v>
                  </c:pt>
                  <c:pt idx="36">
                    <c:v>01/12/2018</c:v>
                  </c:pt>
                  <c:pt idx="37">
                    <c:v>01/01/2019</c:v>
                  </c:pt>
                  <c:pt idx="38">
                    <c:v>01/02/2019</c:v>
                  </c:pt>
                  <c:pt idx="39">
                    <c:v>01/03/2019</c:v>
                  </c:pt>
                  <c:pt idx="40">
                    <c:v>01/04/2019</c:v>
                  </c:pt>
                  <c:pt idx="41">
                    <c:v>01/10/2016</c:v>
                  </c:pt>
                  <c:pt idx="42">
                    <c:v>01/11/2016</c:v>
                  </c:pt>
                  <c:pt idx="43">
                    <c:v>01/12/2016</c:v>
                  </c:pt>
                  <c:pt idx="44">
                    <c:v>01/01/2017</c:v>
                  </c:pt>
                  <c:pt idx="45">
                    <c:v>01/02/2017</c:v>
                  </c:pt>
                  <c:pt idx="46">
                    <c:v>01/03/2017</c:v>
                  </c:pt>
                  <c:pt idx="47">
                    <c:v>01/04/2017</c:v>
                  </c:pt>
                  <c:pt idx="48">
                    <c:v>01/05/2017</c:v>
                  </c:pt>
                  <c:pt idx="49">
                    <c:v>01/06/2017</c:v>
                  </c:pt>
                  <c:pt idx="50">
                    <c:v>01/07/2017</c:v>
                  </c:pt>
                  <c:pt idx="51">
                    <c:v>01/08/2017</c:v>
                  </c:pt>
                  <c:pt idx="52">
                    <c:v>01/09/2017</c:v>
                  </c:pt>
                  <c:pt idx="53">
                    <c:v>01/10/2017</c:v>
                  </c:pt>
                  <c:pt idx="54">
                    <c:v>01/11/2017</c:v>
                  </c:pt>
                  <c:pt idx="55">
                    <c:v>01/12/2017</c:v>
                  </c:pt>
                  <c:pt idx="56">
                    <c:v>01/01/2018</c:v>
                  </c:pt>
                  <c:pt idx="57">
                    <c:v>01/02/2018</c:v>
                  </c:pt>
                  <c:pt idx="58">
                    <c:v>01/03/2018</c:v>
                  </c:pt>
                  <c:pt idx="59">
                    <c:v>01/04/2018</c:v>
                  </c:pt>
                  <c:pt idx="60">
                    <c:v>01/05/2018</c:v>
                  </c:pt>
                  <c:pt idx="61">
                    <c:v>01/06/2018</c:v>
                  </c:pt>
                  <c:pt idx="62">
                    <c:v>01/07/2018</c:v>
                  </c:pt>
                  <c:pt idx="63">
                    <c:v>01/08/2018</c:v>
                  </c:pt>
                  <c:pt idx="64">
                    <c:v>01/09/2018</c:v>
                  </c:pt>
                  <c:pt idx="65">
                    <c:v>01/10/2018</c:v>
                  </c:pt>
                  <c:pt idx="66">
                    <c:v>01/11/2018</c:v>
                  </c:pt>
                  <c:pt idx="67">
                    <c:v>01/12/2018</c:v>
                  </c:pt>
                  <c:pt idx="68">
                    <c:v>01/01/2019</c:v>
                  </c:pt>
                  <c:pt idx="69">
                    <c:v>01/02/2019</c:v>
                  </c:pt>
                  <c:pt idx="70">
                    <c:v>01/03/2019</c:v>
                  </c:pt>
                  <c:pt idx="71">
                    <c:v>01/04/2019</c:v>
                  </c:pt>
                </c:lvl>
                <c:lvl>
                  <c:pt idx="0">
                    <c:v>Germany</c:v>
                  </c:pt>
                  <c:pt idx="41">
                    <c:v>Italy</c:v>
                  </c:pt>
                </c:lvl>
              </c:multiLvlStrCache>
            </c:multiLvlStrRef>
          </c:cat>
          <c:val>
            <c:numRef>
              <c:f>Sheet2!$B$4:$B$77</c:f>
              <c:numCache>
                <c:formatCode>General</c:formatCode>
                <c:ptCount val="72"/>
                <c:pt idx="0">
                  <c:v>34.909087695927859</c:v>
                </c:pt>
                <c:pt idx="1">
                  <c:v>0.53805460007666928</c:v>
                </c:pt>
                <c:pt idx="2">
                  <c:v>0.2867870484516245</c:v>
                </c:pt>
                <c:pt idx="3">
                  <c:v>20.114559499198712</c:v>
                </c:pt>
                <c:pt idx="4">
                  <c:v>16.648119716308678</c:v>
                </c:pt>
                <c:pt idx="5">
                  <c:v>12.919888086437576</c:v>
                </c:pt>
                <c:pt idx="6">
                  <c:v>28.099868600581061</c:v>
                </c:pt>
                <c:pt idx="7">
                  <c:v>33.117326411564967</c:v>
                </c:pt>
                <c:pt idx="8">
                  <c:v>32.479291005606079</c:v>
                </c:pt>
                <c:pt idx="9">
                  <c:v>37.66250646844734</c:v>
                </c:pt>
                <c:pt idx="10">
                  <c:v>38.307119559003752</c:v>
                </c:pt>
                <c:pt idx="11">
                  <c:v>48.227583468974807</c:v>
                </c:pt>
                <c:pt idx="12">
                  <c:v>51.421707109527745</c:v>
                </c:pt>
                <c:pt idx="13">
                  <c:v>29.965299952436119</c:v>
                </c:pt>
                <c:pt idx="14">
                  <c:v>30.867758279215078</c:v>
                </c:pt>
                <c:pt idx="15">
                  <c:v>52.303116845594666</c:v>
                </c:pt>
                <c:pt idx="16">
                  <c:v>45.20053301719873</c:v>
                </c:pt>
                <c:pt idx="17">
                  <c:v>59.151802048526548</c:v>
                </c:pt>
                <c:pt idx="18">
                  <c:v>59.493841647597293</c:v>
                </c:pt>
                <c:pt idx="19">
                  <c:v>58.012547076237063</c:v>
                </c:pt>
                <c:pt idx="20">
                  <c:v>55.332798371209748</c:v>
                </c:pt>
                <c:pt idx="21">
                  <c:v>66.955567055017511</c:v>
                </c:pt>
                <c:pt idx="22">
                  <c:v>70.552244992938185</c:v>
                </c:pt>
                <c:pt idx="23">
                  <c:v>78.655952417076065</c:v>
                </c:pt>
                <c:pt idx="24">
                  <c:v>96.685385898862606</c:v>
                </c:pt>
                <c:pt idx="25">
                  <c:v>79.709402848793871</c:v>
                </c:pt>
                <c:pt idx="26">
                  <c:v>76.788401643155979</c:v>
                </c:pt>
                <c:pt idx="27">
                  <c:v>86.234468547980399</c:v>
                </c:pt>
                <c:pt idx="28">
                  <c:v>94.296631566152129</c:v>
                </c:pt>
                <c:pt idx="29">
                  <c:v>95.971133046031383</c:v>
                </c:pt>
                <c:pt idx="30">
                  <c:v>100</c:v>
                </c:pt>
                <c:pt idx="31">
                  <c:v>108.63265621969708</c:v>
                </c:pt>
                <c:pt idx="32">
                  <c:v>106.99959479739528</c:v>
                </c:pt>
                <c:pt idx="33">
                  <c:v>100.86873439313844</c:v>
                </c:pt>
                <c:pt idx="34">
                  <c:v>122.76841593813008</c:v>
                </c:pt>
                <c:pt idx="35">
                  <c:v>142.33988159414974</c:v>
                </c:pt>
                <c:pt idx="36">
                  <c:v>129.7710462448795</c:v>
                </c:pt>
                <c:pt idx="37">
                  <c:v>140.17045877302959</c:v>
                </c:pt>
                <c:pt idx="38">
                  <c:v>132.05037745284659</c:v>
                </c:pt>
                <c:pt idx="39">
                  <c:v>127.85280033489066</c:v>
                </c:pt>
                <c:pt idx="40">
                  <c:v>170.57980621494721</c:v>
                </c:pt>
                <c:pt idx="41">
                  <c:v>5.5086819664762886E-2</c:v>
                </c:pt>
                <c:pt idx="42">
                  <c:v>2.9379637154540207E-2</c:v>
                </c:pt>
                <c:pt idx="43">
                  <c:v>7.3449092886350518E-3</c:v>
                </c:pt>
                <c:pt idx="44">
                  <c:v>1.8362273221587625E-2</c:v>
                </c:pt>
                <c:pt idx="45">
                  <c:v>1.1017363932952577E-2</c:v>
                </c:pt>
                <c:pt idx="46">
                  <c:v>5.2626275053070142</c:v>
                </c:pt>
                <c:pt idx="47">
                  <c:v>4.2196503863208372</c:v>
                </c:pt>
                <c:pt idx="48">
                  <c:v>8.9350821496245398</c:v>
                </c:pt>
                <c:pt idx="49">
                  <c:v>14.880786218774613</c:v>
                </c:pt>
                <c:pt idx="50">
                  <c:v>20.642867555708811</c:v>
                </c:pt>
                <c:pt idx="51">
                  <c:v>11.972202140475133</c:v>
                </c:pt>
                <c:pt idx="52">
                  <c:v>14.550265300786036</c:v>
                </c:pt>
                <c:pt idx="53">
                  <c:v>51.212380015007895</c:v>
                </c:pt>
                <c:pt idx="54">
                  <c:v>39.497249699634992</c:v>
                </c:pt>
                <c:pt idx="55">
                  <c:v>37.78588583538302</c:v>
                </c:pt>
                <c:pt idx="56">
                  <c:v>49.105729071294739</c:v>
                </c:pt>
                <c:pt idx="57">
                  <c:v>41.422198421288506</c:v>
                </c:pt>
                <c:pt idx="58">
                  <c:v>55.129259028051713</c:v>
                </c:pt>
                <c:pt idx="59">
                  <c:v>50.331021602092505</c:v>
                </c:pt>
                <c:pt idx="60">
                  <c:v>62.436959373476007</c:v>
                </c:pt>
                <c:pt idx="61">
                  <c:v>74.084815057231509</c:v>
                </c:pt>
                <c:pt idx="62">
                  <c:v>73.94383304899263</c:v>
                </c:pt>
                <c:pt idx="63">
                  <c:v>48.151221494863812</c:v>
                </c:pt>
                <c:pt idx="64">
                  <c:v>63.17633290423823</c:v>
                </c:pt>
                <c:pt idx="65">
                  <c:v>72.595916412956512</c:v>
                </c:pt>
                <c:pt idx="66">
                  <c:v>82.718424303367627</c:v>
                </c:pt>
                <c:pt idx="67">
                  <c:v>76.957389395659789</c:v>
                </c:pt>
                <c:pt idx="68">
                  <c:v>99.819153459872496</c:v>
                </c:pt>
                <c:pt idx="69">
                  <c:v>98.312177231059948</c:v>
                </c:pt>
                <c:pt idx="70">
                  <c:v>83.574570286862453</c:v>
                </c:pt>
                <c:pt idx="71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A-50D2-40CD-84BF-6B21CC867E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5581752"/>
        <c:axId val="935582736"/>
      </c:lineChart>
      <c:catAx>
        <c:axId val="935581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582736"/>
        <c:crosses val="autoZero"/>
        <c:auto val="1"/>
        <c:lblAlgn val="ctr"/>
        <c:lblOffset val="100"/>
        <c:noMultiLvlLbl val="0"/>
      </c:catAx>
      <c:valAx>
        <c:axId val="93558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581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Mgmt_Sales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Sheet1!$D$2:$D$73</c:f>
              <c:numCache>
                <c:formatCode>General</c:formatCode>
                <c:ptCount val="72"/>
                <c:pt idx="0">
                  <c:v>2653600</c:v>
                </c:pt>
                <c:pt idx="1">
                  <c:v>40900</c:v>
                </c:pt>
                <c:pt idx="2">
                  <c:v>21800.000000000098</c:v>
                </c:pt>
                <c:pt idx="3">
                  <c:v>1529000</c:v>
                </c:pt>
                <c:pt idx="4">
                  <c:v>1265500</c:v>
                </c:pt>
                <c:pt idx="5">
                  <c:v>982100</c:v>
                </c:pt>
                <c:pt idx="6">
                  <c:v>2136000</c:v>
                </c:pt>
                <c:pt idx="7">
                  <c:v>2517400</c:v>
                </c:pt>
                <c:pt idx="8">
                  <c:v>2468900</c:v>
                </c:pt>
                <c:pt idx="9">
                  <c:v>2862900</c:v>
                </c:pt>
                <c:pt idx="10">
                  <c:v>2911900</c:v>
                </c:pt>
                <c:pt idx="11">
                  <c:v>3666000</c:v>
                </c:pt>
                <c:pt idx="12">
                  <c:v>3908800</c:v>
                </c:pt>
                <c:pt idx="13">
                  <c:v>2277800</c:v>
                </c:pt>
                <c:pt idx="14">
                  <c:v>2346400</c:v>
                </c:pt>
                <c:pt idx="15">
                  <c:v>3975800</c:v>
                </c:pt>
                <c:pt idx="16">
                  <c:v>3435900</c:v>
                </c:pt>
                <c:pt idx="17">
                  <c:v>4496400</c:v>
                </c:pt>
                <c:pt idx="18">
                  <c:v>4522400</c:v>
                </c:pt>
                <c:pt idx="19">
                  <c:v>4409800</c:v>
                </c:pt>
                <c:pt idx="20">
                  <c:v>4206100</c:v>
                </c:pt>
                <c:pt idx="21">
                  <c:v>5089600</c:v>
                </c:pt>
                <c:pt idx="22">
                  <c:v>5362999.9999999898</c:v>
                </c:pt>
                <c:pt idx="23">
                  <c:v>5979000.0000000102</c:v>
                </c:pt>
                <c:pt idx="24">
                  <c:v>7349500</c:v>
                </c:pt>
                <c:pt idx="25">
                  <c:v>6059077.6030000001</c:v>
                </c:pt>
                <c:pt idx="26">
                  <c:v>5837038.8930000002</c:v>
                </c:pt>
                <c:pt idx="27">
                  <c:v>6555077.7989999996</c:v>
                </c:pt>
                <c:pt idx="28">
                  <c:v>7167919.818</c:v>
                </c:pt>
                <c:pt idx="29">
                  <c:v>7295206.3619999997</c:v>
                </c:pt>
                <c:pt idx="30">
                  <c:v>7601459.0329999998</c:v>
                </c:pt>
                <c:pt idx="31">
                  <c:v>8257666.8590000002</c:v>
                </c:pt>
                <c:pt idx="32">
                  <c:v>8133530.3640000001</c:v>
                </c:pt>
                <c:pt idx="33">
                  <c:v>7667495.5219999999</c:v>
                </c:pt>
                <c:pt idx="34">
                  <c:v>9332190.8430000003</c:v>
                </c:pt>
                <c:pt idx="35">
                  <c:v>10819907.787</c:v>
                </c:pt>
                <c:pt idx="36">
                  <c:v>9864492.9169999994</c:v>
                </c:pt>
                <c:pt idx="37">
                  <c:v>10655000</c:v>
                </c:pt>
                <c:pt idx="38">
                  <c:v>10037755.345000001</c:v>
                </c:pt>
                <c:pt idx="39">
                  <c:v>9718678.2400000002</c:v>
                </c:pt>
                <c:pt idx="40">
                  <c:v>12966554.088</c:v>
                </c:pt>
                <c:pt idx="41">
                  <c:v>1500</c:v>
                </c:pt>
                <c:pt idx="42">
                  <c:v>800</c:v>
                </c:pt>
                <c:pt idx="43">
                  <c:v>200</c:v>
                </c:pt>
                <c:pt idx="44">
                  <c:v>500</c:v>
                </c:pt>
                <c:pt idx="45">
                  <c:v>300</c:v>
                </c:pt>
                <c:pt idx="46">
                  <c:v>143300</c:v>
                </c:pt>
                <c:pt idx="47">
                  <c:v>114900</c:v>
                </c:pt>
                <c:pt idx="48">
                  <c:v>243300</c:v>
                </c:pt>
                <c:pt idx="49">
                  <c:v>405200</c:v>
                </c:pt>
                <c:pt idx="50">
                  <c:v>562100</c:v>
                </c:pt>
                <c:pt idx="51">
                  <c:v>326000</c:v>
                </c:pt>
                <c:pt idx="52">
                  <c:v>396200</c:v>
                </c:pt>
                <c:pt idx="53">
                  <c:v>1394500</c:v>
                </c:pt>
                <c:pt idx="54">
                  <c:v>1075500</c:v>
                </c:pt>
                <c:pt idx="55">
                  <c:v>1028900</c:v>
                </c:pt>
                <c:pt idx="56">
                  <c:v>1337136.4339999999</c:v>
                </c:pt>
                <c:pt idx="57">
                  <c:v>1127915.861</c:v>
                </c:pt>
                <c:pt idx="58">
                  <c:v>1501155.6129999999</c:v>
                </c:pt>
                <c:pt idx="59">
                  <c:v>1370500.8359999999</c:v>
                </c:pt>
                <c:pt idx="60">
                  <c:v>1700142.423</c:v>
                </c:pt>
                <c:pt idx="61">
                  <c:v>2017310.5519999999</c:v>
                </c:pt>
                <c:pt idx="62">
                  <c:v>2013471.648</c:v>
                </c:pt>
                <c:pt idx="63">
                  <c:v>1311145.4369999999</c:v>
                </c:pt>
                <c:pt idx="64">
                  <c:v>1720275.375</c:v>
                </c:pt>
                <c:pt idx="65">
                  <c:v>1976768.223</c:v>
                </c:pt>
                <c:pt idx="66">
                  <c:v>2252401.5219999999</c:v>
                </c:pt>
                <c:pt idx="67">
                  <c:v>2095530.0160000001</c:v>
                </c:pt>
                <c:pt idx="68">
                  <c:v>2718050</c:v>
                </c:pt>
                <c:pt idx="69">
                  <c:v>2677015.423</c:v>
                </c:pt>
                <c:pt idx="70">
                  <c:v>2275714.1579999998</c:v>
                </c:pt>
                <c:pt idx="71">
                  <c:v>2722974.4049999998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34-40A7-9B4C-F56C978C644E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Total_expenses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Sheet1!$E$2:$E$73</c:f>
              <c:numCache>
                <c:formatCode>General</c:formatCode>
                <c:ptCount val="72"/>
                <c:pt idx="0">
                  <c:v>2152100</c:v>
                </c:pt>
                <c:pt idx="1">
                  <c:v>13942600</c:v>
                </c:pt>
                <c:pt idx="2">
                  <c:v>4358300</c:v>
                </c:pt>
                <c:pt idx="3">
                  <c:v>6050600</c:v>
                </c:pt>
                <c:pt idx="4">
                  <c:v>4776800</c:v>
                </c:pt>
                <c:pt idx="5">
                  <c:v>5010700</c:v>
                </c:pt>
                <c:pt idx="6">
                  <c:v>5297000</c:v>
                </c:pt>
                <c:pt idx="7">
                  <c:v>4475700</c:v>
                </c:pt>
                <c:pt idx="8">
                  <c:v>5472300</c:v>
                </c:pt>
                <c:pt idx="9">
                  <c:v>5107800</c:v>
                </c:pt>
                <c:pt idx="10">
                  <c:v>5800100</c:v>
                </c:pt>
                <c:pt idx="11">
                  <c:v>6686900</c:v>
                </c:pt>
                <c:pt idx="12">
                  <c:v>4121800</c:v>
                </c:pt>
                <c:pt idx="13">
                  <c:v>6151800</c:v>
                </c:pt>
                <c:pt idx="14">
                  <c:v>6953100</c:v>
                </c:pt>
                <c:pt idx="15">
                  <c:v>6165400</c:v>
                </c:pt>
                <c:pt idx="16">
                  <c:v>5359800</c:v>
                </c:pt>
                <c:pt idx="17">
                  <c:v>5597400</c:v>
                </c:pt>
                <c:pt idx="18">
                  <c:v>5620200</c:v>
                </c:pt>
                <c:pt idx="19">
                  <c:v>5081600</c:v>
                </c:pt>
                <c:pt idx="20">
                  <c:v>5196800</c:v>
                </c:pt>
                <c:pt idx="21">
                  <c:v>4652700</c:v>
                </c:pt>
                <c:pt idx="22">
                  <c:v>6797200</c:v>
                </c:pt>
                <c:pt idx="23">
                  <c:v>7443200</c:v>
                </c:pt>
                <c:pt idx="24">
                  <c:v>8047000</c:v>
                </c:pt>
                <c:pt idx="25">
                  <c:v>5751100</c:v>
                </c:pt>
                <c:pt idx="26">
                  <c:v>7012400</c:v>
                </c:pt>
                <c:pt idx="27">
                  <c:v>6915000</c:v>
                </c:pt>
                <c:pt idx="28">
                  <c:v>7570600</c:v>
                </c:pt>
                <c:pt idx="29">
                  <c:v>7550900</c:v>
                </c:pt>
                <c:pt idx="30">
                  <c:v>9201000</c:v>
                </c:pt>
                <c:pt idx="31">
                  <c:v>6645299.9999999898</c:v>
                </c:pt>
                <c:pt idx="32">
                  <c:v>7110200.0000000102</c:v>
                </c:pt>
                <c:pt idx="33">
                  <c:v>7239300</c:v>
                </c:pt>
                <c:pt idx="34">
                  <c:v>7388900</c:v>
                </c:pt>
                <c:pt idx="35">
                  <c:v>8852700</c:v>
                </c:pt>
                <c:pt idx="36">
                  <c:v>8263100</c:v>
                </c:pt>
                <c:pt idx="37">
                  <c:v>7777100</c:v>
                </c:pt>
                <c:pt idx="38">
                  <c:v>7602000</c:v>
                </c:pt>
                <c:pt idx="39">
                  <c:v>10326700</c:v>
                </c:pt>
                <c:pt idx="40">
                  <c:v>8460600</c:v>
                </c:pt>
                <c:pt idx="41">
                  <c:v>1931600</c:v>
                </c:pt>
                <c:pt idx="42">
                  <c:v>2410000</c:v>
                </c:pt>
                <c:pt idx="43">
                  <c:v>2049000</c:v>
                </c:pt>
                <c:pt idx="44">
                  <c:v>1330300</c:v>
                </c:pt>
                <c:pt idx="45">
                  <c:v>1934200</c:v>
                </c:pt>
                <c:pt idx="46">
                  <c:v>3430900</c:v>
                </c:pt>
                <c:pt idx="47">
                  <c:v>2607700</c:v>
                </c:pt>
                <c:pt idx="48">
                  <c:v>2664900</c:v>
                </c:pt>
                <c:pt idx="49">
                  <c:v>2097300</c:v>
                </c:pt>
                <c:pt idx="50">
                  <c:v>2142300</c:v>
                </c:pt>
                <c:pt idx="51">
                  <c:v>1317600</c:v>
                </c:pt>
                <c:pt idx="52">
                  <c:v>2428000</c:v>
                </c:pt>
                <c:pt idx="53">
                  <c:v>2403600</c:v>
                </c:pt>
                <c:pt idx="54">
                  <c:v>2989400</c:v>
                </c:pt>
                <c:pt idx="55">
                  <c:v>3351000</c:v>
                </c:pt>
                <c:pt idx="56">
                  <c:v>2753100</c:v>
                </c:pt>
                <c:pt idx="57">
                  <c:v>2171500</c:v>
                </c:pt>
                <c:pt idx="58">
                  <c:v>2691500</c:v>
                </c:pt>
                <c:pt idx="59">
                  <c:v>3241200</c:v>
                </c:pt>
                <c:pt idx="60">
                  <c:v>3825400</c:v>
                </c:pt>
                <c:pt idx="61">
                  <c:v>2206600</c:v>
                </c:pt>
                <c:pt idx="62">
                  <c:v>2476600</c:v>
                </c:pt>
                <c:pt idx="63">
                  <c:v>1657400</c:v>
                </c:pt>
                <c:pt idx="64">
                  <c:v>2632400</c:v>
                </c:pt>
                <c:pt idx="65">
                  <c:v>2614200</c:v>
                </c:pt>
                <c:pt idx="66">
                  <c:v>2415500</c:v>
                </c:pt>
                <c:pt idx="67">
                  <c:v>3118800</c:v>
                </c:pt>
                <c:pt idx="68">
                  <c:v>2354200</c:v>
                </c:pt>
                <c:pt idx="69">
                  <c:v>2445300</c:v>
                </c:pt>
                <c:pt idx="70">
                  <c:v>4461400</c:v>
                </c:pt>
                <c:pt idx="71">
                  <c:v>3216600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34-40A7-9B4C-F56C978C64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0165920"/>
        <c:axId val="310168216"/>
      </c:lineChart>
      <c:catAx>
        <c:axId val="3101659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168216"/>
        <c:crosses val="autoZero"/>
        <c:auto val="1"/>
        <c:lblAlgn val="ctr"/>
        <c:lblOffset val="100"/>
        <c:noMultiLvlLbl val="0"/>
      </c:catAx>
      <c:valAx>
        <c:axId val="310168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16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0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6034" cy="608724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709612</xdr:colOff>
      <xdr:row>13</xdr:row>
      <xdr:rowOff>109537</xdr:rowOff>
    </xdr:from>
    <xdr:to>
      <xdr:col>10</xdr:col>
      <xdr:colOff>242887</xdr:colOff>
      <xdr:row>30</xdr:row>
      <xdr:rowOff>100012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ereleas, Panagiotis" refreshedDate="43722.010340856483" createdVersion="6" refreshedVersion="6" minRefreshableVersion="3" recordCount="72">
  <cacheSource type="worksheet">
    <worksheetSource ref="A1:M73" sheet="Sheet1"/>
  </cacheSource>
  <cacheFields count="13">
    <cacheField name="Country" numFmtId="0">
      <sharedItems count="2">
        <s v="Germany"/>
        <s v="Italy"/>
      </sharedItems>
    </cacheField>
    <cacheField name="Brand" numFmtId="0">
      <sharedItems/>
    </cacheField>
    <cacheField name="Month" numFmtId="14">
      <sharedItems containsSemiMixedTypes="0" containsNonDate="0" containsDate="1" containsString="0" minDate="2015-12-01T00:00:00" maxDate="2019-04-02T00:00:00" count="41">
        <d v="2015-12-01T00:00:00"/>
        <d v="2016-01-01T00:00:00"/>
        <d v="2016-02-01T00:00:00"/>
        <d v="2016-03-01T00:00:00"/>
        <d v="2016-04-01T00:00:00"/>
        <d v="2016-05-01T00:00:00"/>
        <d v="2016-06-01T00:00:00"/>
        <d v="2016-07-01T00:00:00"/>
        <d v="2016-08-01T00:00:00"/>
        <d v="2016-09-01T00:00:00"/>
        <d v="2016-10-01T00:00:00"/>
        <d v="2016-11-01T00:00:00"/>
        <d v="2016-12-01T00:00:00"/>
        <d v="2017-01-01T00:00:00"/>
        <d v="2017-02-01T00:00:00"/>
        <d v="2017-03-01T00:00:00"/>
        <d v="2017-04-01T00:00:00"/>
        <d v="2017-05-01T00:00:00"/>
        <d v="2017-06-01T00:00:00"/>
        <d v="2017-07-01T00:00:00"/>
        <d v="2017-08-01T00:00:00"/>
        <d v="2017-09-01T00:00:00"/>
        <d v="2017-10-01T00:00:00"/>
        <d v="2017-11-01T00:00:00"/>
        <d v="2017-12-01T00:00:00"/>
        <d v="2018-01-01T00:00:00"/>
        <d v="2018-02-01T00:00:00"/>
        <d v="2018-03-01T00:00:00"/>
        <d v="2018-04-01T00:00:00"/>
        <d v="2018-05-01T00:00:00"/>
        <d v="2018-06-01T00:00:00"/>
        <d v="2018-07-01T00:00:00"/>
        <d v="2018-08-01T00:00:00"/>
        <d v="2018-09-01T00:00:00"/>
        <d v="2018-10-01T00:00:00"/>
        <d v="2018-11-01T00:00:00"/>
        <d v="2018-12-01T00:00:00"/>
        <d v="2019-01-01T00:00:00"/>
        <d v="2019-02-01T00:00:00"/>
        <d v="2019-03-01T00:00:00"/>
        <d v="2019-04-01T00:00:00"/>
      </sharedItems>
    </cacheField>
    <cacheField name="Mgmt_Sales" numFmtId="0">
      <sharedItems containsSemiMixedTypes="0" containsString="0" containsNumber="1" minValue="200" maxValue="12966554.088"/>
    </cacheField>
    <cacheField name="Total_expenses" numFmtId="0">
      <sharedItems containsSemiMixedTypes="0" containsString="0" containsNumber="1" minValue="1317600" maxValue="13942600"/>
    </cacheField>
    <cacheField name="Mgmt_Sales_std_within" numFmtId="0">
      <sharedItems containsSemiMixedTypes="0" containsString="0" containsNumber="1" minValue="-1.6588581028467986" maxValue="2.3891755010715348"/>
    </cacheField>
    <cacheField name="Mgmt_Sales_std_across" numFmtId="0">
      <sharedItems containsSemiMixedTypes="0" containsString="0" containsNumber="1" minValue="-0.68934712136895337" maxValue="3.2262950481075121"/>
    </cacheField>
    <cacheField name="Mgmt_Sales_minmax_within" numFmtId="0">
      <sharedItems containsSemiMixedTypes="0" containsString="0" containsNumber="1" minValue="0" maxValue="1"/>
    </cacheField>
    <cacheField name="Mgmt_Sales_minmax_across" numFmtId="0">
      <sharedItems containsSemiMixedTypes="0" containsString="0" containsNumber="1" minValue="0" maxValue="1"/>
    </cacheField>
    <cacheField name="Mgmt_Sales_index_0419" numFmtId="0">
      <sharedItems containsSemiMixedTypes="0" containsString="0" containsNumber="1" minValue="7.3449092886350518E-3" maxValue="100"/>
    </cacheField>
    <cacheField name="Mgmt_Sales_first24idx" numFmtId="0">
      <sharedItems containsSemiMixedTypes="0" containsString="0" containsNumber="1" minValue="1.0104963193742947E-5" maxValue="0.1774611532976583"/>
    </cacheField>
    <cacheField name="Mgmt_Sales_mean_scale" numFmtId="0">
      <sharedItems containsSemiMixedTypes="0" containsString="0" containsNumber="1" minValue="-5304676.8651951225" maxValue="7640077.222804877"/>
    </cacheField>
    <cacheField name="Mgmt_Sales_index_month31" numFmtId="0">
      <sharedItems containsSemiMixedTypes="0" containsString="0" containsNumber="1" minValue="7.3449092886350518E-3" maxValue="170.5798062149472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2">
  <r>
    <x v="0"/>
    <s v="ENTRESTO"/>
    <x v="0"/>
    <n v="2653600"/>
    <n v="2152100"/>
    <n v="-0.83585175090162356"/>
    <n v="-0.4305270508399941"/>
    <n v="0.20331015808478911"/>
    <n v="0.20463732379911234"/>
    <n v="20.464959171039862"/>
    <n v="3.6317352566822232E-2"/>
    <n v="-2672876.8651951225"/>
    <n v="34.909087695927859"/>
  </r>
  <r>
    <x v="0"/>
    <s v="ENTRESTO"/>
    <x v="1"/>
    <n v="40900"/>
    <n v="13942600"/>
    <n v="-1.6528852244661645"/>
    <n v="3.2262950481075121"/>
    <n v="1.4755011852798283E-3"/>
    <n v="3.1388931478947284E-3"/>
    <n v="0.31542690311106814"/>
    <n v="5.597602200719887E-4"/>
    <n v="-5285576.8651951225"/>
    <n v="0.53805460007666928"/>
  </r>
  <r>
    <x v="0"/>
    <s v="ENTRESTO"/>
    <x v="2"/>
    <n v="21800.000000000098"/>
    <n v="4358300"/>
    <n v="-1.6588581028467986"/>
    <n v="0.25372560296586555"/>
    <n v="0"/>
    <n v="1.6658499261554408E-3"/>
    <n v="0.16812485300296617"/>
    <n v="2.9835630311905644E-4"/>
    <n v="-5304676.8651951225"/>
    <n v="0.2867870484516245"/>
  </r>
  <r>
    <x v="0"/>
    <s v="ENTRESTO"/>
    <x v="3"/>
    <n v="1529000"/>
    <n v="6050600"/>
    <n v="-1.1875323282241952"/>
    <n v="0.77859223610685746"/>
    <n v="0.11643326630648003"/>
    <n v="0.11790515588455679"/>
    <n v="11.791876157868536"/>
    <n v="2.0925999425185103E-2"/>
    <n v="-3797476.8651951225"/>
    <n v="20.114559499198712"/>
  </r>
  <r>
    <x v="0"/>
    <s v="ENTRESTO"/>
    <x v="4"/>
    <n v="1265500"/>
    <n v="4776800"/>
    <n v="-1.2699330325852991"/>
    <n v="0.38352332557385771"/>
    <n v="9.6077530059294855E-2"/>
    <n v="9.7583329239095823E-2"/>
    <n v="9.7597248383143445"/>
    <n v="1.7319720256750652E-2"/>
    <n v="-4060976.8651951225"/>
    <n v="16.648119716308678"/>
  </r>
  <r>
    <x v="0"/>
    <s v="ENTRESTO"/>
    <x v="5"/>
    <n v="982100"/>
    <n v="5010700"/>
    <n v="-1.3585567882435037"/>
    <n v="0.4560673812919207"/>
    <n v="7.4184491530064206E-2"/>
    <n v="7.5726761226482406E-2"/>
    <n v="7.574101749275794"/>
    <n v="1.3441088316202937E-2"/>
    <n v="-4344376.8651951225"/>
    <n v="12.919888086437576"/>
  </r>
  <r>
    <x v="0"/>
    <s v="ENTRESTO"/>
    <x v="6"/>
    <n v="2136000"/>
    <n v="5297000"/>
    <n v="-0.99771362785535211"/>
    <n v="0.54486329045002857"/>
    <n v="0.16332484847741513"/>
    <n v="0.1647186237167951"/>
    <n v="16.473150734602481"/>
    <n v="2.9233443278087235E-2"/>
    <n v="-3190476.8651951225"/>
    <n v="28.099868600581061"/>
  </r>
  <r>
    <x v="0"/>
    <s v="ENTRESTO"/>
    <x v="7"/>
    <n v="2517400"/>
    <n v="4475700"/>
    <n v="-0.87844368993001964"/>
    <n v="0.29013719826856155"/>
    <n v="0.19278852136043761"/>
    <n v="0.19413321454252114"/>
    <n v="19.414564447232344"/>
    <n v="3.4453309975775656E-2"/>
    <n v="-2809076.8651951225"/>
    <n v="33.117326411564967"/>
  </r>
  <r>
    <x v="0"/>
    <s v="ENTRESTO"/>
    <x v="8"/>
    <n v="2468900"/>
    <n v="5472300"/>
    <n v="-0.89361042299079219"/>
    <n v="0.5992325635042246"/>
    <n v="0.18904182986902024"/>
    <n v="0.19039276447684805"/>
    <n v="19.040525210046848"/>
    <n v="3.3789535631680509E-2"/>
    <n v="-2857576.8651951225"/>
    <n v="32.479291005606079"/>
  </r>
  <r>
    <x v="0"/>
    <s v="ENTRESTO"/>
    <x v="9"/>
    <n v="2862900"/>
    <n v="5107800"/>
    <n v="-0.77040026163111475"/>
    <n v="0.48618293413597335"/>
    <n v="0.21947887002610167"/>
    <n v="0.22077910109283144"/>
    <n v="22.079112002852735"/>
    <n v="3.9181846798144168E-2"/>
    <n v="-2463576.8651951225"/>
    <n v="37.66250646844734"/>
  </r>
  <r>
    <x v="0"/>
    <s v="ENTRESTO"/>
    <x v="10"/>
    <n v="2911900"/>
    <n v="5800100"/>
    <n v="-0.75507717049755085"/>
    <n v="0.70089969246694817"/>
    <n v="0.22326418720299757"/>
    <n v="0.22455811249938773"/>
    <n v="22.457007314648394"/>
    <n v="3.9852464176714522E-2"/>
    <n v="-2414576.8651951225"/>
    <n v="38.307119559003752"/>
  </r>
  <r>
    <x v="0"/>
    <s v="ENTRESTO"/>
    <x v="11"/>
    <n v="3666000"/>
    <n v="6686900"/>
    <n v="-0.5192579251134577"/>
    <n v="0.97594060144847128"/>
    <n v="0.28151944604171614"/>
    <n v="0.28271632681947162"/>
    <n v="28.272739041691334"/>
    <n v="5.0173128772222755E-2"/>
    <n v="-1660476.8651951225"/>
    <n v="48.227583468974807"/>
  </r>
  <r>
    <x v="0"/>
    <s v="ENTRESTO"/>
    <x v="12"/>
    <n v="3908800"/>
    <n v="4121800"/>
    <n v="-0.44333044496592044"/>
    <n v="0.1803751575732965"/>
    <n v="0.30027607891009017"/>
    <n v="0.30144171395236696"/>
    <n v="30.145248872384915"/>
    <n v="5.3496106313383605E-2"/>
    <n v="-1417676.8651951225"/>
    <n v="51.421707109527745"/>
  </r>
  <r>
    <x v="0"/>
    <s v="ENTRESTO"/>
    <x v="13"/>
    <n v="2277800"/>
    <n v="6151800"/>
    <n v="-0.95337047841169154"/>
    <n v="0.8099794034376312"/>
    <n v="0.17427909287912616"/>
    <n v="0.17565461999127846"/>
    <n v="17.566733494043788"/>
    <n v="3.1174127855256136E-2"/>
    <n v="-3048676.8651951225"/>
    <n v="29.965299952436119"/>
  </r>
  <r>
    <x v="0"/>
    <s v="ENTRESTO"/>
    <x v="14"/>
    <n v="2346400"/>
    <n v="6953100"/>
    <n v="-0.93191815082470197"/>
    <n v="1.0585024981228979"/>
    <n v="0.17957853692678044"/>
    <n v="0.18094523596045731"/>
    <n v="18.095786930557704"/>
    <n v="3.2112992185254631E-2"/>
    <n v="-2980076.8651951225"/>
    <n v="30.867758279215078"/>
  </r>
  <r>
    <x v="0"/>
    <s v="ENTRESTO"/>
    <x v="15"/>
    <n v="3975800"/>
    <n v="6165400"/>
    <n v="-0.42237846321186362"/>
    <n v="0.81419744173504738"/>
    <n v="0.30545192076421313"/>
    <n v="0.30660893363071945"/>
    <n v="30.661962870146326"/>
    <n v="5.4413072933061434E-2"/>
    <n v="-1350676.8651951225"/>
    <n v="52.303116845594666"/>
  </r>
  <r>
    <x v="0"/>
    <s v="ENTRESTO"/>
    <x v="16"/>
    <n v="3435900"/>
    <n v="5359800"/>
    <n v="-0.59121391021209158"/>
    <n v="0.56434070258809765"/>
    <n v="0.26374390558449673"/>
    <n v="0.2649703977450103"/>
    <n v="26.498173506095817"/>
    <n v="4.7023964306732176E-2"/>
    <n v="-1890576.8651951225"/>
    <n v="45.20053301719873"/>
  </r>
  <r>
    <x v="0"/>
    <s v="ENTRESTO"/>
    <x v="17"/>
    <n v="4496400"/>
    <n v="5597400"/>
    <n v="-0.25957843782138634"/>
    <n v="0.63803231284295769"/>
    <n v="0.34566898448445832"/>
    <n v="0.34675900175833607"/>
    <n v="34.67690775424466"/>
    <n v="6.1538040428647682E-2"/>
    <n v="-830076.86519512255"/>
    <n v="59.151802048526548"/>
  </r>
  <r>
    <x v="0"/>
    <s v="ENTRESTO"/>
    <x v="18"/>
    <n v="4522400"/>
    <n v="5620200"/>
    <n v="-0.25144781803622995"/>
    <n v="0.64510372998862608"/>
    <n v="0.34767752012934183"/>
    <n v="0.34876419148426391"/>
    <n v="34.877423633972967"/>
    <n v="6.189387822135848E-2"/>
    <n v="-804076.86519512255"/>
    <n v="59.493841647597293"/>
  </r>
  <r>
    <x v="0"/>
    <s v="ENTRESTO"/>
    <x v="19"/>
    <n v="4409800"/>
    <n v="5081600"/>
    <n v="-0.28665965602886873"/>
    <n v="0.47805700741595092"/>
    <n v="0.33897901575957695"/>
    <n v="0.34008017751736103"/>
    <n v="34.009035631764995"/>
    <n v="6.035282685754171E-2"/>
    <n v="-916676.86519512255"/>
    <n v="58.012547076237063"/>
  </r>
  <r>
    <x v="0"/>
    <s v="ENTRESTO"/>
    <x v="20"/>
    <n v="4206100"/>
    <n v="5196800"/>
    <n v="-0.3503599348841131"/>
    <n v="0.51378627299406487"/>
    <n v="0.32324291149562395"/>
    <n v="0.32437028724153411"/>
    <n v="32.438070835585911"/>
    <n v="5.7564974612342099E-2"/>
    <n v="-1120376.8651951225"/>
    <n v="55.332798371209748"/>
  </r>
  <r>
    <x v="0"/>
    <s v="ENTRESTO"/>
    <x v="21"/>
    <n v="5089600"/>
    <n v="4652700"/>
    <n v="-7.4075220261587804E-2"/>
    <n v="0.3450337261099346"/>
    <n v="0.391494497736186"/>
    <n v="0.39250817658219733"/>
    <n v="39.251754671738198"/>
    <n v="6.9656616530034077E-2"/>
    <n v="-236876.86519512255"/>
    <n v="66.955567055017511"/>
  </r>
  <r>
    <x v="0"/>
    <s v="ENTRESTO"/>
    <x v="22"/>
    <n v="5362999.9999999898"/>
    <n v="6797200"/>
    <n v="1.1421373940784105E-2"/>
    <n v="1.0101501326400162"/>
    <n v="0.41261502255584526"/>
    <n v="0.41359351777714543"/>
    <n v="41.360256268573472"/>
    <n v="7.3398387781077504E-2"/>
    <n v="36523.134804867208"/>
    <n v="70.552244992938185"/>
  </r>
  <r>
    <x v="0"/>
    <s v="ENTRESTO"/>
    <x v="23"/>
    <n v="5979000.0000000102"/>
    <n v="7443200"/>
    <n v="0.20405451961988003"/>
    <n v="1.2105069517672873"/>
    <n v="0.46020186706539545"/>
    <n v="0.46110108974528341"/>
    <n v="46.110940188290449"/>
    <n v="8.1829006254533654E-2"/>
    <n v="652523.1348048877"/>
    <n v="78.655952417076065"/>
  </r>
  <r>
    <x v="0"/>
    <s v="ENTRESTO"/>
    <x v="24"/>
    <n v="7349500"/>
    <n v="8047000"/>
    <n v="0.6326319971412927"/>
    <n v="1.3977754461775755"/>
    <n v="0.56607487096204467"/>
    <n v="0.56679772510620952"/>
    <n v="56.680440694738266"/>
    <n v="0.10058576375107778"/>
    <n v="2023023.1348048775"/>
    <n v="96.685385898862606"/>
  </r>
  <r>
    <x v="0"/>
    <s v="ENTRESTO"/>
    <x v="25"/>
    <n v="6059077.6030000001"/>
    <n v="5751100"/>
    <n v="0.22909607897755754"/>
    <n v="0.68570234860125734"/>
    <n v="0.46638797168009982"/>
    <n v="0.4672768892380722"/>
    <n v="46.728510611831879"/>
    <n v="8.2924953850575495E-2"/>
    <n v="732600.73780487757"/>
    <n v="79.709402848793871"/>
  </r>
  <r>
    <x v="0"/>
    <s v="ENTRESTO"/>
    <x v="26"/>
    <n v="5837038.8930000002"/>
    <n v="7012400"/>
    <n v="0.1596609894161499"/>
    <n v="1.0768943856991318"/>
    <n v="0.44923517692706288"/>
    <n v="0.45015266846690793"/>
    <n v="45.016114947624629"/>
    <n v="7.988611675585422E-2"/>
    <n v="510562.02780487761"/>
    <n v="76.788401643155979"/>
  </r>
  <r>
    <x v="0"/>
    <s v="ENTRESTO"/>
    <x v="27"/>
    <n v="6555077.7989999996"/>
    <n v="6915000"/>
    <n v="0.38420334847905896"/>
    <n v="1.0466857878926361"/>
    <n v="0.50470466681606996"/>
    <n v="0.50552975451027959"/>
    <n v="50.553738136691607"/>
    <n v="8.9713246732451027E-2"/>
    <n v="1228600.9338048771"/>
    <n v="86.234468547980399"/>
  </r>
  <r>
    <x v="0"/>
    <s v="ENTRESTO"/>
    <x v="28"/>
    <n v="7167919.818"/>
    <n v="7570600"/>
    <n v="0.57584894251200436"/>
    <n v="1.2500200458180835"/>
    <n v="0.55204755296391228"/>
    <n v="0.55279377451472855"/>
    <n v="55.280067235701495"/>
    <n v="9.8100644860196803E-2"/>
    <n v="1841442.9528048774"/>
    <n v="94.296631566152129"/>
  </r>
  <r>
    <x v="0"/>
    <s v="ENTRESTO"/>
    <x v="29"/>
    <n v="7295206.3619999997"/>
    <n v="7550900"/>
    <n v="0.61565349993625729"/>
    <n v="1.2439100932843261"/>
    <n v="0.5618806129922983"/>
    <n v="0.56261045414079236"/>
    <n v="56.261720056768247"/>
    <n v="9.9842697277840883E-2"/>
    <n v="1968729.4968048772"/>
    <n v="95.971133046031383"/>
  </r>
  <r>
    <x v="0"/>
    <s v="ENTRESTO"/>
    <x v="30"/>
    <n v="7601459.0329999998"/>
    <n v="9201000"/>
    <n v="0.71142365478585678"/>
    <n v="1.7556884017083352"/>
    <n v="0.5855390516863096"/>
    <n v="0.58622948142645237"/>
    <n v="58.623586354641674"/>
    <n v="0.10403409244939575"/>
    <n v="2274982.1678048773"/>
    <n v="100"/>
  </r>
  <r>
    <x v="0"/>
    <s v="ENTRESTO"/>
    <x v="31"/>
    <n v="8257666.8590000002"/>
    <n v="6645299.9999999898"/>
    <n v="0.91663043683393586"/>
    <n v="0.96303836665637144"/>
    <n v="0.63623200587756124"/>
    <n v="0.63683798876370779"/>
    <n v="63.684359028295134"/>
    <n v="0.11301499800183394"/>
    <n v="2931189.9938048776"/>
    <n v="108.63265621969708"/>
  </r>
  <r>
    <x v="0"/>
    <s v="ENTRESTO"/>
    <x v="32"/>
    <n v="8133530.3640000001"/>
    <n v="7110200.0000000102"/>
    <n v="0.87781095059136016"/>
    <n v="1.1072270434555547"/>
    <n v="0.62664229145300709"/>
    <n v="0.62726424936421965"/>
    <n v="62.726999855167684"/>
    <n v="0.11131605737200104"/>
    <n v="2807053.4988048775"/>
    <n v="106.99959479739528"/>
  </r>
  <r>
    <x v="0"/>
    <s v="ENTRESTO"/>
    <x v="33"/>
    <n v="7667495.5219999999"/>
    <n v="7239300"/>
    <n v="0.73207433109376685"/>
    <n v="1.1472673922935248"/>
    <n v="0.59064046099475043"/>
    <n v="0.59132239255257335"/>
    <n v="59.132869611795655"/>
    <n v="0.1049378723910931"/>
    <n v="2341018.6568048773"/>
    <n v="100.86873439313844"/>
  </r>
  <r>
    <x v="0"/>
    <s v="ENTRESTO"/>
    <x v="34"/>
    <n v="9332190.8430000003"/>
    <n v="7388900"/>
    <n v="1.2526514354468379"/>
    <n v="1.1936658135651033"/>
    <n v="0.71924045676780268"/>
    <n v="0.71970816003216342"/>
    <n v="71.971248333715351"/>
    <n v="0.12772100733573297"/>
    <n v="4005713.9778048778"/>
    <n v="122.76841593813008"/>
  </r>
  <r>
    <x v="0"/>
    <s v="ENTRESTO"/>
    <x v="35"/>
    <n v="10819907.787"/>
    <n v="8852700"/>
    <n v="1.7178845438929449"/>
    <n v="1.6476632003120062"/>
    <n v="0.83416863028784949"/>
    <n v="0.83444488046283882"/>
    <n v="83.444743403441095"/>
    <n v="0.1480820040100182"/>
    <n v="5493430.9218048779"/>
    <n v="142.33988159414974"/>
  </r>
  <r>
    <x v="0"/>
    <s v="ENTRESTO"/>
    <x v="36"/>
    <n v="9864492.9169999994"/>
    <n v="8263100"/>
    <n v="1.4191108883139212"/>
    <n v="1.4647988341240201"/>
    <n v="0.76036152174758875"/>
    <n v="0.76076072348888946"/>
    <n v="76.076441358688911"/>
    <n v="0.13500613022294605"/>
    <n v="4538016.0518048769"/>
    <n v="129.7710462448795"/>
  </r>
  <r>
    <x v="0"/>
    <s v="ENTRESTO"/>
    <x v="37"/>
    <n v="10655000"/>
    <n v="7777100"/>
    <n v="1.6663152163656927"/>
    <n v="1.314065994966352"/>
    <n v="0.8214292776606047"/>
    <n v="0.8217267496852273"/>
    <n v="82.172949942504417"/>
    <n v="0.1458250646666758"/>
    <n v="5328523.1348048775"/>
    <n v="140.17045877302959"/>
  </r>
  <r>
    <x v="0"/>
    <s v="ENTRESTO"/>
    <x v="38"/>
    <n v="10037755.345000001"/>
    <n v="7602000"/>
    <n v="1.4732928469724229"/>
    <n v="1.2597587518871178"/>
    <n v="0.77374628184593763"/>
    <n v="0.77412318658561696"/>
    <n v="77.412667057699792"/>
    <n v="0.13737741175907045"/>
    <n v="4711278.4798048781"/>
    <n v="132.05037745284659"/>
  </r>
  <r>
    <x v="0"/>
    <s v="ENTRESTO"/>
    <x v="39"/>
    <n v="9718678.2400000002"/>
    <n v="10326700"/>
    <n v="1.3735122845530605"/>
    <n v="2.1048241157819714"/>
    <n v="0.74909713804367795"/>
    <n v="0.74951510455774006"/>
    <n v="74.951896811152224"/>
    <n v="0.13301050049954152"/>
    <n v="4392201.3748048777"/>
    <n v="127.85280033489066"/>
  </r>
  <r>
    <x v="0"/>
    <s v="ENTRESTO"/>
    <x v="40"/>
    <n v="12966554.088"/>
    <n v="8460600"/>
    <n v="2.3891755010715348"/>
    <n v="1.5260534343989987"/>
    <n v="1"/>
    <n v="1"/>
    <n v="100"/>
    <n v="0.1774611532976583"/>
    <n v="7640077.222804877"/>
    <n v="170.57980621494721"/>
  </r>
  <r>
    <x v="1"/>
    <s v="ENTRESTO"/>
    <x v="10"/>
    <n v="1500"/>
    <n v="1931600"/>
    <n v="-1.2994905945426898"/>
    <n v="-0.49891509823560287"/>
    <n v="4.7745417233713126E-4"/>
    <n v="1.0025948629639182E-4"/>
    <n v="5.5086819664762886E-2"/>
    <n v="7.5787223953072095E-5"/>
    <n v="-1176264.7718064515"/>
    <n v="5.5086819664762886E-2"/>
  </r>
  <r>
    <x v="1"/>
    <s v="ENTRESTO"/>
    <x v="11"/>
    <n v="800"/>
    <n v="2410000"/>
    <n v="-1.3002639267362424"/>
    <n v="-0.35053939812649071"/>
    <n v="2.2036346415559905E-4"/>
    <n v="4.6273609059873149E-5"/>
    <n v="2.9379637154540207E-2"/>
    <n v="4.0419852774971786E-5"/>
    <n v="-1176964.7718064515"/>
    <n v="2.9379637154540207E-2"/>
  </r>
  <r>
    <x v="1"/>
    <s v="ENTRESTO"/>
    <x v="12"/>
    <n v="200"/>
    <n v="2049000"/>
    <n v="-1.3009267829021447"/>
    <n v="-0.46250350293290687"/>
    <n v="0"/>
    <n v="0"/>
    <n v="7.3449092886350518E-3"/>
    <n v="1.0104963193742947E-5"/>
    <n v="-1177564.7718064515"/>
    <n v="7.3449092886350518E-3"/>
  </r>
  <r>
    <x v="1"/>
    <s v="ENTRESTO"/>
    <x v="13"/>
    <n v="500"/>
    <n v="1330300"/>
    <n v="-1.3005953548191935"/>
    <n v="-0.68540821795886608"/>
    <n v="1.1018173207779953E-4"/>
    <n v="2.3136804529936574E-5"/>
    <n v="1.8362273221587625E-2"/>
    <n v="2.5262407984357367E-5"/>
    <n v="-1177264.7718064515"/>
    <n v="1.8362273221587625E-2"/>
  </r>
  <r>
    <x v="1"/>
    <s v="ENTRESTO"/>
    <x v="14"/>
    <n v="300"/>
    <n v="1934200"/>
    <n v="-1.3008163068744945"/>
    <n v="-0.49810870856109685"/>
    <n v="3.6727244025933177E-5"/>
    <n v="7.7122681766455242E-6"/>
    <n v="1.1017363932952577E-2"/>
    <n v="1.5157444790614421E-5"/>
    <n v="-1177464.7718064515"/>
    <n v="1.1017363932952577E-2"/>
  </r>
  <r>
    <x v="1"/>
    <s v="ENTRESTO"/>
    <x v="15"/>
    <n v="143300"/>
    <n v="3430900"/>
    <n v="-1.1428355873344369"/>
    <n v="-3.390739093294428E-2"/>
    <n v="5.2556686201110377E-2"/>
    <n v="1.1036255760779747E-2"/>
    <n v="5.2626275053070142"/>
    <n v="7.2402061283168215E-3"/>
    <n v="-1034464.7718064515"/>
    <n v="5.2626275053070142"/>
  </r>
  <r>
    <x v="1"/>
    <s v="ENTRESTO"/>
    <x v="16"/>
    <n v="114900"/>
    <n v="2607700"/>
    <n v="-1.1742107791871477"/>
    <n v="-0.28922276787655032"/>
    <n v="4.2126148897745352E-2"/>
    <n v="8.8459715986124159E-3"/>
    <n v="4.2196503863208372"/>
    <n v="5.8053013548053228E-3"/>
    <n v="-1062864.7718064515"/>
    <n v="4.2196503863208372"/>
  </r>
  <r>
    <x v="1"/>
    <s v="ENTRESTO"/>
    <x v="17"/>
    <n v="243300"/>
    <n v="2664900"/>
    <n v="-1.0323595596840471"/>
    <n v="-0.27148219503741733"/>
    <n v="8.9283930227043548E-2"/>
    <n v="1.8748523937425269E-2"/>
    <n v="8.9350821496245398"/>
    <n v="1.2292687725188295E-2"/>
    <n v="-934464.77180645149"/>
    <n v="8.9350821496245398"/>
  </r>
  <r>
    <x v="1"/>
    <s v="ENTRESTO"/>
    <x v="18"/>
    <n v="405200"/>
    <n v="2097300"/>
    <n v="-0.85349887091806609"/>
    <n v="-0.44752326397958303"/>
    <n v="0.14874533830502937"/>
    <n v="3.1234686115414374E-2"/>
    <n v="14.880786218774613"/>
    <n v="2.047265543052321E-2"/>
    <n v="-772564.77180645149"/>
    <n v="14.880786218774613"/>
  </r>
  <r>
    <x v="1"/>
    <s v="ENTRESTO"/>
    <x v="19"/>
    <n v="562100"/>
    <n v="2142300"/>
    <n v="-0.68016198353460455"/>
    <n v="-0.43356651961313225"/>
    <n v="0.20637038418171852"/>
    <n v="4.3335234884571201E-2"/>
    <n v="20.642867555708811"/>
    <n v="2.8399999056014553E-2"/>
    <n v="-615664.77180645149"/>
    <n v="20.642867555708811"/>
  </r>
  <r>
    <x v="1"/>
    <s v="ENTRESTO"/>
    <x v="20"/>
    <n v="326000"/>
    <n v="1317600"/>
    <n v="-0.94099588481717489"/>
    <n v="-0.68934712136895337"/>
    <n v="0.11965736103649029"/>
    <n v="2.5126569719511119E-2"/>
    <n v="11.972202140475133"/>
    <n v="1.6471090005801003E-2"/>
    <n v="-851764.77180645149"/>
    <n v="11.972202140475133"/>
  </r>
  <r>
    <x v="1"/>
    <s v="ENTRESTO"/>
    <x v="21"/>
    <n v="396200"/>
    <n v="2428000"/>
    <n v="-0.86344171340660125"/>
    <n v="-0.34495670037991039"/>
    <n v="0.14543988634269539"/>
    <n v="3.0540581979516278E-2"/>
    <n v="14.550265300786036"/>
    <n v="2.0017932086804777E-2"/>
    <n v="-781564.77180645149"/>
    <n v="14.550265300786036"/>
  </r>
  <r>
    <x v="1"/>
    <s v="ENTRESTO"/>
    <x v="22"/>
    <n v="1394500"/>
    <n v="2403600"/>
    <n v="0.23944047062724005"/>
    <n v="-0.35252435732527482"/>
    <n v="0.51208796345358631"/>
    <n v="0.10753215518696856"/>
    <n v="51.212380015007895"/>
    <n v="7.0456855868372692E-2"/>
    <n v="216735.22819354851"/>
    <n v="51.212380015007895"/>
  </r>
  <r>
    <x v="1"/>
    <s v="ENTRESTO"/>
    <x v="23"/>
    <n v="1075500"/>
    <n v="2989400"/>
    <n v="-0.11297805757750337"/>
    <n v="-0.1708385606615668"/>
    <n v="0.39492805501085942"/>
    <n v="8.2930019703469332E-2"/>
    <n v="39.497249699634992"/>
    <n v="5.4339439574352694E-2"/>
    <n v="-102264.77180645149"/>
    <n v="39.497249699634992"/>
  </r>
  <r>
    <x v="1"/>
    <s v="ENTRESTO"/>
    <x v="24"/>
    <n v="1028900"/>
    <n v="3351000"/>
    <n v="-0.16445988646258503"/>
    <n v="-5.8688365930264642E-2"/>
    <n v="0.3778131592947746"/>
    <n v="7.9336102733152516E-2"/>
    <n v="37.78588583538302"/>
    <n v="5.1984983150210592E-2"/>
    <n v="-148864.77180645149"/>
    <n v="37.78588583538302"/>
  </r>
  <r>
    <x v="1"/>
    <s v="ENTRESTO"/>
    <x v="25"/>
    <n v="1337136.4339999999"/>
    <n v="2753100"/>
    <n v="0.17606748159183033"/>
    <n v="-0.24412697607917386"/>
    <n v="0.49101990658678901"/>
    <n v="0.10310812314136149"/>
    <n v="49.105729071294739"/>
    <n v="6.7558572252913465E-2"/>
    <n v="159371.6621935484"/>
    <n v="49.105729071294739"/>
  </r>
  <r>
    <x v="1"/>
    <s v="ENTRESTO"/>
    <x v="26"/>
    <n v="1127915.861"/>
    <n v="2171500"/>
    <n v="-5.5071096485953458E-2"/>
    <n v="-0.42451014326867975"/>
    <n v="0.41417895618862338"/>
    <n v="8.6972471470887075E-2"/>
    <n v="41.422198421288506"/>
    <n v="5.6987741305219428E-2"/>
    <n v="-49848.910806451458"/>
    <n v="41.422198421288506"/>
  </r>
  <r>
    <x v="1"/>
    <s v="ENTRESTO"/>
    <x v="27"/>
    <n v="1501155.6129999999"/>
    <n v="2691500"/>
    <n v="0.35726935513581265"/>
    <n v="-0.26323220836747091"/>
    <n v="0.5512596307074511"/>
    <n v="0.11575772208697375"/>
    <n v="55.129259028051713"/>
    <n v="7.5845611087228149E-2"/>
    <n v="323390.8411935484"/>
    <n v="55.129259028051713"/>
  </r>
  <r>
    <x v="1"/>
    <s v="ENTRESTO"/>
    <x v="28"/>
    <n v="1370500.8359999999"/>
    <n v="3241200"/>
    <n v="0.21292714757073755"/>
    <n v="-9.2742822184404522E-2"/>
    <n v="0.50327373192712233"/>
    <n v="0.10568127529913557"/>
    <n v="50.331021602092505"/>
    <n v="6.9244302523869691E-2"/>
    <n v="192736.0641935484"/>
    <n v="50.331021602092505"/>
  </r>
  <r>
    <x v="1"/>
    <s v="ENTRESTO"/>
    <x v="29"/>
    <n v="1700142.423"/>
    <n v="3825400"/>
    <n v="0.5771020783720413"/>
    <n v="8.8446734679607453E-2"/>
    <n v="0.62434200199557111"/>
    <n v="0.13110411851032586"/>
    <n v="62.436959373476007"/>
    <n v="8.5899383042679758E-2"/>
    <n v="522377.65119354846"/>
    <n v="62.436959373476007"/>
  </r>
  <r>
    <x v="1"/>
    <s v="ENTRESTO"/>
    <x v="30"/>
    <n v="2017310.5519999999"/>
    <n v="2206600"/>
    <n v="0.92749682826430524"/>
    <n v="-0.41362388266284816"/>
    <n v="0.74082911470588764"/>
    <n v="0.15556497518965487"/>
    <n v="74.084815057231509"/>
    <n v="0.10192424439154633"/>
    <n v="839545.78019354842"/>
    <n v="74.084815057231509"/>
  </r>
  <r>
    <x v="1"/>
    <s v="ENTRESTO"/>
    <x v="31"/>
    <n v="2013471.648"/>
    <n v="2476600"/>
    <n v="0.92325575961979345"/>
    <n v="-0.32988341646414354"/>
    <n v="0.73941919106588638"/>
    <n v="0.15526890861813092"/>
    <n v="73.94383304899263"/>
    <n v="0.10173028447342478"/>
    <n v="835706.87619354855"/>
    <n v="73.94383304899263"/>
  </r>
  <r>
    <x v="1"/>
    <s v="ENTRESTO"/>
    <x v="32"/>
    <n v="1311145.4369999999"/>
    <n v="1657400"/>
    <n v="0.14735366055949839"/>
    <n v="-0.58395819390850956"/>
    <n v="0.48147412969382603"/>
    <n v="0.10110362775093759"/>
    <n v="48.151221494863812"/>
    <n v="6.6245381912645049E-2"/>
    <n v="133380.66519354843"/>
    <n v="48.151221494863812"/>
  </r>
  <r>
    <x v="1"/>
    <s v="ENTRESTO"/>
    <x v="33"/>
    <n v="1720275.375"/>
    <n v="2632400"/>
    <n v="0.59934416399040114"/>
    <n v="-0.28156206596874289"/>
    <n v="0.6317362804062352"/>
    <n v="0.13265682576044116"/>
    <n v="63.17633290423823"/>
    <n v="8.691659673738672E-2"/>
    <n v="542510.60319354851"/>
    <n v="63.17633290423823"/>
  </r>
  <r>
    <x v="1"/>
    <s v="ENTRESTO"/>
    <x v="34"/>
    <n v="1976768.223"/>
    <n v="2614200"/>
    <n v="0.88270727366815338"/>
    <n v="-0.28720679369028523"/>
    <n v="0.72593903460026099"/>
    <n v="0.15243824205211695"/>
    <n v="72.595916412956512"/>
    <n v="9.9875850679878253E-2"/>
    <n v="799003.45119354851"/>
    <n v="72.595916412956512"/>
  </r>
  <r>
    <x v="1"/>
    <s v="ENTRESTO"/>
    <x v="35"/>
    <n v="2252401.5219999999"/>
    <n v="2415500"/>
    <n v="1.1872159932850748"/>
    <n v="-0.3488335738150356"/>
    <n v="0.82717154894072098"/>
    <n v="0.17369582125513214"/>
    <n v="82.718424303367627"/>
    <n v="0.11380217238670297"/>
    <n v="1074636.7501935484"/>
    <n v="82.718424303367627"/>
  </r>
  <r>
    <x v="1"/>
    <s v="ENTRESTO"/>
    <x v="36"/>
    <n v="2095530.0160000001"/>
    <n v="3118800"/>
    <n v="1.013910584940932"/>
    <n v="-0.13070516686115061"/>
    <n v="0.76955696812494467"/>
    <n v="0.16159747001966959"/>
    <n v="76.957389395659789"/>
    <n v="0.10587626841531785"/>
    <n v="917765.24419354857"/>
    <n v="76.957389395659789"/>
  </r>
  <r>
    <x v="1"/>
    <s v="ENTRESTO"/>
    <x v="37"/>
    <n v="2718050"/>
    <n v="2354200"/>
    <n v="1.7016459345939741"/>
    <n v="-0.36784576114088968"/>
    <n v="0.99819140175882481"/>
    <n v="0.20960788063896038"/>
    <n v="99.819153459872496"/>
    <n v="0.13732897604376509"/>
    <n v="1540285.2281935485"/>
    <n v="99.819153459872496"/>
  </r>
  <r>
    <x v="1"/>
    <s v="ENTRESTO"/>
    <x v="38"/>
    <n v="2677015.423"/>
    <n v="2445300"/>
    <n v="1.6563125639612335"/>
    <n v="-0.3395911075456971"/>
    <n v="0.98312053252902531"/>
    <n v="0.20644318401556827"/>
    <n v="98.312177231059948"/>
    <n v="0.13525571159248603"/>
    <n v="1499250.6511935485"/>
    <n v="98.312177231059948"/>
  </r>
  <r>
    <x v="1"/>
    <s v="ENTRESTO"/>
    <x v="39"/>
    <n v="2275714.1579999998"/>
    <n v="4461400"/>
    <n v="1.2129708674784694"/>
    <n v="0.28570205505877833"/>
    <n v="0.83573363765331854"/>
    <n v="0.17549375426249736"/>
    <n v="83.574570286862453"/>
    <n v="0.11498003903034859"/>
    <n v="1097949.3861935483"/>
    <n v="83.574570286862453"/>
  </r>
  <r>
    <x v="1"/>
    <s v="ENTRESTO"/>
    <x v="40"/>
    <n v="2722974.4049999998"/>
    <n v="3216600"/>
    <n v="1.7070862216233911"/>
    <n v="-0.10037250910473093"/>
    <n v="1"/>
    <n v="0.20998766395866453"/>
    <n v="100"/>
    <n v="0.13757778070014548"/>
    <n v="1545209.6331935483"/>
    <n v="1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7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1">
  <location ref="A3:B77" firstHeaderRow="1" firstDataRow="1" firstDataCol="1"/>
  <pivotFields count="13">
    <pivotField axis="axisRow" showAll="0" defaultSubtotal="0">
      <items count="2">
        <item x="0"/>
        <item x="1"/>
      </items>
    </pivotField>
    <pivotField showAll="0" defaultSubtotal="0"/>
    <pivotField axis="axisRow" numFmtId="14" showAll="0" defaultSubtotal="0">
      <items count="4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dataField="1" showAll="0" defaultSubtotal="0"/>
  </pivotFields>
  <rowFields count="2">
    <field x="0"/>
    <field x="2"/>
  </rowFields>
  <rowItems count="74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>
      <x v="1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</rowItems>
  <colItems count="1">
    <i/>
  </colItems>
  <dataFields count="1">
    <dataField name="Sum of Mgmt_Sales_index_month31" fld="12" baseField="0" baseItem="0"/>
  </dataFields>
  <chartFormats count="1">
    <chartFormat chart="0" format="7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7"/>
  <sheetViews>
    <sheetView workbookViewId="0">
      <selection activeCell="H2" sqref="H2"/>
    </sheetView>
  </sheetViews>
  <sheetFormatPr defaultRowHeight="12.75" x14ac:dyDescent="0.2"/>
  <cols>
    <col min="1" max="1" width="8.5703125" bestFit="1" customWidth="1"/>
    <col min="2" max="2" width="10.85546875" bestFit="1" customWidth="1"/>
    <col min="3" max="3" width="10.140625" bestFit="1" customWidth="1"/>
    <col min="4" max="5" width="12" bestFit="1" customWidth="1"/>
    <col min="6" max="6" width="10" bestFit="1" customWidth="1"/>
    <col min="7" max="7" width="12" bestFit="1" customWidth="1"/>
    <col min="8" max="8" width="14.140625" bestFit="1" customWidth="1"/>
    <col min="9" max="12" width="13.7109375" bestFit="1" customWidth="1"/>
    <col min="13" max="13" width="13.85546875" bestFit="1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">
      <c r="A2" t="s">
        <v>13</v>
      </c>
      <c r="B2" t="s">
        <v>14</v>
      </c>
      <c r="C2" s="1">
        <v>42339</v>
      </c>
      <c r="D2">
        <v>2937561.35</v>
      </c>
      <c r="E2">
        <v>2653583.09</v>
      </c>
      <c r="F2">
        <v>112322000</v>
      </c>
      <c r="G2">
        <v>2653600</v>
      </c>
      <c r="H2">
        <v>2152100</v>
      </c>
      <c r="I2">
        <v>86000</v>
      </c>
      <c r="J2">
        <v>761600</v>
      </c>
      <c r="K2">
        <v>1212500</v>
      </c>
      <c r="L2">
        <v>0</v>
      </c>
      <c r="M2">
        <v>92000</v>
      </c>
    </row>
    <row r="3" spans="1:13" x14ac:dyDescent="0.2">
      <c r="A3" t="s">
        <v>13</v>
      </c>
      <c r="B3" t="s">
        <v>14</v>
      </c>
      <c r="C3" s="1">
        <v>42370</v>
      </c>
      <c r="D3">
        <v>126757.67</v>
      </c>
      <c r="E3">
        <v>40855.629999999997</v>
      </c>
      <c r="F3">
        <v>4799200</v>
      </c>
      <c r="G3">
        <v>40900</v>
      </c>
      <c r="H3">
        <v>13942600</v>
      </c>
      <c r="I3">
        <v>3852500</v>
      </c>
      <c r="J3">
        <v>1912300</v>
      </c>
      <c r="K3">
        <v>8092500</v>
      </c>
      <c r="L3">
        <v>0</v>
      </c>
      <c r="M3">
        <v>85300</v>
      </c>
    </row>
    <row r="4" spans="1:13" x14ac:dyDescent="0.2">
      <c r="A4" t="s">
        <v>13</v>
      </c>
      <c r="B4" t="s">
        <v>14</v>
      </c>
      <c r="C4" s="1">
        <v>42401</v>
      </c>
      <c r="D4">
        <v>107092.89</v>
      </c>
      <c r="E4">
        <v>21797.22</v>
      </c>
      <c r="F4">
        <v>3213000</v>
      </c>
      <c r="G4">
        <v>21800.000000000098</v>
      </c>
      <c r="H4">
        <v>4358300</v>
      </c>
      <c r="I4">
        <v>3487200</v>
      </c>
      <c r="J4">
        <v>746800</v>
      </c>
      <c r="K4">
        <v>45899.9999999996</v>
      </c>
      <c r="L4">
        <v>900</v>
      </c>
      <c r="M4">
        <v>77500</v>
      </c>
    </row>
    <row r="5" spans="1:13" x14ac:dyDescent="0.2">
      <c r="A5" t="s">
        <v>13</v>
      </c>
      <c r="B5" t="s">
        <v>14</v>
      </c>
      <c r="C5" s="1">
        <v>42430</v>
      </c>
      <c r="D5">
        <v>1767984.65</v>
      </c>
      <c r="E5">
        <v>1529040.08</v>
      </c>
      <c r="F5">
        <v>50206800</v>
      </c>
      <c r="G5">
        <v>1529000</v>
      </c>
      <c r="H5">
        <v>6050600</v>
      </c>
      <c r="I5">
        <v>3940700</v>
      </c>
      <c r="J5">
        <v>1995900</v>
      </c>
      <c r="K5">
        <v>4300.0000000001801</v>
      </c>
      <c r="L5">
        <v>600</v>
      </c>
      <c r="M5">
        <v>109100</v>
      </c>
    </row>
    <row r="6" spans="1:13" x14ac:dyDescent="0.2">
      <c r="A6" t="s">
        <v>13</v>
      </c>
      <c r="B6" t="s">
        <v>14</v>
      </c>
      <c r="C6" s="1">
        <v>42461</v>
      </c>
      <c r="D6">
        <v>1527687.79</v>
      </c>
      <c r="E6">
        <v>1265530.7</v>
      </c>
      <c r="F6">
        <v>63424200</v>
      </c>
      <c r="G6">
        <v>1265500</v>
      </c>
      <c r="H6">
        <v>4776800</v>
      </c>
      <c r="I6">
        <v>3319400</v>
      </c>
      <c r="J6">
        <v>1354600</v>
      </c>
      <c r="K6">
        <v>0</v>
      </c>
      <c r="L6">
        <v>1300</v>
      </c>
      <c r="M6">
        <v>101500</v>
      </c>
    </row>
    <row r="7" spans="1:13" x14ac:dyDescent="0.2">
      <c r="A7" t="s">
        <v>13</v>
      </c>
      <c r="B7" t="s">
        <v>14</v>
      </c>
      <c r="C7" s="1">
        <v>42491</v>
      </c>
      <c r="D7">
        <v>1399865.33</v>
      </c>
      <c r="E7">
        <v>971916.27</v>
      </c>
      <c r="F7">
        <v>43155000</v>
      </c>
      <c r="G7">
        <v>982100</v>
      </c>
      <c r="H7">
        <v>5010700</v>
      </c>
      <c r="I7">
        <v>3675200</v>
      </c>
      <c r="J7">
        <v>1208700</v>
      </c>
      <c r="K7">
        <v>0</v>
      </c>
      <c r="L7">
        <v>5200</v>
      </c>
      <c r="M7">
        <v>121600</v>
      </c>
    </row>
    <row r="8" spans="1:13" x14ac:dyDescent="0.2">
      <c r="A8" t="s">
        <v>13</v>
      </c>
      <c r="B8" t="s">
        <v>14</v>
      </c>
      <c r="C8" s="1">
        <v>42522</v>
      </c>
      <c r="D8">
        <v>2444855.5299999998</v>
      </c>
      <c r="E8">
        <v>2097233.17</v>
      </c>
      <c r="F8">
        <v>82635000</v>
      </c>
      <c r="G8">
        <v>2136000</v>
      </c>
      <c r="H8">
        <v>5297000</v>
      </c>
      <c r="I8">
        <v>3842900</v>
      </c>
      <c r="J8">
        <v>1368800</v>
      </c>
      <c r="K8">
        <v>-49000</v>
      </c>
      <c r="L8">
        <v>14500</v>
      </c>
      <c r="M8">
        <v>119800</v>
      </c>
    </row>
    <row r="9" spans="1:13" x14ac:dyDescent="0.2">
      <c r="A9" t="s">
        <v>13</v>
      </c>
      <c r="B9" t="s">
        <v>14</v>
      </c>
      <c r="C9" s="1">
        <v>42552</v>
      </c>
      <c r="D9">
        <v>3077687.52</v>
      </c>
      <c r="E9">
        <v>2475510.0099999998</v>
      </c>
      <c r="F9">
        <v>100191800</v>
      </c>
      <c r="G9">
        <v>2517400</v>
      </c>
      <c r="H9">
        <v>4475700</v>
      </c>
      <c r="I9">
        <v>3336200</v>
      </c>
      <c r="J9">
        <v>1037200</v>
      </c>
      <c r="K9">
        <v>0</v>
      </c>
      <c r="L9">
        <v>1100</v>
      </c>
      <c r="M9">
        <v>101200</v>
      </c>
    </row>
    <row r="10" spans="1:13" x14ac:dyDescent="0.2">
      <c r="A10" t="s">
        <v>13</v>
      </c>
      <c r="B10" t="s">
        <v>14</v>
      </c>
      <c r="C10" s="1">
        <v>42583</v>
      </c>
      <c r="D10">
        <v>2972333.49</v>
      </c>
      <c r="E10">
        <v>2388615.08</v>
      </c>
      <c r="F10">
        <v>106784800</v>
      </c>
      <c r="G10">
        <v>2468900</v>
      </c>
      <c r="H10">
        <v>5472300</v>
      </c>
      <c r="I10">
        <v>3584800</v>
      </c>
      <c r="J10">
        <v>896600</v>
      </c>
      <c r="K10">
        <v>860500.00000000105</v>
      </c>
      <c r="L10">
        <v>2500</v>
      </c>
      <c r="M10">
        <v>127900</v>
      </c>
    </row>
    <row r="11" spans="1:13" x14ac:dyDescent="0.2">
      <c r="A11" t="s">
        <v>13</v>
      </c>
      <c r="B11" t="s">
        <v>14</v>
      </c>
      <c r="C11" s="1">
        <v>42614</v>
      </c>
      <c r="D11">
        <v>3366107.89</v>
      </c>
      <c r="E11">
        <v>2759341.41</v>
      </c>
      <c r="F11">
        <v>119560000</v>
      </c>
      <c r="G11">
        <v>2862900</v>
      </c>
      <c r="H11">
        <v>5107800</v>
      </c>
      <c r="I11">
        <v>3094300</v>
      </c>
      <c r="J11">
        <v>1904500</v>
      </c>
      <c r="K11">
        <v>24899.9999999996</v>
      </c>
      <c r="L11">
        <v>0</v>
      </c>
      <c r="M11">
        <v>84100</v>
      </c>
    </row>
    <row r="12" spans="1:13" x14ac:dyDescent="0.2">
      <c r="A12" t="s">
        <v>13</v>
      </c>
      <c r="B12" t="s">
        <v>14</v>
      </c>
      <c r="C12" s="1">
        <v>42644</v>
      </c>
      <c r="D12">
        <v>3380328.73</v>
      </c>
      <c r="E12">
        <v>2768107.7</v>
      </c>
      <c r="F12">
        <v>121634800</v>
      </c>
      <c r="G12">
        <v>2911900</v>
      </c>
      <c r="H12">
        <v>5800100</v>
      </c>
      <c r="I12">
        <v>4291800</v>
      </c>
      <c r="J12">
        <v>1183000</v>
      </c>
      <c r="K12">
        <v>197299.99999999901</v>
      </c>
      <c r="L12">
        <v>6700</v>
      </c>
      <c r="M12">
        <v>121300</v>
      </c>
    </row>
    <row r="13" spans="1:13" x14ac:dyDescent="0.2">
      <c r="A13" t="s">
        <v>13</v>
      </c>
      <c r="B13" t="s">
        <v>14</v>
      </c>
      <c r="C13" s="1">
        <v>42675</v>
      </c>
      <c r="D13">
        <v>4228125.7699999996</v>
      </c>
      <c r="E13">
        <v>3488310.5200000098</v>
      </c>
      <c r="F13">
        <v>151451200</v>
      </c>
      <c r="G13">
        <v>3666000</v>
      </c>
      <c r="H13">
        <v>6686900</v>
      </c>
      <c r="I13">
        <v>4502400</v>
      </c>
      <c r="J13">
        <v>1338700</v>
      </c>
      <c r="K13">
        <v>699900</v>
      </c>
      <c r="L13">
        <v>6800</v>
      </c>
      <c r="M13">
        <v>139100</v>
      </c>
    </row>
    <row r="14" spans="1:13" x14ac:dyDescent="0.2">
      <c r="A14" t="s">
        <v>13</v>
      </c>
      <c r="B14" t="s">
        <v>14</v>
      </c>
      <c r="C14" s="1">
        <v>42705</v>
      </c>
      <c r="D14">
        <v>4388599.43</v>
      </c>
      <c r="E14">
        <v>3671843.82</v>
      </c>
      <c r="F14">
        <v>160495000</v>
      </c>
      <c r="G14">
        <v>3908800</v>
      </c>
      <c r="H14">
        <v>4121800</v>
      </c>
      <c r="I14">
        <v>3094400</v>
      </c>
      <c r="J14">
        <v>883100</v>
      </c>
      <c r="K14">
        <v>0</v>
      </c>
      <c r="L14">
        <v>37100</v>
      </c>
      <c r="M14">
        <v>107200</v>
      </c>
    </row>
    <row r="15" spans="1:13" x14ac:dyDescent="0.2">
      <c r="A15" t="s">
        <v>13</v>
      </c>
      <c r="B15" t="s">
        <v>14</v>
      </c>
      <c r="C15" s="1">
        <v>42736</v>
      </c>
      <c r="D15">
        <v>3904592.63</v>
      </c>
      <c r="E15">
        <v>2037328.57</v>
      </c>
      <c r="F15">
        <v>143348400</v>
      </c>
      <c r="G15">
        <v>2277800</v>
      </c>
      <c r="H15">
        <v>6151800</v>
      </c>
      <c r="I15">
        <v>5272700</v>
      </c>
      <c r="J15">
        <v>764000</v>
      </c>
      <c r="K15">
        <v>0</v>
      </c>
      <c r="L15">
        <v>0</v>
      </c>
      <c r="M15">
        <v>115100</v>
      </c>
    </row>
    <row r="16" spans="1:13" x14ac:dyDescent="0.2">
      <c r="A16" t="s">
        <v>13</v>
      </c>
      <c r="B16" t="s">
        <v>14</v>
      </c>
      <c r="C16" s="1">
        <v>42767</v>
      </c>
      <c r="D16">
        <v>4043569.49</v>
      </c>
      <c r="E16">
        <v>2159717.0099999998</v>
      </c>
      <c r="F16">
        <v>142042400</v>
      </c>
      <c r="G16">
        <v>2346400</v>
      </c>
      <c r="H16">
        <v>6953100</v>
      </c>
      <c r="I16">
        <v>3891100</v>
      </c>
      <c r="J16">
        <v>866000</v>
      </c>
      <c r="K16">
        <v>2065100</v>
      </c>
      <c r="L16">
        <v>0</v>
      </c>
      <c r="M16">
        <v>130900</v>
      </c>
    </row>
    <row r="17" spans="1:13" x14ac:dyDescent="0.2">
      <c r="A17" t="s">
        <v>13</v>
      </c>
      <c r="B17" t="s">
        <v>14</v>
      </c>
      <c r="C17" s="1">
        <v>42795</v>
      </c>
      <c r="D17">
        <v>4624193.66</v>
      </c>
      <c r="E17">
        <v>3554108.3</v>
      </c>
      <c r="F17">
        <v>167500000</v>
      </c>
      <c r="G17">
        <v>3975800</v>
      </c>
      <c r="H17">
        <v>6165400</v>
      </c>
      <c r="I17">
        <v>4750000</v>
      </c>
      <c r="J17">
        <v>1238100</v>
      </c>
      <c r="K17">
        <v>4500</v>
      </c>
      <c r="L17">
        <v>9100</v>
      </c>
      <c r="M17">
        <v>163700</v>
      </c>
    </row>
    <row r="18" spans="1:13" x14ac:dyDescent="0.2">
      <c r="A18" t="s">
        <v>13</v>
      </c>
      <c r="B18" t="s">
        <v>14</v>
      </c>
      <c r="C18" s="1">
        <v>42826</v>
      </c>
      <c r="D18">
        <v>4206001.75</v>
      </c>
      <c r="E18">
        <v>3151986.86</v>
      </c>
      <c r="F18">
        <v>153210800</v>
      </c>
      <c r="G18">
        <v>3435900</v>
      </c>
      <c r="H18">
        <v>5359800</v>
      </c>
      <c r="I18">
        <v>3994300</v>
      </c>
      <c r="J18">
        <v>1208500</v>
      </c>
      <c r="K18">
        <v>0</v>
      </c>
      <c r="L18">
        <v>10400</v>
      </c>
      <c r="M18">
        <v>146600</v>
      </c>
    </row>
    <row r="19" spans="1:13" x14ac:dyDescent="0.2">
      <c r="A19" t="s">
        <v>13</v>
      </c>
      <c r="B19" t="s">
        <v>14</v>
      </c>
      <c r="C19" s="1">
        <v>42856</v>
      </c>
      <c r="D19">
        <v>6276655.8200000003</v>
      </c>
      <c r="E19">
        <v>4264180.6900000004</v>
      </c>
      <c r="F19">
        <v>227892400</v>
      </c>
      <c r="G19">
        <v>4496400</v>
      </c>
      <c r="H19">
        <v>5597400</v>
      </c>
      <c r="I19">
        <v>4025200</v>
      </c>
      <c r="J19">
        <v>1409100</v>
      </c>
      <c r="K19">
        <v>0</v>
      </c>
      <c r="L19">
        <v>3400</v>
      </c>
      <c r="M19">
        <v>159700</v>
      </c>
    </row>
    <row r="20" spans="1:13" x14ac:dyDescent="0.2">
      <c r="A20" t="s">
        <v>13</v>
      </c>
      <c r="B20" t="s">
        <v>14</v>
      </c>
      <c r="C20" s="1">
        <v>42887</v>
      </c>
      <c r="D20">
        <v>6317639.3200000003</v>
      </c>
      <c r="E20">
        <v>4246744.0199999996</v>
      </c>
      <c r="F20">
        <v>223224600</v>
      </c>
      <c r="G20">
        <v>4522400</v>
      </c>
      <c r="H20">
        <v>5620200</v>
      </c>
      <c r="I20">
        <v>4651200</v>
      </c>
      <c r="J20">
        <v>820100</v>
      </c>
      <c r="K20">
        <v>-4500</v>
      </c>
      <c r="L20">
        <v>24600</v>
      </c>
      <c r="M20">
        <v>128800</v>
      </c>
    </row>
    <row r="21" spans="1:13" x14ac:dyDescent="0.2">
      <c r="A21" t="s">
        <v>13</v>
      </c>
      <c r="B21" t="s">
        <v>14</v>
      </c>
      <c r="C21" s="1">
        <v>42917</v>
      </c>
      <c r="D21">
        <v>6176340.5800000001</v>
      </c>
      <c r="E21">
        <v>4150056.89</v>
      </c>
      <c r="F21">
        <v>220168000</v>
      </c>
      <c r="G21">
        <v>4409800</v>
      </c>
      <c r="H21">
        <v>5081600</v>
      </c>
      <c r="I21">
        <v>3694400</v>
      </c>
      <c r="J21">
        <v>599800</v>
      </c>
      <c r="K21">
        <v>648500</v>
      </c>
      <c r="L21">
        <v>1100</v>
      </c>
      <c r="M21">
        <v>137800</v>
      </c>
    </row>
    <row r="22" spans="1:13" x14ac:dyDescent="0.2">
      <c r="A22" t="s">
        <v>13</v>
      </c>
      <c r="B22" t="s">
        <v>14</v>
      </c>
      <c r="C22" s="1">
        <v>42948</v>
      </c>
      <c r="D22">
        <v>6067007.79</v>
      </c>
      <c r="E22">
        <v>4004857.25</v>
      </c>
      <c r="F22">
        <v>214642800</v>
      </c>
      <c r="G22">
        <v>4206100</v>
      </c>
      <c r="H22">
        <v>5196800</v>
      </c>
      <c r="I22">
        <v>3728900</v>
      </c>
      <c r="J22">
        <v>837599.99999999895</v>
      </c>
      <c r="K22">
        <v>492600</v>
      </c>
      <c r="L22">
        <v>0</v>
      </c>
      <c r="M22">
        <v>137700</v>
      </c>
    </row>
    <row r="23" spans="1:13" x14ac:dyDescent="0.2">
      <c r="A23" t="s">
        <v>13</v>
      </c>
      <c r="B23" t="s">
        <v>14</v>
      </c>
      <c r="C23" s="1">
        <v>42979</v>
      </c>
      <c r="D23">
        <v>7284547.4699999997</v>
      </c>
      <c r="E23">
        <v>4927627.2300000004</v>
      </c>
      <c r="F23">
        <v>261565600</v>
      </c>
      <c r="G23">
        <v>5089600</v>
      </c>
      <c r="H23">
        <v>4652700</v>
      </c>
      <c r="I23">
        <v>3483200</v>
      </c>
      <c r="J23">
        <v>712200</v>
      </c>
      <c r="K23">
        <v>323100</v>
      </c>
      <c r="L23">
        <v>0</v>
      </c>
      <c r="M23">
        <v>134200</v>
      </c>
    </row>
    <row r="24" spans="1:13" x14ac:dyDescent="0.2">
      <c r="A24" t="s">
        <v>13</v>
      </c>
      <c r="B24" t="s">
        <v>14</v>
      </c>
      <c r="C24" s="1">
        <v>43009</v>
      </c>
      <c r="D24">
        <v>7088611.9199999999</v>
      </c>
      <c r="E24">
        <v>5091872.29</v>
      </c>
      <c r="F24">
        <v>254101400</v>
      </c>
      <c r="G24">
        <v>5362999.9999999898</v>
      </c>
      <c r="H24">
        <v>6797200</v>
      </c>
      <c r="I24">
        <v>3901300</v>
      </c>
      <c r="J24">
        <v>2684500</v>
      </c>
      <c r="K24">
        <v>2899.9999999996398</v>
      </c>
      <c r="L24">
        <v>0</v>
      </c>
      <c r="M24">
        <v>208500</v>
      </c>
    </row>
    <row r="25" spans="1:13" x14ac:dyDescent="0.2">
      <c r="A25" t="s">
        <v>13</v>
      </c>
      <c r="B25" t="s">
        <v>14</v>
      </c>
      <c r="C25" s="1">
        <v>43040</v>
      </c>
      <c r="D25">
        <v>8556402.8699999992</v>
      </c>
      <c r="E25">
        <v>5749606.7300000004</v>
      </c>
      <c r="F25">
        <v>307714600</v>
      </c>
      <c r="G25">
        <v>5979000.0000000102</v>
      </c>
      <c r="H25">
        <v>7443200</v>
      </c>
      <c r="I25">
        <v>5387800</v>
      </c>
      <c r="J25">
        <v>1992200</v>
      </c>
      <c r="K25">
        <v>-5899.9999999996398</v>
      </c>
      <c r="L25">
        <v>100.00000000000099</v>
      </c>
      <c r="M25">
        <v>69000</v>
      </c>
    </row>
    <row r="26" spans="1:13" x14ac:dyDescent="0.2">
      <c r="A26" t="s">
        <v>13</v>
      </c>
      <c r="B26" t="s">
        <v>14</v>
      </c>
      <c r="C26" s="1">
        <v>43070</v>
      </c>
      <c r="D26">
        <v>10467835.33</v>
      </c>
      <c r="E26">
        <v>7135311.9199999999</v>
      </c>
      <c r="F26">
        <v>351485600</v>
      </c>
      <c r="G26">
        <v>7349500</v>
      </c>
      <c r="H26">
        <v>8047000</v>
      </c>
      <c r="I26">
        <v>5650300</v>
      </c>
      <c r="J26">
        <v>1081800</v>
      </c>
      <c r="K26">
        <v>1137300</v>
      </c>
      <c r="L26">
        <v>0</v>
      </c>
      <c r="M26">
        <v>177600</v>
      </c>
    </row>
    <row r="27" spans="1:13" x14ac:dyDescent="0.2">
      <c r="A27" t="s">
        <v>13</v>
      </c>
      <c r="B27" t="s">
        <v>14</v>
      </c>
      <c r="C27" s="1">
        <v>43101</v>
      </c>
      <c r="D27">
        <v>7290207.5899999999</v>
      </c>
      <c r="E27">
        <v>4795026.41</v>
      </c>
      <c r="F27">
        <v>261139600</v>
      </c>
      <c r="G27">
        <v>6059077.6030000001</v>
      </c>
      <c r="H27">
        <v>5751100</v>
      </c>
      <c r="I27">
        <v>5095600</v>
      </c>
      <c r="J27">
        <v>448900</v>
      </c>
      <c r="K27">
        <v>38100</v>
      </c>
      <c r="L27">
        <v>0</v>
      </c>
      <c r="M27">
        <v>168500</v>
      </c>
    </row>
    <row r="28" spans="1:13" x14ac:dyDescent="0.2">
      <c r="A28" t="s">
        <v>13</v>
      </c>
      <c r="B28" t="s">
        <v>14</v>
      </c>
      <c r="C28" s="1">
        <v>43132</v>
      </c>
      <c r="D28">
        <v>8885661.8399999999</v>
      </c>
      <c r="E28">
        <v>5944432.5499999998</v>
      </c>
      <c r="F28">
        <v>321634200</v>
      </c>
      <c r="G28">
        <v>5837038.8930000002</v>
      </c>
      <c r="H28">
        <v>7012400</v>
      </c>
      <c r="I28">
        <v>6079200</v>
      </c>
      <c r="J28">
        <v>633400</v>
      </c>
      <c r="K28">
        <v>121400</v>
      </c>
      <c r="L28">
        <v>0</v>
      </c>
      <c r="M28">
        <v>178400</v>
      </c>
    </row>
    <row r="29" spans="1:13" x14ac:dyDescent="0.2">
      <c r="A29" t="s">
        <v>13</v>
      </c>
      <c r="B29" t="s">
        <v>14</v>
      </c>
      <c r="C29" s="1">
        <v>43160</v>
      </c>
      <c r="D29">
        <v>9721247.4199999999</v>
      </c>
      <c r="E29">
        <v>6476648.1600000104</v>
      </c>
      <c r="F29">
        <v>353335400</v>
      </c>
      <c r="G29">
        <v>6555077.7989999996</v>
      </c>
      <c r="H29">
        <v>6915000</v>
      </c>
      <c r="I29">
        <v>5967800</v>
      </c>
      <c r="J29">
        <v>778400</v>
      </c>
      <c r="K29">
        <v>-7199.99999999999</v>
      </c>
      <c r="L29">
        <v>0</v>
      </c>
      <c r="M29">
        <v>176000</v>
      </c>
    </row>
    <row r="30" spans="1:13" x14ac:dyDescent="0.2">
      <c r="A30" t="s">
        <v>13</v>
      </c>
      <c r="B30" t="s">
        <v>14</v>
      </c>
      <c r="C30" s="1">
        <v>43191</v>
      </c>
      <c r="D30">
        <v>9948545.2899999991</v>
      </c>
      <c r="E30">
        <v>6922913.76000001</v>
      </c>
      <c r="F30">
        <v>351327800</v>
      </c>
      <c r="G30">
        <v>7167919.818</v>
      </c>
      <c r="H30">
        <v>7570600</v>
      </c>
      <c r="I30">
        <v>5811900</v>
      </c>
      <c r="J30">
        <v>1581200</v>
      </c>
      <c r="K30">
        <v>12800</v>
      </c>
      <c r="L30">
        <v>0</v>
      </c>
      <c r="M30">
        <v>164700</v>
      </c>
    </row>
    <row r="31" spans="1:13" x14ac:dyDescent="0.2">
      <c r="A31" t="s">
        <v>13</v>
      </c>
      <c r="B31" t="s">
        <v>14</v>
      </c>
      <c r="C31" s="1">
        <v>43221</v>
      </c>
      <c r="D31">
        <v>10398214.970000001</v>
      </c>
      <c r="E31">
        <v>6980648.5800000103</v>
      </c>
      <c r="F31">
        <v>367384800</v>
      </c>
      <c r="G31">
        <v>7295206.3619999997</v>
      </c>
      <c r="H31">
        <v>7550900</v>
      </c>
      <c r="I31">
        <v>6033500</v>
      </c>
      <c r="J31">
        <v>1350800</v>
      </c>
      <c r="K31">
        <v>4800.00000000001</v>
      </c>
      <c r="L31">
        <v>0</v>
      </c>
      <c r="M31">
        <v>161800</v>
      </c>
    </row>
    <row r="32" spans="1:13" x14ac:dyDescent="0.2">
      <c r="A32" t="s">
        <v>13</v>
      </c>
      <c r="B32" t="s">
        <v>14</v>
      </c>
      <c r="C32" s="1">
        <v>43252</v>
      </c>
      <c r="D32">
        <v>11697137.84</v>
      </c>
      <c r="E32">
        <v>7944011.0200000098</v>
      </c>
      <c r="F32">
        <v>414959400</v>
      </c>
      <c r="G32">
        <v>7601459.0329999998</v>
      </c>
      <c r="H32">
        <v>9201000</v>
      </c>
      <c r="I32">
        <v>6734800</v>
      </c>
      <c r="J32">
        <v>2273900</v>
      </c>
      <c r="K32">
        <v>6599.99999999999</v>
      </c>
      <c r="L32">
        <v>0</v>
      </c>
      <c r="M32">
        <v>185700</v>
      </c>
    </row>
    <row r="33" spans="1:13" x14ac:dyDescent="0.2">
      <c r="A33" t="s">
        <v>13</v>
      </c>
      <c r="B33" t="s">
        <v>14</v>
      </c>
      <c r="C33" s="1">
        <v>43282</v>
      </c>
      <c r="D33">
        <v>14515029.640000001</v>
      </c>
      <c r="E33">
        <v>9881115.4200000092</v>
      </c>
      <c r="F33">
        <v>506937200</v>
      </c>
      <c r="G33">
        <v>8257666.8590000002</v>
      </c>
      <c r="H33">
        <v>6645299.9999999898</v>
      </c>
      <c r="I33">
        <v>5585399.9999999898</v>
      </c>
      <c r="J33">
        <v>898299.99999999895</v>
      </c>
      <c r="K33">
        <v>0</v>
      </c>
      <c r="L33">
        <v>0</v>
      </c>
      <c r="M33">
        <v>161600</v>
      </c>
    </row>
    <row r="34" spans="1:13" x14ac:dyDescent="0.2">
      <c r="A34" t="s">
        <v>13</v>
      </c>
      <c r="B34" t="s">
        <v>14</v>
      </c>
      <c r="C34" s="1">
        <v>43313</v>
      </c>
      <c r="D34">
        <v>10662930.74</v>
      </c>
      <c r="E34">
        <v>7116934.6200000104</v>
      </c>
      <c r="F34">
        <v>371814000</v>
      </c>
      <c r="G34">
        <v>8133530.3640000001</v>
      </c>
      <c r="H34">
        <v>7110200.0000000102</v>
      </c>
      <c r="I34">
        <v>5625600.0000000102</v>
      </c>
      <c r="J34">
        <v>1321800</v>
      </c>
      <c r="K34">
        <v>3800.00000000001</v>
      </c>
      <c r="L34">
        <v>11300</v>
      </c>
      <c r="M34">
        <v>147700</v>
      </c>
    </row>
    <row r="35" spans="1:13" x14ac:dyDescent="0.2">
      <c r="A35" t="s">
        <v>13</v>
      </c>
      <c r="B35" t="s">
        <v>14</v>
      </c>
      <c r="C35" s="1">
        <v>43344</v>
      </c>
      <c r="D35">
        <v>13574829.640000001</v>
      </c>
      <c r="E35">
        <v>9087165.4500000104</v>
      </c>
      <c r="F35">
        <v>482260600</v>
      </c>
      <c r="G35">
        <v>7667495.5219999999</v>
      </c>
      <c r="H35">
        <v>7239300</v>
      </c>
      <c r="I35">
        <v>5711500</v>
      </c>
      <c r="J35">
        <v>1366100</v>
      </c>
      <c r="K35">
        <v>9599.9999999999909</v>
      </c>
      <c r="L35">
        <v>0</v>
      </c>
      <c r="M35">
        <v>152100</v>
      </c>
    </row>
    <row r="36" spans="1:13" x14ac:dyDescent="0.2">
      <c r="A36" t="s">
        <v>13</v>
      </c>
      <c r="B36" t="s">
        <v>14</v>
      </c>
      <c r="C36" s="1">
        <v>43374</v>
      </c>
      <c r="D36">
        <v>14393207.66</v>
      </c>
      <c r="E36">
        <v>9796533.2300000191</v>
      </c>
      <c r="F36">
        <v>506137200</v>
      </c>
      <c r="G36">
        <v>9332190.8430000003</v>
      </c>
      <c r="H36">
        <v>7388900</v>
      </c>
      <c r="I36">
        <v>5488100</v>
      </c>
      <c r="J36">
        <v>1777900</v>
      </c>
      <c r="K36">
        <v>3699.99999999999</v>
      </c>
      <c r="L36">
        <v>0</v>
      </c>
      <c r="M36">
        <v>119200</v>
      </c>
    </row>
    <row r="37" spans="1:13" x14ac:dyDescent="0.2">
      <c r="A37" t="s">
        <v>13</v>
      </c>
      <c r="B37" t="s">
        <v>14</v>
      </c>
      <c r="C37" s="1">
        <v>43405</v>
      </c>
      <c r="D37">
        <v>15389866.539999999</v>
      </c>
      <c r="E37">
        <v>11313556.32</v>
      </c>
      <c r="F37">
        <v>544960800</v>
      </c>
      <c r="G37">
        <v>10819907.787</v>
      </c>
      <c r="H37">
        <v>8852700</v>
      </c>
      <c r="I37">
        <v>6797200</v>
      </c>
      <c r="J37">
        <v>1893400</v>
      </c>
      <c r="K37">
        <v>0</v>
      </c>
      <c r="L37">
        <v>0</v>
      </c>
      <c r="M37">
        <v>162100</v>
      </c>
    </row>
    <row r="38" spans="1:13" x14ac:dyDescent="0.2">
      <c r="A38" t="s">
        <v>13</v>
      </c>
      <c r="B38" t="s">
        <v>14</v>
      </c>
      <c r="C38" s="1">
        <v>43435</v>
      </c>
      <c r="D38">
        <v>14162803.59</v>
      </c>
      <c r="E38">
        <v>9936831.0700000208</v>
      </c>
      <c r="F38">
        <v>486248000</v>
      </c>
      <c r="G38">
        <v>9864492.9169999994</v>
      </c>
      <c r="H38">
        <v>8263100</v>
      </c>
      <c r="I38">
        <v>5306200</v>
      </c>
      <c r="J38">
        <v>1154500</v>
      </c>
      <c r="K38">
        <v>1640700</v>
      </c>
      <c r="L38">
        <v>0</v>
      </c>
      <c r="M38">
        <v>161700</v>
      </c>
    </row>
    <row r="39" spans="1:13" x14ac:dyDescent="0.2">
      <c r="A39" t="s">
        <v>13</v>
      </c>
      <c r="B39" t="s">
        <v>14</v>
      </c>
      <c r="C39" s="1">
        <v>43466</v>
      </c>
      <c r="D39">
        <v>13186328.75</v>
      </c>
      <c r="E39">
        <v>8795296.9300000109</v>
      </c>
      <c r="F39">
        <v>455357000</v>
      </c>
      <c r="G39">
        <v>10655000</v>
      </c>
      <c r="H39">
        <v>7777100</v>
      </c>
      <c r="I39">
        <v>6580200</v>
      </c>
      <c r="J39">
        <v>1061300</v>
      </c>
      <c r="K39">
        <v>0</v>
      </c>
      <c r="L39">
        <v>0</v>
      </c>
      <c r="M39">
        <v>135600</v>
      </c>
    </row>
    <row r="40" spans="1:13" x14ac:dyDescent="0.2">
      <c r="A40" t="s">
        <v>13</v>
      </c>
      <c r="B40" t="s">
        <v>14</v>
      </c>
      <c r="C40" s="1">
        <v>43497</v>
      </c>
      <c r="D40">
        <v>15972139.51</v>
      </c>
      <c r="E40">
        <v>10875557.91</v>
      </c>
      <c r="F40">
        <v>555691400</v>
      </c>
      <c r="G40">
        <v>10037755.345000001</v>
      </c>
      <c r="H40">
        <v>7602000</v>
      </c>
      <c r="I40">
        <v>6233400</v>
      </c>
      <c r="J40">
        <v>1209400</v>
      </c>
      <c r="K40">
        <v>0</v>
      </c>
      <c r="L40">
        <v>0</v>
      </c>
      <c r="M40">
        <v>159200</v>
      </c>
    </row>
    <row r="41" spans="1:13" x14ac:dyDescent="0.2">
      <c r="A41" t="s">
        <v>13</v>
      </c>
      <c r="B41" t="s">
        <v>14</v>
      </c>
      <c r="C41" s="1">
        <v>43525</v>
      </c>
      <c r="D41">
        <v>16708821.92</v>
      </c>
      <c r="E41">
        <v>11173283.43</v>
      </c>
      <c r="F41">
        <v>578726600</v>
      </c>
      <c r="G41">
        <v>9718678.2400000002</v>
      </c>
      <c r="H41">
        <v>10326700</v>
      </c>
      <c r="I41">
        <v>7855200</v>
      </c>
      <c r="J41">
        <v>2282200</v>
      </c>
      <c r="K41">
        <v>0</v>
      </c>
      <c r="L41">
        <v>0</v>
      </c>
      <c r="M41">
        <v>189300</v>
      </c>
    </row>
    <row r="42" spans="1:13" x14ac:dyDescent="0.2">
      <c r="A42" t="s">
        <v>13</v>
      </c>
      <c r="B42" t="s">
        <v>14</v>
      </c>
      <c r="C42" s="1">
        <v>43556</v>
      </c>
      <c r="D42">
        <v>18508545.73</v>
      </c>
      <c r="E42">
        <v>12483710.15</v>
      </c>
      <c r="F42">
        <v>642908000</v>
      </c>
      <c r="G42">
        <v>12966554.088</v>
      </c>
      <c r="H42">
        <v>8460600</v>
      </c>
      <c r="I42">
        <v>6773400</v>
      </c>
      <c r="J42">
        <v>1558800</v>
      </c>
      <c r="K42">
        <v>0</v>
      </c>
      <c r="L42">
        <v>2600</v>
      </c>
      <c r="M42">
        <v>125800</v>
      </c>
    </row>
    <row r="43" spans="1:13" x14ac:dyDescent="0.2">
      <c r="A43" t="s">
        <v>13</v>
      </c>
      <c r="B43" t="s">
        <v>14</v>
      </c>
      <c r="C43" s="1">
        <v>43586</v>
      </c>
      <c r="D43" t="s">
        <v>15</v>
      </c>
      <c r="E43" t="s">
        <v>15</v>
      </c>
      <c r="F43" t="s">
        <v>15</v>
      </c>
      <c r="G43" t="s">
        <v>15</v>
      </c>
      <c r="H43">
        <v>7814207.7350000003</v>
      </c>
      <c r="I43">
        <v>6389535.2989999996</v>
      </c>
      <c r="J43">
        <v>1267599</v>
      </c>
      <c r="K43">
        <v>0</v>
      </c>
      <c r="L43">
        <v>2500</v>
      </c>
      <c r="M43">
        <v>154573.43599999999</v>
      </c>
    </row>
    <row r="44" spans="1:13" x14ac:dyDescent="0.2">
      <c r="A44" t="s">
        <v>13</v>
      </c>
      <c r="B44" t="s">
        <v>14</v>
      </c>
      <c r="C44" s="1">
        <v>43617</v>
      </c>
      <c r="D44" t="s">
        <v>15</v>
      </c>
      <c r="E44" t="s">
        <v>15</v>
      </c>
      <c r="F44" t="s">
        <v>15</v>
      </c>
      <c r="G44" t="s">
        <v>15</v>
      </c>
      <c r="H44">
        <v>8407341.2990000006</v>
      </c>
      <c r="I44">
        <v>7244557.301</v>
      </c>
      <c r="J44">
        <v>992747</v>
      </c>
      <c r="K44">
        <v>0</v>
      </c>
      <c r="L44">
        <v>2500</v>
      </c>
      <c r="M44">
        <v>167536.99799999999</v>
      </c>
    </row>
    <row r="45" spans="1:13" x14ac:dyDescent="0.2">
      <c r="A45" t="s">
        <v>13</v>
      </c>
      <c r="B45" t="s">
        <v>14</v>
      </c>
      <c r="C45" s="1">
        <v>43647</v>
      </c>
      <c r="D45" t="s">
        <v>15</v>
      </c>
      <c r="E45" t="s">
        <v>15</v>
      </c>
      <c r="F45" t="s">
        <v>15</v>
      </c>
      <c r="G45" t="s">
        <v>15</v>
      </c>
      <c r="H45">
        <v>7347605.4189999998</v>
      </c>
      <c r="I45">
        <v>6317046.3039999995</v>
      </c>
      <c r="J45">
        <v>873535</v>
      </c>
      <c r="K45">
        <v>0</v>
      </c>
      <c r="L45">
        <v>2500</v>
      </c>
      <c r="M45">
        <v>154524.11499999999</v>
      </c>
    </row>
    <row r="46" spans="1:13" x14ac:dyDescent="0.2">
      <c r="A46" t="s">
        <v>13</v>
      </c>
      <c r="B46" t="s">
        <v>14</v>
      </c>
      <c r="C46" s="1">
        <v>43678</v>
      </c>
      <c r="D46" t="s">
        <v>15</v>
      </c>
      <c r="E46" t="s">
        <v>15</v>
      </c>
      <c r="F46" t="s">
        <v>15</v>
      </c>
      <c r="G46" t="s">
        <v>15</v>
      </c>
      <c r="H46">
        <v>6564561.0889999997</v>
      </c>
      <c r="I46">
        <v>6306675.5480000004</v>
      </c>
      <c r="J46">
        <v>100873</v>
      </c>
      <c r="K46">
        <v>0</v>
      </c>
      <c r="L46">
        <v>2500</v>
      </c>
      <c r="M46">
        <v>154512.541</v>
      </c>
    </row>
    <row r="47" spans="1:13" x14ac:dyDescent="0.2">
      <c r="A47" t="s">
        <v>13</v>
      </c>
      <c r="B47" t="s">
        <v>14</v>
      </c>
      <c r="C47" s="1">
        <v>43709</v>
      </c>
      <c r="D47" t="s">
        <v>15</v>
      </c>
      <c r="E47" t="s">
        <v>15</v>
      </c>
      <c r="F47" t="s">
        <v>15</v>
      </c>
      <c r="G47" t="s">
        <v>15</v>
      </c>
      <c r="H47">
        <v>7344282.0329999998</v>
      </c>
      <c r="I47">
        <v>5900000</v>
      </c>
      <c r="J47">
        <v>1305559</v>
      </c>
      <c r="K47">
        <v>0</v>
      </c>
      <c r="L47">
        <v>2500</v>
      </c>
      <c r="M47">
        <v>136223.033</v>
      </c>
    </row>
    <row r="48" spans="1:13" x14ac:dyDescent="0.2">
      <c r="A48" t="s">
        <v>13</v>
      </c>
      <c r="B48" t="s">
        <v>14</v>
      </c>
      <c r="C48" s="1">
        <v>43739</v>
      </c>
      <c r="D48" t="s">
        <v>15</v>
      </c>
      <c r="E48" t="s">
        <v>15</v>
      </c>
      <c r="F48" t="s">
        <v>15</v>
      </c>
      <c r="G48" t="s">
        <v>15</v>
      </c>
      <c r="H48">
        <v>7825612.4450000003</v>
      </c>
      <c r="I48">
        <v>6400000</v>
      </c>
      <c r="J48">
        <v>1268630</v>
      </c>
      <c r="K48">
        <v>0</v>
      </c>
      <c r="L48">
        <v>2500</v>
      </c>
      <c r="M48">
        <v>154482.44500000001</v>
      </c>
    </row>
    <row r="49" spans="1:13" x14ac:dyDescent="0.2">
      <c r="A49" t="s">
        <v>13</v>
      </c>
      <c r="B49" t="s">
        <v>14</v>
      </c>
      <c r="C49" s="1">
        <v>43770</v>
      </c>
      <c r="D49" t="s">
        <v>15</v>
      </c>
      <c r="E49" t="s">
        <v>15</v>
      </c>
      <c r="F49" t="s">
        <v>15</v>
      </c>
      <c r="G49" t="s">
        <v>15</v>
      </c>
      <c r="H49">
        <v>7633136.2810000004</v>
      </c>
      <c r="I49">
        <v>6475035.807</v>
      </c>
      <c r="J49">
        <v>994120</v>
      </c>
      <c r="K49">
        <v>0</v>
      </c>
      <c r="L49">
        <v>2500</v>
      </c>
      <c r="M49">
        <v>161480.47399999999</v>
      </c>
    </row>
    <row r="50" spans="1:13" x14ac:dyDescent="0.2">
      <c r="A50" t="s">
        <v>13</v>
      </c>
      <c r="B50" t="s">
        <v>14</v>
      </c>
      <c r="C50" s="1">
        <v>43800</v>
      </c>
      <c r="D50" t="s">
        <v>15</v>
      </c>
      <c r="E50" t="s">
        <v>15</v>
      </c>
      <c r="F50" t="s">
        <v>15</v>
      </c>
      <c r="G50" t="s">
        <v>15</v>
      </c>
      <c r="H50">
        <v>6331143.1430000002</v>
      </c>
      <c r="I50">
        <v>5006978.3470000001</v>
      </c>
      <c r="J50">
        <v>1197209</v>
      </c>
      <c r="K50">
        <v>0</v>
      </c>
      <c r="L50">
        <v>5397.8869999999997</v>
      </c>
      <c r="M50">
        <v>121557.909</v>
      </c>
    </row>
    <row r="51" spans="1:13" x14ac:dyDescent="0.2">
      <c r="A51" t="s">
        <v>13</v>
      </c>
      <c r="B51" t="s">
        <v>14</v>
      </c>
      <c r="C51" s="1">
        <v>43831</v>
      </c>
      <c r="D51" t="s">
        <v>15</v>
      </c>
      <c r="E51" t="s">
        <v>15</v>
      </c>
      <c r="F51" t="s">
        <v>15</v>
      </c>
      <c r="G51" t="s">
        <v>15</v>
      </c>
      <c r="H51">
        <v>5896135.4647955997</v>
      </c>
      <c r="I51">
        <v>5430661.3656867398</v>
      </c>
      <c r="J51">
        <v>389999.66195918201</v>
      </c>
      <c r="K51">
        <v>0</v>
      </c>
      <c r="L51">
        <v>0</v>
      </c>
      <c r="M51">
        <v>75474.437149674399</v>
      </c>
    </row>
    <row r="52" spans="1:13" x14ac:dyDescent="0.2">
      <c r="A52" t="s">
        <v>13</v>
      </c>
      <c r="B52" t="s">
        <v>14</v>
      </c>
      <c r="C52" s="1">
        <v>43862</v>
      </c>
      <c r="D52" t="s">
        <v>15</v>
      </c>
      <c r="E52" t="s">
        <v>15</v>
      </c>
      <c r="F52" t="s">
        <v>15</v>
      </c>
      <c r="G52" t="s">
        <v>15</v>
      </c>
      <c r="H52">
        <v>5677478.7486395799</v>
      </c>
      <c r="I52">
        <v>5144446.1500975303</v>
      </c>
      <c r="J52">
        <v>444422.49238993198</v>
      </c>
      <c r="K52">
        <v>0</v>
      </c>
      <c r="L52">
        <v>0</v>
      </c>
      <c r="M52">
        <v>88610.106152125096</v>
      </c>
    </row>
    <row r="53" spans="1:13" x14ac:dyDescent="0.2">
      <c r="A53" t="s">
        <v>13</v>
      </c>
      <c r="B53" t="s">
        <v>14</v>
      </c>
      <c r="C53" s="1">
        <v>43891</v>
      </c>
      <c r="D53" t="s">
        <v>15</v>
      </c>
      <c r="E53" t="s">
        <v>15</v>
      </c>
      <c r="F53" t="s">
        <v>15</v>
      </c>
      <c r="G53" t="s">
        <v>15</v>
      </c>
      <c r="H53">
        <v>7426934.9377912497</v>
      </c>
      <c r="I53">
        <v>6482923.1877059201</v>
      </c>
      <c r="J53">
        <v>838648.09999363602</v>
      </c>
      <c r="K53">
        <v>0</v>
      </c>
      <c r="L53">
        <v>0</v>
      </c>
      <c r="M53">
        <v>105363.650091692</v>
      </c>
    </row>
    <row r="54" spans="1:13" x14ac:dyDescent="0.2">
      <c r="A54" t="s">
        <v>13</v>
      </c>
      <c r="B54" t="s">
        <v>14</v>
      </c>
      <c r="C54" s="1">
        <v>43922</v>
      </c>
      <c r="D54" t="s">
        <v>15</v>
      </c>
      <c r="E54" t="s">
        <v>15</v>
      </c>
      <c r="F54" t="s">
        <v>15</v>
      </c>
      <c r="G54" t="s">
        <v>15</v>
      </c>
      <c r="H54">
        <v>5823497.97587597</v>
      </c>
      <c r="I54">
        <v>5181161.26601806</v>
      </c>
      <c r="J54">
        <v>520504.580406225</v>
      </c>
      <c r="K54">
        <v>0</v>
      </c>
      <c r="L54">
        <v>32597.049319069702</v>
      </c>
      <c r="M54">
        <v>89235.0801326082</v>
      </c>
    </row>
    <row r="55" spans="1:13" x14ac:dyDescent="0.2">
      <c r="A55" t="s">
        <v>13</v>
      </c>
      <c r="B55" t="s">
        <v>14</v>
      </c>
      <c r="C55" s="1">
        <v>43952</v>
      </c>
      <c r="D55" t="s">
        <v>15</v>
      </c>
      <c r="E55" t="s">
        <v>15</v>
      </c>
      <c r="F55" t="s">
        <v>15</v>
      </c>
      <c r="G55" t="s">
        <v>15</v>
      </c>
      <c r="H55">
        <v>5830594.0248721298</v>
      </c>
      <c r="I55">
        <v>5273305.1416326202</v>
      </c>
      <c r="J55">
        <v>465809.08461302001</v>
      </c>
      <c r="K55">
        <v>0</v>
      </c>
      <c r="L55">
        <v>5444.8201575248304</v>
      </c>
      <c r="M55">
        <v>86034.978468961795</v>
      </c>
    </row>
    <row r="56" spans="1:13" x14ac:dyDescent="0.2">
      <c r="A56" t="s">
        <v>13</v>
      </c>
      <c r="B56" t="s">
        <v>14</v>
      </c>
      <c r="C56" s="1">
        <v>43983</v>
      </c>
      <c r="D56" t="s">
        <v>15</v>
      </c>
      <c r="E56" t="s">
        <v>15</v>
      </c>
      <c r="F56" t="s">
        <v>15</v>
      </c>
      <c r="G56" t="s">
        <v>15</v>
      </c>
      <c r="H56">
        <v>6442461.2142653298</v>
      </c>
      <c r="I56">
        <v>5978957.6982530197</v>
      </c>
      <c r="J56">
        <v>364808.248761889</v>
      </c>
      <c r="K56">
        <v>0</v>
      </c>
      <c r="L56">
        <v>5444.8201575248304</v>
      </c>
      <c r="M56">
        <v>93250.447092891802</v>
      </c>
    </row>
    <row r="57" spans="1:13" x14ac:dyDescent="0.2">
      <c r="A57" t="s">
        <v>13</v>
      </c>
      <c r="B57" t="s">
        <v>14</v>
      </c>
      <c r="C57" s="1">
        <v>44013</v>
      </c>
      <c r="D57" t="s">
        <v>15</v>
      </c>
      <c r="E57" t="s">
        <v>15</v>
      </c>
      <c r="F57" t="s">
        <v>15</v>
      </c>
      <c r="G57" t="s">
        <v>15</v>
      </c>
      <c r="H57">
        <v>5625933.0688727899</v>
      </c>
      <c r="I57">
        <v>5213479.7283345601</v>
      </c>
      <c r="J57">
        <v>321000.99379017699</v>
      </c>
      <c r="K57">
        <v>0</v>
      </c>
      <c r="L57">
        <v>5444.8201575248304</v>
      </c>
      <c r="M57">
        <v>86007.526590535097</v>
      </c>
    </row>
    <row r="58" spans="1:13" x14ac:dyDescent="0.2">
      <c r="A58" t="s">
        <v>13</v>
      </c>
      <c r="B58" t="s">
        <v>14</v>
      </c>
      <c r="C58" s="1">
        <v>44044</v>
      </c>
      <c r="D58" t="s">
        <v>15</v>
      </c>
      <c r="E58" t="s">
        <v>15</v>
      </c>
      <c r="F58" t="s">
        <v>15</v>
      </c>
      <c r="G58" t="s">
        <v>15</v>
      </c>
      <c r="H58">
        <v>5333434.7707831301</v>
      </c>
      <c r="I58">
        <v>5204920.7082527699</v>
      </c>
      <c r="J58">
        <v>37068.157826070499</v>
      </c>
      <c r="K58">
        <v>0</v>
      </c>
      <c r="L58">
        <v>5444.8201575248304</v>
      </c>
      <c r="M58">
        <v>86001.084546762504</v>
      </c>
    </row>
    <row r="59" spans="1:13" x14ac:dyDescent="0.2">
      <c r="A59" t="s">
        <v>13</v>
      </c>
      <c r="B59" t="s">
        <v>14</v>
      </c>
      <c r="C59" s="1">
        <v>44075</v>
      </c>
      <c r="D59" t="s">
        <v>15</v>
      </c>
      <c r="E59" t="s">
        <v>15</v>
      </c>
      <c r="F59" t="s">
        <v>15</v>
      </c>
      <c r="G59" t="s">
        <v>15</v>
      </c>
      <c r="H59">
        <v>5430314.4149798602</v>
      </c>
      <c r="I59">
        <v>4869289.9999318803</v>
      </c>
      <c r="J59">
        <v>479758.37997528299</v>
      </c>
      <c r="K59">
        <v>0</v>
      </c>
      <c r="L59">
        <v>5444.8201575248304</v>
      </c>
      <c r="M59">
        <v>75821.2149151661</v>
      </c>
    </row>
    <row r="60" spans="1:13" x14ac:dyDescent="0.2">
      <c r="A60" t="s">
        <v>13</v>
      </c>
      <c r="B60" t="s">
        <v>14</v>
      </c>
      <c r="C60" s="1">
        <v>44105</v>
      </c>
      <c r="D60" t="s">
        <v>15</v>
      </c>
      <c r="E60" t="s">
        <v>15</v>
      </c>
      <c r="F60" t="s">
        <v>15</v>
      </c>
      <c r="G60" t="s">
        <v>15</v>
      </c>
      <c r="H60">
        <v>5839558.7980549904</v>
      </c>
      <c r="I60">
        <v>5281941.69484137</v>
      </c>
      <c r="J60">
        <v>466187.94982688897</v>
      </c>
      <c r="K60">
        <v>0</v>
      </c>
      <c r="L60">
        <v>5444.8201575248304</v>
      </c>
      <c r="M60">
        <v>85984.333229207507</v>
      </c>
    </row>
    <row r="61" spans="1:13" x14ac:dyDescent="0.2">
      <c r="A61" t="s">
        <v>13</v>
      </c>
      <c r="B61" t="s">
        <v>14</v>
      </c>
      <c r="C61" s="1">
        <v>44136</v>
      </c>
      <c r="D61" t="s">
        <v>15</v>
      </c>
      <c r="E61" t="s">
        <v>15</v>
      </c>
      <c r="F61" t="s">
        <v>15</v>
      </c>
      <c r="G61" t="s">
        <v>15</v>
      </c>
      <c r="H61">
        <v>5804506.0199856898</v>
      </c>
      <c r="I61">
        <v>5343869.0007162699</v>
      </c>
      <c r="J61">
        <v>365312.78992449102</v>
      </c>
      <c r="K61">
        <v>0</v>
      </c>
      <c r="L61">
        <v>5444.8201575248304</v>
      </c>
      <c r="M61">
        <v>89879.409187408804</v>
      </c>
    </row>
    <row r="62" spans="1:13" x14ac:dyDescent="0.2">
      <c r="A62" t="s">
        <v>13</v>
      </c>
      <c r="B62" t="s">
        <v>14</v>
      </c>
      <c r="C62" s="1">
        <v>44166</v>
      </c>
      <c r="D62" t="s">
        <v>15</v>
      </c>
      <c r="E62" t="s">
        <v>15</v>
      </c>
      <c r="F62" t="s">
        <v>15</v>
      </c>
      <c r="G62" t="s">
        <v>15</v>
      </c>
      <c r="H62">
        <v>4651633.6980836801</v>
      </c>
      <c r="I62">
        <v>4132276.2025292502</v>
      </c>
      <c r="J62">
        <v>439942.62253320502</v>
      </c>
      <c r="K62">
        <v>0</v>
      </c>
      <c r="L62">
        <v>11756.209578256499</v>
      </c>
      <c r="M62">
        <v>67658.663442967096</v>
      </c>
    </row>
    <row r="63" spans="1:13" x14ac:dyDescent="0.2">
      <c r="A63" t="s">
        <v>13</v>
      </c>
      <c r="B63" t="s">
        <v>14</v>
      </c>
      <c r="C63" s="1">
        <v>44197</v>
      </c>
      <c r="D63" t="s">
        <v>15</v>
      </c>
      <c r="E63" t="s">
        <v>15</v>
      </c>
      <c r="F63" t="s">
        <v>15</v>
      </c>
      <c r="G63" t="s">
        <v>15</v>
      </c>
      <c r="H63">
        <v>3108074.5907421499</v>
      </c>
      <c r="I63">
        <v>2665392.10368439</v>
      </c>
      <c r="J63">
        <v>367208.04990808299</v>
      </c>
      <c r="K63">
        <v>0</v>
      </c>
      <c r="L63">
        <v>0</v>
      </c>
      <c r="M63">
        <v>75474.437149674399</v>
      </c>
    </row>
    <row r="64" spans="1:13" x14ac:dyDescent="0.2">
      <c r="A64" t="s">
        <v>13</v>
      </c>
      <c r="B64" t="s">
        <v>14</v>
      </c>
      <c r="C64" s="1">
        <v>44228</v>
      </c>
      <c r="D64" t="s">
        <v>15</v>
      </c>
      <c r="E64" t="s">
        <v>15</v>
      </c>
      <c r="F64" t="s">
        <v>15</v>
      </c>
      <c r="G64" t="s">
        <v>15</v>
      </c>
      <c r="H64">
        <v>3031976.9488967001</v>
      </c>
      <c r="I64">
        <v>2524916.43705454</v>
      </c>
      <c r="J64">
        <v>418450.40569003602</v>
      </c>
      <c r="K64">
        <v>0</v>
      </c>
      <c r="L64">
        <v>0</v>
      </c>
      <c r="M64">
        <v>88610.106152125096</v>
      </c>
    </row>
    <row r="65" spans="1:13" x14ac:dyDescent="0.2">
      <c r="A65" t="s">
        <v>13</v>
      </c>
      <c r="B65" t="s">
        <v>14</v>
      </c>
      <c r="C65" s="1">
        <v>44256</v>
      </c>
      <c r="D65" t="s">
        <v>15</v>
      </c>
      <c r="E65" t="s">
        <v>15</v>
      </c>
      <c r="F65" t="s">
        <v>15</v>
      </c>
      <c r="G65" t="s">
        <v>15</v>
      </c>
      <c r="H65">
        <v>4076847.84713801</v>
      </c>
      <c r="I65">
        <v>3181846.7604117901</v>
      </c>
      <c r="J65">
        <v>789637.43663452903</v>
      </c>
      <c r="K65">
        <v>0</v>
      </c>
      <c r="L65">
        <v>0</v>
      </c>
      <c r="M65">
        <v>105363.650091692</v>
      </c>
    </row>
    <row r="66" spans="1:13" x14ac:dyDescent="0.2">
      <c r="A66" t="s">
        <v>13</v>
      </c>
      <c r="B66" t="s">
        <v>14</v>
      </c>
      <c r="C66" s="1">
        <v>44287</v>
      </c>
      <c r="D66" t="s">
        <v>15</v>
      </c>
      <c r="E66" t="s">
        <v>15</v>
      </c>
      <c r="F66" t="s">
        <v>15</v>
      </c>
      <c r="G66" t="s">
        <v>15</v>
      </c>
      <c r="H66">
        <v>3154854.7545910301</v>
      </c>
      <c r="I66">
        <v>2542936.3748615198</v>
      </c>
      <c r="J66">
        <v>490086.250277824</v>
      </c>
      <c r="K66">
        <v>0</v>
      </c>
      <c r="L66">
        <v>32597.049319069702</v>
      </c>
      <c r="M66">
        <v>89235.0801326082</v>
      </c>
    </row>
    <row r="67" spans="1:13" x14ac:dyDescent="0.2">
      <c r="A67" t="s">
        <v>13</v>
      </c>
      <c r="B67" t="s">
        <v>14</v>
      </c>
      <c r="C67" s="1">
        <v>44317</v>
      </c>
      <c r="D67" t="s">
        <v>15</v>
      </c>
      <c r="E67" t="s">
        <v>15</v>
      </c>
      <c r="F67" t="s">
        <v>15</v>
      </c>
      <c r="G67" t="s">
        <v>15</v>
      </c>
      <c r="H67">
        <v>3118227.95018327</v>
      </c>
      <c r="I67">
        <v>2588160.98783735</v>
      </c>
      <c r="J67">
        <v>438587.163719434</v>
      </c>
      <c r="K67">
        <v>0</v>
      </c>
      <c r="L67">
        <v>5444.8201575248304</v>
      </c>
      <c r="M67">
        <v>86034.978468961795</v>
      </c>
    </row>
    <row r="68" spans="1:13" x14ac:dyDescent="0.2">
      <c r="A68" t="s">
        <v>13</v>
      </c>
      <c r="B68" t="s">
        <v>14</v>
      </c>
      <c r="C68" s="1">
        <v>44348</v>
      </c>
      <c r="D68" t="s">
        <v>15</v>
      </c>
      <c r="E68" t="s">
        <v>15</v>
      </c>
      <c r="F68" t="s">
        <v>15</v>
      </c>
      <c r="G68" t="s">
        <v>15</v>
      </c>
      <c r="H68">
        <v>3376682.4090891201</v>
      </c>
      <c r="I68">
        <v>2934498.3168861899</v>
      </c>
      <c r="J68">
        <v>343488.82495251001</v>
      </c>
      <c r="K68">
        <v>0</v>
      </c>
      <c r="L68">
        <v>5444.8201575248304</v>
      </c>
      <c r="M68">
        <v>93250.447092891802</v>
      </c>
    </row>
    <row r="69" spans="1:13" x14ac:dyDescent="0.2">
      <c r="A69" t="s">
        <v>13</v>
      </c>
      <c r="B69" t="s">
        <v>14</v>
      </c>
      <c r="C69" s="1">
        <v>44378</v>
      </c>
      <c r="D69" t="s">
        <v>15</v>
      </c>
      <c r="E69" t="s">
        <v>15</v>
      </c>
      <c r="F69" t="s">
        <v>15</v>
      </c>
      <c r="G69" t="s">
        <v>15</v>
      </c>
      <c r="H69">
        <v>2952492.4323317902</v>
      </c>
      <c r="I69">
        <v>2558798.41604971</v>
      </c>
      <c r="J69">
        <v>302241.669534021</v>
      </c>
      <c r="K69">
        <v>0</v>
      </c>
      <c r="L69">
        <v>5444.8201575248304</v>
      </c>
      <c r="M69">
        <v>86007.526590535097</v>
      </c>
    </row>
    <row r="70" spans="1:13" x14ac:dyDescent="0.2">
      <c r="A70" t="s">
        <v>13</v>
      </c>
      <c r="B70" t="s">
        <v>14</v>
      </c>
      <c r="C70" s="1">
        <v>44409</v>
      </c>
      <c r="D70" t="s">
        <v>15</v>
      </c>
      <c r="E70" t="s">
        <v>15</v>
      </c>
      <c r="F70" t="s">
        <v>15</v>
      </c>
      <c r="G70" t="s">
        <v>15</v>
      </c>
      <c r="H70">
        <v>2680945.4083116902</v>
      </c>
      <c r="I70">
        <v>2554597.61194776</v>
      </c>
      <c r="J70">
        <v>34901.891659642002</v>
      </c>
      <c r="K70">
        <v>0</v>
      </c>
      <c r="L70">
        <v>5444.8201575248304</v>
      </c>
      <c r="M70">
        <v>86001.084546762504</v>
      </c>
    </row>
    <row r="71" spans="1:13" x14ac:dyDescent="0.2">
      <c r="A71" t="s">
        <v>13</v>
      </c>
      <c r="B71" t="s">
        <v>14</v>
      </c>
      <c r="C71" s="1">
        <v>44440</v>
      </c>
      <c r="D71" t="s">
        <v>15</v>
      </c>
      <c r="E71" t="s">
        <v>15</v>
      </c>
      <c r="F71" t="s">
        <v>15</v>
      </c>
      <c r="G71" t="s">
        <v>15</v>
      </c>
      <c r="H71">
        <v>2922855.90379707</v>
      </c>
      <c r="I71">
        <v>2389868.6076012799</v>
      </c>
      <c r="J71">
        <v>451721.2611231</v>
      </c>
      <c r="K71">
        <v>0</v>
      </c>
      <c r="L71">
        <v>5444.8201575248304</v>
      </c>
      <c r="M71">
        <v>75821.2149151661</v>
      </c>
    </row>
    <row r="72" spans="1:13" x14ac:dyDescent="0.2">
      <c r="A72" t="s">
        <v>13</v>
      </c>
      <c r="B72" t="s">
        <v>14</v>
      </c>
      <c r="C72" s="1">
        <v>44470</v>
      </c>
      <c r="D72" t="s">
        <v>15</v>
      </c>
      <c r="E72" t="s">
        <v>15</v>
      </c>
      <c r="F72" t="s">
        <v>15</v>
      </c>
      <c r="G72" t="s">
        <v>15</v>
      </c>
      <c r="H72">
        <v>3122772.8869396299</v>
      </c>
      <c r="I72">
        <v>2592399.8455335898</v>
      </c>
      <c r="J72">
        <v>438943.88801930699</v>
      </c>
      <c r="K72">
        <v>0</v>
      </c>
      <c r="L72">
        <v>5444.8201575248304</v>
      </c>
      <c r="M72">
        <v>85984.333229207507</v>
      </c>
    </row>
    <row r="73" spans="1:13" x14ac:dyDescent="0.2">
      <c r="A73" t="s">
        <v>13</v>
      </c>
      <c r="B73" t="s">
        <v>14</v>
      </c>
      <c r="C73" s="1">
        <v>44501</v>
      </c>
      <c r="D73" t="s">
        <v>15</v>
      </c>
      <c r="E73" t="s">
        <v>15</v>
      </c>
      <c r="F73" t="s">
        <v>15</v>
      </c>
      <c r="G73" t="s">
        <v>15</v>
      </c>
      <c r="H73">
        <v>3062082.1453288598</v>
      </c>
      <c r="I73">
        <v>2622794.0352955102</v>
      </c>
      <c r="J73">
        <v>343963.880688423</v>
      </c>
      <c r="K73">
        <v>0</v>
      </c>
      <c r="L73">
        <v>5444.8201575248304</v>
      </c>
      <c r="M73">
        <v>89879.409187408804</v>
      </c>
    </row>
    <row r="74" spans="1:13" x14ac:dyDescent="0.2">
      <c r="A74" t="s">
        <v>13</v>
      </c>
      <c r="B74" t="s">
        <v>14</v>
      </c>
      <c r="C74" s="1">
        <v>44531</v>
      </c>
      <c r="D74" t="s">
        <v>15</v>
      </c>
      <c r="E74" t="s">
        <v>15</v>
      </c>
      <c r="F74" t="s">
        <v>15</v>
      </c>
      <c r="G74" t="s">
        <v>15</v>
      </c>
      <c r="H74">
        <v>2521786.2586506899</v>
      </c>
      <c r="I74">
        <v>2028139.04583638</v>
      </c>
      <c r="J74">
        <v>414232.33979308902</v>
      </c>
      <c r="K74">
        <v>0</v>
      </c>
      <c r="L74">
        <v>11756.209578256499</v>
      </c>
      <c r="M74">
        <v>67658.663442967096</v>
      </c>
    </row>
    <row r="75" spans="1:13" x14ac:dyDescent="0.2">
      <c r="A75" t="s">
        <v>13</v>
      </c>
      <c r="B75" t="s">
        <v>14</v>
      </c>
      <c r="C75" s="1">
        <v>44562</v>
      </c>
      <c r="D75" t="s">
        <v>15</v>
      </c>
      <c r="E75" t="s">
        <v>15</v>
      </c>
      <c r="F75" t="s">
        <v>15</v>
      </c>
      <c r="G75" t="s">
        <v>15</v>
      </c>
      <c r="H75">
        <v>3108074.5907421499</v>
      </c>
      <c r="I75">
        <v>2665392.10368439</v>
      </c>
      <c r="J75">
        <v>367208.04990808299</v>
      </c>
      <c r="K75">
        <v>0</v>
      </c>
      <c r="L75">
        <v>0</v>
      </c>
      <c r="M75">
        <v>75474.437149674399</v>
      </c>
    </row>
    <row r="76" spans="1:13" x14ac:dyDescent="0.2">
      <c r="A76" t="s">
        <v>13</v>
      </c>
      <c r="B76" t="s">
        <v>14</v>
      </c>
      <c r="C76" s="1">
        <v>44593</v>
      </c>
      <c r="D76" t="s">
        <v>15</v>
      </c>
      <c r="E76" t="s">
        <v>15</v>
      </c>
      <c r="F76" t="s">
        <v>15</v>
      </c>
      <c r="G76" t="s">
        <v>15</v>
      </c>
      <c r="H76">
        <v>3031976.9488967001</v>
      </c>
      <c r="I76">
        <v>2524916.43705454</v>
      </c>
      <c r="J76">
        <v>418450.40569003602</v>
      </c>
      <c r="K76">
        <v>0</v>
      </c>
      <c r="L76">
        <v>0</v>
      </c>
      <c r="M76">
        <v>88610.106152125096</v>
      </c>
    </row>
    <row r="77" spans="1:13" x14ac:dyDescent="0.2">
      <c r="A77" t="s">
        <v>13</v>
      </c>
      <c r="B77" t="s">
        <v>14</v>
      </c>
      <c r="C77" s="1">
        <v>44621</v>
      </c>
      <c r="D77" t="s">
        <v>15</v>
      </c>
      <c r="E77" t="s">
        <v>15</v>
      </c>
      <c r="F77" t="s">
        <v>15</v>
      </c>
      <c r="G77" t="s">
        <v>15</v>
      </c>
      <c r="H77">
        <v>4076847.84713801</v>
      </c>
      <c r="I77">
        <v>3181846.7604117901</v>
      </c>
      <c r="J77">
        <v>789637.43663452903</v>
      </c>
      <c r="K77">
        <v>0</v>
      </c>
      <c r="L77">
        <v>0</v>
      </c>
      <c r="M77">
        <v>105363.650091692</v>
      </c>
    </row>
    <row r="78" spans="1:13" x14ac:dyDescent="0.2">
      <c r="A78" t="s">
        <v>13</v>
      </c>
      <c r="B78" t="s">
        <v>14</v>
      </c>
      <c r="C78" s="1">
        <v>44652</v>
      </c>
      <c r="D78" t="s">
        <v>15</v>
      </c>
      <c r="E78" t="s">
        <v>15</v>
      </c>
      <c r="F78" t="s">
        <v>15</v>
      </c>
      <c r="G78" t="s">
        <v>15</v>
      </c>
      <c r="H78">
        <v>3154854.7545910301</v>
      </c>
      <c r="I78">
        <v>2542936.3748615198</v>
      </c>
      <c r="J78">
        <v>490086.250277824</v>
      </c>
      <c r="K78">
        <v>0</v>
      </c>
      <c r="L78">
        <v>32597.049319069702</v>
      </c>
      <c r="M78">
        <v>89235.0801326082</v>
      </c>
    </row>
    <row r="79" spans="1:13" x14ac:dyDescent="0.2">
      <c r="A79" t="s">
        <v>13</v>
      </c>
      <c r="B79" t="s">
        <v>14</v>
      </c>
      <c r="C79" s="1">
        <v>44682</v>
      </c>
      <c r="D79" t="s">
        <v>15</v>
      </c>
      <c r="E79" t="s">
        <v>15</v>
      </c>
      <c r="F79" t="s">
        <v>15</v>
      </c>
      <c r="G79" t="s">
        <v>15</v>
      </c>
      <c r="H79">
        <v>3118227.95018327</v>
      </c>
      <c r="I79">
        <v>2588160.98783735</v>
      </c>
      <c r="J79">
        <v>438587.163719434</v>
      </c>
      <c r="K79">
        <v>0</v>
      </c>
      <c r="L79">
        <v>5444.8201575248304</v>
      </c>
      <c r="M79">
        <v>86034.978468961795</v>
      </c>
    </row>
    <row r="80" spans="1:13" x14ac:dyDescent="0.2">
      <c r="A80" t="s">
        <v>13</v>
      </c>
      <c r="B80" t="s">
        <v>14</v>
      </c>
      <c r="C80" s="1">
        <v>44713</v>
      </c>
      <c r="D80" t="s">
        <v>15</v>
      </c>
      <c r="E80" t="s">
        <v>15</v>
      </c>
      <c r="F80" t="s">
        <v>15</v>
      </c>
      <c r="G80" t="s">
        <v>15</v>
      </c>
      <c r="H80">
        <v>3376682.4090891201</v>
      </c>
      <c r="I80">
        <v>2934498.3168861899</v>
      </c>
      <c r="J80">
        <v>343488.82495251001</v>
      </c>
      <c r="K80">
        <v>0</v>
      </c>
      <c r="L80">
        <v>5444.8201575248304</v>
      </c>
      <c r="M80">
        <v>93250.447092891802</v>
      </c>
    </row>
    <row r="81" spans="1:13" x14ac:dyDescent="0.2">
      <c r="A81" t="s">
        <v>13</v>
      </c>
      <c r="B81" t="s">
        <v>14</v>
      </c>
      <c r="C81" s="1">
        <v>44743</v>
      </c>
      <c r="D81" t="s">
        <v>15</v>
      </c>
      <c r="E81" t="s">
        <v>15</v>
      </c>
      <c r="F81" t="s">
        <v>15</v>
      </c>
      <c r="G81" t="s">
        <v>15</v>
      </c>
      <c r="H81">
        <v>2952492.4323317902</v>
      </c>
      <c r="I81">
        <v>2558798.41604971</v>
      </c>
      <c r="J81">
        <v>302241.669534021</v>
      </c>
      <c r="K81">
        <v>0</v>
      </c>
      <c r="L81">
        <v>5444.8201575248304</v>
      </c>
      <c r="M81">
        <v>86007.526590535097</v>
      </c>
    </row>
    <row r="82" spans="1:13" x14ac:dyDescent="0.2">
      <c r="A82" t="s">
        <v>13</v>
      </c>
      <c r="B82" t="s">
        <v>14</v>
      </c>
      <c r="C82" s="1">
        <v>44774</v>
      </c>
      <c r="D82" t="s">
        <v>15</v>
      </c>
      <c r="E82" t="s">
        <v>15</v>
      </c>
      <c r="F82" t="s">
        <v>15</v>
      </c>
      <c r="G82" t="s">
        <v>15</v>
      </c>
      <c r="H82">
        <v>2680945.4083116902</v>
      </c>
      <c r="I82">
        <v>2554597.61194776</v>
      </c>
      <c r="J82">
        <v>34901.891659642002</v>
      </c>
      <c r="K82">
        <v>0</v>
      </c>
      <c r="L82">
        <v>5444.8201575248304</v>
      </c>
      <c r="M82">
        <v>86001.084546762504</v>
      </c>
    </row>
    <row r="83" spans="1:13" x14ac:dyDescent="0.2">
      <c r="A83" t="s">
        <v>13</v>
      </c>
      <c r="B83" t="s">
        <v>14</v>
      </c>
      <c r="C83" s="1">
        <v>44805</v>
      </c>
      <c r="D83" t="s">
        <v>15</v>
      </c>
      <c r="E83" t="s">
        <v>15</v>
      </c>
      <c r="F83" t="s">
        <v>15</v>
      </c>
      <c r="G83" t="s">
        <v>15</v>
      </c>
      <c r="H83">
        <v>2922855.90379707</v>
      </c>
      <c r="I83">
        <v>2389868.6076012799</v>
      </c>
      <c r="J83">
        <v>451721.2611231</v>
      </c>
      <c r="K83">
        <v>0</v>
      </c>
      <c r="L83">
        <v>5444.8201575248304</v>
      </c>
      <c r="M83">
        <v>75821.2149151661</v>
      </c>
    </row>
    <row r="84" spans="1:13" x14ac:dyDescent="0.2">
      <c r="A84" t="s">
        <v>13</v>
      </c>
      <c r="B84" t="s">
        <v>14</v>
      </c>
      <c r="C84" s="1">
        <v>44835</v>
      </c>
      <c r="D84" t="s">
        <v>15</v>
      </c>
      <c r="E84" t="s">
        <v>15</v>
      </c>
      <c r="F84" t="s">
        <v>15</v>
      </c>
      <c r="G84" t="s">
        <v>15</v>
      </c>
      <c r="H84">
        <v>3122772.8869396299</v>
      </c>
      <c r="I84">
        <v>2592399.8455335898</v>
      </c>
      <c r="J84">
        <v>438943.88801930699</v>
      </c>
      <c r="K84">
        <v>0</v>
      </c>
      <c r="L84">
        <v>5444.8201575248304</v>
      </c>
      <c r="M84">
        <v>85984.333229207507</v>
      </c>
    </row>
    <row r="85" spans="1:13" x14ac:dyDescent="0.2">
      <c r="A85" t="s">
        <v>13</v>
      </c>
      <c r="B85" t="s">
        <v>14</v>
      </c>
      <c r="C85" s="1">
        <v>44866</v>
      </c>
      <c r="D85" t="s">
        <v>15</v>
      </c>
      <c r="E85" t="s">
        <v>15</v>
      </c>
      <c r="F85" t="s">
        <v>15</v>
      </c>
      <c r="G85" t="s">
        <v>15</v>
      </c>
      <c r="H85">
        <v>3062082.1453288598</v>
      </c>
      <c r="I85">
        <v>2622794.0352955102</v>
      </c>
      <c r="J85">
        <v>343963.880688423</v>
      </c>
      <c r="K85">
        <v>0</v>
      </c>
      <c r="L85">
        <v>5444.8201575248304</v>
      </c>
      <c r="M85">
        <v>89879.409187408804</v>
      </c>
    </row>
    <row r="86" spans="1:13" x14ac:dyDescent="0.2">
      <c r="A86" t="s">
        <v>13</v>
      </c>
      <c r="B86" t="s">
        <v>14</v>
      </c>
      <c r="C86" s="1">
        <v>44896</v>
      </c>
      <c r="D86" t="s">
        <v>15</v>
      </c>
      <c r="E86" t="s">
        <v>15</v>
      </c>
      <c r="F86" t="s">
        <v>15</v>
      </c>
      <c r="G86" t="s">
        <v>15</v>
      </c>
      <c r="H86">
        <v>2521786.2586506899</v>
      </c>
      <c r="I86">
        <v>2028139.04583638</v>
      </c>
      <c r="J86">
        <v>414232.33979308902</v>
      </c>
      <c r="K86">
        <v>0</v>
      </c>
      <c r="L86">
        <v>11756.209578256499</v>
      </c>
      <c r="M86">
        <v>67658.663442967096</v>
      </c>
    </row>
    <row r="87" spans="1:13" x14ac:dyDescent="0.2">
      <c r="A87" t="s">
        <v>16</v>
      </c>
      <c r="B87" t="s">
        <v>14</v>
      </c>
      <c r="C87" s="1">
        <v>42461</v>
      </c>
      <c r="D87">
        <v>1078.6199999999999</v>
      </c>
      <c r="E87">
        <v>1078</v>
      </c>
      <c r="F87">
        <v>43400</v>
      </c>
      <c r="G87">
        <v>0</v>
      </c>
      <c r="H87">
        <v>404900</v>
      </c>
      <c r="I87">
        <v>126700</v>
      </c>
      <c r="J87">
        <v>209400</v>
      </c>
      <c r="K87">
        <v>0</v>
      </c>
      <c r="L87">
        <v>0</v>
      </c>
      <c r="M87">
        <v>68800</v>
      </c>
    </row>
    <row r="88" spans="1:13" x14ac:dyDescent="0.2">
      <c r="A88" t="s">
        <v>16</v>
      </c>
      <c r="B88" t="s">
        <v>14</v>
      </c>
      <c r="C88" s="1">
        <v>42491</v>
      </c>
      <c r="D88">
        <v>538.38</v>
      </c>
      <c r="E88">
        <v>538.38</v>
      </c>
      <c r="F88">
        <v>26600</v>
      </c>
      <c r="G88">
        <v>0</v>
      </c>
      <c r="H88">
        <v>781600</v>
      </c>
      <c r="I88">
        <v>130300</v>
      </c>
      <c r="J88">
        <v>502700</v>
      </c>
      <c r="K88">
        <v>81100</v>
      </c>
      <c r="L88">
        <v>0</v>
      </c>
      <c r="M88">
        <v>67500</v>
      </c>
    </row>
    <row r="89" spans="1:13" x14ac:dyDescent="0.2">
      <c r="A89" t="s">
        <v>16</v>
      </c>
      <c r="B89" t="s">
        <v>14</v>
      </c>
      <c r="C89" s="1">
        <v>42522</v>
      </c>
      <c r="D89">
        <v>154</v>
      </c>
      <c r="E89">
        <v>154</v>
      </c>
      <c r="F89">
        <v>5600</v>
      </c>
      <c r="G89">
        <v>0</v>
      </c>
      <c r="H89">
        <v>1528800</v>
      </c>
      <c r="I89">
        <v>1032300</v>
      </c>
      <c r="J89">
        <v>206700</v>
      </c>
      <c r="K89">
        <v>180200</v>
      </c>
      <c r="L89">
        <v>0</v>
      </c>
      <c r="M89">
        <v>109600</v>
      </c>
    </row>
    <row r="90" spans="1:13" x14ac:dyDescent="0.2">
      <c r="A90" t="s">
        <v>16</v>
      </c>
      <c r="B90" t="s">
        <v>14</v>
      </c>
      <c r="C90" s="1">
        <v>42552</v>
      </c>
      <c r="D90">
        <v>308</v>
      </c>
      <c r="E90">
        <v>308</v>
      </c>
      <c r="F90">
        <v>22400</v>
      </c>
      <c r="G90">
        <v>0</v>
      </c>
      <c r="H90">
        <v>1260000</v>
      </c>
      <c r="I90">
        <v>1121800</v>
      </c>
      <c r="J90">
        <v>120100</v>
      </c>
      <c r="K90">
        <v>23500</v>
      </c>
      <c r="L90">
        <v>0</v>
      </c>
      <c r="M90">
        <v>-5400.00000000003</v>
      </c>
    </row>
    <row r="91" spans="1:13" x14ac:dyDescent="0.2">
      <c r="A91" t="s">
        <v>16</v>
      </c>
      <c r="B91" t="s">
        <v>14</v>
      </c>
      <c r="C91" s="1">
        <v>42583</v>
      </c>
      <c r="D91">
        <v>1001</v>
      </c>
      <c r="E91">
        <v>1001</v>
      </c>
      <c r="F91">
        <v>28000</v>
      </c>
      <c r="G91">
        <v>0</v>
      </c>
      <c r="H91">
        <v>725400</v>
      </c>
      <c r="I91">
        <v>579800</v>
      </c>
      <c r="J91">
        <v>115700</v>
      </c>
      <c r="K91">
        <v>0</v>
      </c>
      <c r="L91">
        <v>0</v>
      </c>
      <c r="M91">
        <v>29900</v>
      </c>
    </row>
    <row r="92" spans="1:13" x14ac:dyDescent="0.2">
      <c r="A92" t="s">
        <v>16</v>
      </c>
      <c r="B92" t="s">
        <v>14</v>
      </c>
      <c r="C92" s="1">
        <v>42614</v>
      </c>
      <c r="D92">
        <v>308</v>
      </c>
      <c r="E92">
        <v>308</v>
      </c>
      <c r="F92">
        <v>14000</v>
      </c>
      <c r="G92">
        <v>0</v>
      </c>
      <c r="H92">
        <v>2609300</v>
      </c>
      <c r="I92">
        <v>951700</v>
      </c>
      <c r="J92">
        <v>309200</v>
      </c>
      <c r="K92">
        <v>1241800</v>
      </c>
      <c r="L92">
        <v>0</v>
      </c>
      <c r="M92">
        <v>106600</v>
      </c>
    </row>
    <row r="93" spans="1:13" x14ac:dyDescent="0.2">
      <c r="A93" t="s">
        <v>16</v>
      </c>
      <c r="B93" t="s">
        <v>14</v>
      </c>
      <c r="C93" s="1">
        <v>42644</v>
      </c>
      <c r="D93">
        <v>3311.01</v>
      </c>
      <c r="E93">
        <v>3003</v>
      </c>
      <c r="F93">
        <v>137200</v>
      </c>
      <c r="G93">
        <v>1500</v>
      </c>
      <c r="H93">
        <v>1931600</v>
      </c>
      <c r="I93">
        <v>1032600</v>
      </c>
      <c r="J93">
        <v>407200</v>
      </c>
      <c r="K93">
        <v>424800</v>
      </c>
      <c r="L93">
        <v>0</v>
      </c>
      <c r="M93">
        <v>67000</v>
      </c>
    </row>
    <row r="94" spans="1:13" x14ac:dyDescent="0.2">
      <c r="A94" t="s">
        <v>16</v>
      </c>
      <c r="B94" t="s">
        <v>14</v>
      </c>
      <c r="C94" s="1">
        <v>42675</v>
      </c>
      <c r="D94">
        <v>1309</v>
      </c>
      <c r="E94">
        <v>1309</v>
      </c>
      <c r="F94">
        <v>36400</v>
      </c>
      <c r="G94">
        <v>800</v>
      </c>
      <c r="H94">
        <v>2410000</v>
      </c>
      <c r="I94">
        <v>1109200</v>
      </c>
      <c r="J94">
        <v>707200</v>
      </c>
      <c r="K94">
        <v>524300</v>
      </c>
      <c r="L94">
        <v>0</v>
      </c>
      <c r="M94">
        <v>69300</v>
      </c>
    </row>
    <row r="95" spans="1:13" x14ac:dyDescent="0.2">
      <c r="A95" t="s">
        <v>16</v>
      </c>
      <c r="B95" t="s">
        <v>14</v>
      </c>
      <c r="C95" s="1">
        <v>42705</v>
      </c>
      <c r="D95">
        <v>1463</v>
      </c>
      <c r="E95">
        <v>1463</v>
      </c>
      <c r="F95">
        <v>43400</v>
      </c>
      <c r="G95">
        <v>200</v>
      </c>
      <c r="H95">
        <v>2049000</v>
      </c>
      <c r="I95">
        <v>1037600</v>
      </c>
      <c r="J95">
        <v>854800</v>
      </c>
      <c r="K95">
        <v>68100.000000000393</v>
      </c>
      <c r="L95">
        <v>37600</v>
      </c>
      <c r="M95">
        <v>50900</v>
      </c>
    </row>
    <row r="96" spans="1:13" x14ac:dyDescent="0.2">
      <c r="A96" t="s">
        <v>16</v>
      </c>
      <c r="B96" t="s">
        <v>14</v>
      </c>
      <c r="C96" s="1">
        <v>42736</v>
      </c>
      <c r="D96">
        <v>1232</v>
      </c>
      <c r="E96">
        <v>1232</v>
      </c>
      <c r="F96">
        <v>47600</v>
      </c>
      <c r="G96">
        <v>500</v>
      </c>
      <c r="H96">
        <v>1330300</v>
      </c>
      <c r="I96">
        <v>1137300</v>
      </c>
      <c r="J96">
        <v>122800</v>
      </c>
      <c r="K96">
        <v>0</v>
      </c>
      <c r="L96">
        <v>3100</v>
      </c>
      <c r="M96">
        <v>67100</v>
      </c>
    </row>
    <row r="97" spans="1:13" x14ac:dyDescent="0.2">
      <c r="A97" t="s">
        <v>16</v>
      </c>
      <c r="B97" t="s">
        <v>14</v>
      </c>
      <c r="C97" s="1">
        <v>42767</v>
      </c>
      <c r="D97">
        <v>1694</v>
      </c>
      <c r="E97">
        <v>1617</v>
      </c>
      <c r="F97">
        <v>75600</v>
      </c>
      <c r="G97">
        <v>300</v>
      </c>
      <c r="H97">
        <v>1934200</v>
      </c>
      <c r="I97">
        <v>1085900</v>
      </c>
      <c r="J97">
        <v>198600</v>
      </c>
      <c r="K97">
        <v>571500</v>
      </c>
      <c r="L97">
        <v>3200</v>
      </c>
      <c r="M97">
        <v>75000</v>
      </c>
    </row>
    <row r="98" spans="1:13" x14ac:dyDescent="0.2">
      <c r="A98" t="s">
        <v>16</v>
      </c>
      <c r="B98" t="s">
        <v>14</v>
      </c>
      <c r="C98" s="1">
        <v>42795</v>
      </c>
      <c r="D98">
        <v>376837.66</v>
      </c>
      <c r="E98">
        <v>203944.64</v>
      </c>
      <c r="F98">
        <v>12345200</v>
      </c>
      <c r="G98">
        <v>143300</v>
      </c>
      <c r="H98">
        <v>3430900</v>
      </c>
      <c r="I98">
        <v>1973500</v>
      </c>
      <c r="J98">
        <v>962400</v>
      </c>
      <c r="K98">
        <v>431000</v>
      </c>
      <c r="L98">
        <v>-6300</v>
      </c>
      <c r="M98">
        <v>70300</v>
      </c>
    </row>
    <row r="99" spans="1:13" x14ac:dyDescent="0.2">
      <c r="A99" t="s">
        <v>16</v>
      </c>
      <c r="B99" t="s">
        <v>14</v>
      </c>
      <c r="C99" s="1">
        <v>42826</v>
      </c>
      <c r="D99">
        <v>203629.44</v>
      </c>
      <c r="E99">
        <v>175278.39</v>
      </c>
      <c r="F99">
        <v>15031800</v>
      </c>
      <c r="G99">
        <v>114900</v>
      </c>
      <c r="H99">
        <v>2607700</v>
      </c>
      <c r="I99">
        <v>1781600</v>
      </c>
      <c r="J99">
        <v>467500</v>
      </c>
      <c r="K99">
        <v>293700</v>
      </c>
      <c r="L99">
        <v>0</v>
      </c>
      <c r="M99">
        <v>64900</v>
      </c>
    </row>
    <row r="100" spans="1:13" x14ac:dyDescent="0.2">
      <c r="A100" t="s">
        <v>16</v>
      </c>
      <c r="B100" t="s">
        <v>14</v>
      </c>
      <c r="C100" s="1">
        <v>42856</v>
      </c>
      <c r="D100">
        <v>427285.43</v>
      </c>
      <c r="E100">
        <v>244477.58</v>
      </c>
      <c r="F100">
        <v>21611800</v>
      </c>
      <c r="G100">
        <v>243300</v>
      </c>
      <c r="H100">
        <v>2664900</v>
      </c>
      <c r="I100">
        <v>1713100</v>
      </c>
      <c r="J100">
        <v>804200</v>
      </c>
      <c r="K100">
        <v>86200</v>
      </c>
      <c r="L100">
        <v>0</v>
      </c>
      <c r="M100">
        <v>61400</v>
      </c>
    </row>
    <row r="101" spans="1:13" x14ac:dyDescent="0.2">
      <c r="A101" t="s">
        <v>16</v>
      </c>
      <c r="B101" t="s">
        <v>14</v>
      </c>
      <c r="C101" s="1">
        <v>42887</v>
      </c>
      <c r="D101">
        <v>613071.80000000005</v>
      </c>
      <c r="E101">
        <v>446107.75</v>
      </c>
      <c r="F101">
        <v>34804000</v>
      </c>
      <c r="G101">
        <v>405200</v>
      </c>
      <c r="H101">
        <v>2097300</v>
      </c>
      <c r="I101">
        <v>1672400</v>
      </c>
      <c r="J101">
        <v>174500</v>
      </c>
      <c r="K101">
        <v>179600</v>
      </c>
      <c r="L101">
        <v>0</v>
      </c>
      <c r="M101">
        <v>70800</v>
      </c>
    </row>
    <row r="102" spans="1:13" x14ac:dyDescent="0.2">
      <c r="A102" t="s">
        <v>16</v>
      </c>
      <c r="B102" t="s">
        <v>14</v>
      </c>
      <c r="C102" s="1">
        <v>42917</v>
      </c>
      <c r="D102">
        <v>1059630.1599999999</v>
      </c>
      <c r="E102">
        <v>663446.35</v>
      </c>
      <c r="F102">
        <v>50702400</v>
      </c>
      <c r="G102">
        <v>562100</v>
      </c>
      <c r="H102">
        <v>2142300</v>
      </c>
      <c r="I102">
        <v>2002400</v>
      </c>
      <c r="J102">
        <v>80300.000000000204</v>
      </c>
      <c r="K102">
        <v>-1000</v>
      </c>
      <c r="L102">
        <v>0</v>
      </c>
      <c r="M102">
        <v>60600</v>
      </c>
    </row>
    <row r="103" spans="1:13" x14ac:dyDescent="0.2">
      <c r="A103" t="s">
        <v>16</v>
      </c>
      <c r="B103" t="s">
        <v>14</v>
      </c>
      <c r="C103" s="1">
        <v>42948</v>
      </c>
      <c r="D103">
        <v>510455.05</v>
      </c>
      <c r="E103">
        <v>295357.53999999998</v>
      </c>
      <c r="F103">
        <v>23618000</v>
      </c>
      <c r="G103">
        <v>326000</v>
      </c>
      <c r="H103">
        <v>1317600</v>
      </c>
      <c r="I103">
        <v>1201600</v>
      </c>
      <c r="J103">
        <v>79099.999999999898</v>
      </c>
      <c r="K103">
        <v>-6900.00000000009</v>
      </c>
      <c r="L103">
        <v>0</v>
      </c>
      <c r="M103">
        <v>43800</v>
      </c>
    </row>
    <row r="104" spans="1:13" x14ac:dyDescent="0.2">
      <c r="A104" t="s">
        <v>16</v>
      </c>
      <c r="B104" t="s">
        <v>14</v>
      </c>
      <c r="C104" s="1">
        <v>42979</v>
      </c>
      <c r="D104">
        <v>607132.11</v>
      </c>
      <c r="E104">
        <v>363639.67</v>
      </c>
      <c r="F104">
        <v>27332200</v>
      </c>
      <c r="G104">
        <v>396200</v>
      </c>
      <c r="H104">
        <v>2428000</v>
      </c>
      <c r="I104">
        <v>1710500</v>
      </c>
      <c r="J104">
        <v>352300</v>
      </c>
      <c r="K104">
        <v>307700</v>
      </c>
      <c r="L104">
        <v>0</v>
      </c>
      <c r="M104">
        <v>57500</v>
      </c>
    </row>
    <row r="105" spans="1:13" x14ac:dyDescent="0.2">
      <c r="A105" t="s">
        <v>16</v>
      </c>
      <c r="B105" t="s">
        <v>14</v>
      </c>
      <c r="C105" s="1">
        <v>43009</v>
      </c>
      <c r="D105">
        <v>1027558.53</v>
      </c>
      <c r="E105">
        <v>1413039.03</v>
      </c>
      <c r="F105">
        <v>47101600</v>
      </c>
      <c r="G105">
        <v>1394500</v>
      </c>
      <c r="H105">
        <v>2403600</v>
      </c>
      <c r="I105">
        <v>1842500</v>
      </c>
      <c r="J105">
        <v>494800</v>
      </c>
      <c r="K105">
        <v>1299.99999999995</v>
      </c>
      <c r="L105">
        <v>0</v>
      </c>
      <c r="M105">
        <v>65000</v>
      </c>
    </row>
    <row r="106" spans="1:13" x14ac:dyDescent="0.2">
      <c r="A106" t="s">
        <v>16</v>
      </c>
      <c r="B106" t="s">
        <v>14</v>
      </c>
      <c r="C106" s="1">
        <v>43040</v>
      </c>
      <c r="D106">
        <v>1048206.46</v>
      </c>
      <c r="E106">
        <v>1085254.69</v>
      </c>
      <c r="F106">
        <v>51626400</v>
      </c>
      <c r="G106">
        <v>1075500</v>
      </c>
      <c r="H106">
        <v>2989400</v>
      </c>
      <c r="I106">
        <v>2019600</v>
      </c>
      <c r="J106">
        <v>895800</v>
      </c>
      <c r="K106">
        <v>13700</v>
      </c>
      <c r="L106">
        <v>0</v>
      </c>
      <c r="M106">
        <v>60300.000000000102</v>
      </c>
    </row>
    <row r="107" spans="1:13" x14ac:dyDescent="0.2">
      <c r="A107" t="s">
        <v>16</v>
      </c>
      <c r="B107" t="s">
        <v>14</v>
      </c>
      <c r="C107" s="1">
        <v>43070</v>
      </c>
      <c r="D107">
        <v>1168674.44</v>
      </c>
      <c r="E107">
        <v>1095298.49</v>
      </c>
      <c r="F107">
        <v>53272800</v>
      </c>
      <c r="G107">
        <v>1028900</v>
      </c>
      <c r="H107">
        <v>3351000</v>
      </c>
      <c r="I107">
        <v>2344200</v>
      </c>
      <c r="J107">
        <v>922300</v>
      </c>
      <c r="K107">
        <v>0</v>
      </c>
      <c r="L107">
        <v>0</v>
      </c>
      <c r="M107">
        <v>84500</v>
      </c>
    </row>
    <row r="108" spans="1:13" x14ac:dyDescent="0.2">
      <c r="A108" t="s">
        <v>16</v>
      </c>
      <c r="B108" t="s">
        <v>14</v>
      </c>
      <c r="C108" s="1">
        <v>43101</v>
      </c>
      <c r="D108">
        <v>1597758.07</v>
      </c>
      <c r="E108">
        <v>1264018.04</v>
      </c>
      <c r="F108">
        <v>71082200</v>
      </c>
      <c r="G108">
        <v>1337136.4339999999</v>
      </c>
      <c r="H108">
        <v>2753100</v>
      </c>
      <c r="I108">
        <v>2088900</v>
      </c>
      <c r="J108">
        <v>137300</v>
      </c>
      <c r="K108">
        <v>403100</v>
      </c>
      <c r="L108">
        <v>2700</v>
      </c>
      <c r="M108">
        <v>121100</v>
      </c>
    </row>
    <row r="109" spans="1:13" x14ac:dyDescent="0.2">
      <c r="A109" t="s">
        <v>16</v>
      </c>
      <c r="B109" t="s">
        <v>14</v>
      </c>
      <c r="C109" s="1">
        <v>43132</v>
      </c>
      <c r="D109">
        <v>1415357.21</v>
      </c>
      <c r="E109">
        <v>1102580.52</v>
      </c>
      <c r="F109">
        <v>65241400</v>
      </c>
      <c r="G109">
        <v>1127915.861</v>
      </c>
      <c r="H109">
        <v>2171500</v>
      </c>
      <c r="I109">
        <v>1743600</v>
      </c>
      <c r="J109">
        <v>316400</v>
      </c>
      <c r="K109">
        <v>-100.00000000002299</v>
      </c>
      <c r="L109">
        <v>-2700</v>
      </c>
      <c r="M109">
        <v>114300</v>
      </c>
    </row>
    <row r="110" spans="1:13" x14ac:dyDescent="0.2">
      <c r="A110" t="s">
        <v>16</v>
      </c>
      <c r="B110" t="s">
        <v>14</v>
      </c>
      <c r="C110" s="1">
        <v>43160</v>
      </c>
      <c r="D110">
        <v>1881492.12</v>
      </c>
      <c r="E110">
        <v>1476818.73</v>
      </c>
      <c r="F110">
        <v>84242200</v>
      </c>
      <c r="G110">
        <v>1501155.6129999999</v>
      </c>
      <c r="H110">
        <v>2691500</v>
      </c>
      <c r="I110">
        <v>1581800</v>
      </c>
      <c r="J110">
        <v>1020300</v>
      </c>
      <c r="K110">
        <v>-3600.00000000002</v>
      </c>
      <c r="L110">
        <v>8000</v>
      </c>
      <c r="M110">
        <v>85000</v>
      </c>
    </row>
    <row r="111" spans="1:13" x14ac:dyDescent="0.2">
      <c r="A111" t="s">
        <v>16</v>
      </c>
      <c r="B111" t="s">
        <v>14</v>
      </c>
      <c r="C111" s="1">
        <v>43191</v>
      </c>
      <c r="D111">
        <v>1862322.06</v>
      </c>
      <c r="E111">
        <v>1384612.7</v>
      </c>
      <c r="F111">
        <v>84975800</v>
      </c>
      <c r="G111">
        <v>1370500.8359999999</v>
      </c>
      <c r="H111">
        <v>3241200</v>
      </c>
      <c r="I111">
        <v>2030000</v>
      </c>
      <c r="J111">
        <v>1110500</v>
      </c>
      <c r="K111">
        <v>1100.00000000002</v>
      </c>
      <c r="L111">
        <v>2500</v>
      </c>
      <c r="M111">
        <v>97100</v>
      </c>
    </row>
    <row r="112" spans="1:13" x14ac:dyDescent="0.2">
      <c r="A112" t="s">
        <v>16</v>
      </c>
      <c r="B112" t="s">
        <v>14</v>
      </c>
      <c r="C112" s="1">
        <v>43221</v>
      </c>
      <c r="D112">
        <v>2300173.0499999998</v>
      </c>
      <c r="E112">
        <v>1785633.54</v>
      </c>
      <c r="F112">
        <v>108598000</v>
      </c>
      <c r="G112">
        <v>1700142.423</v>
      </c>
      <c r="H112">
        <v>3825400</v>
      </c>
      <c r="I112">
        <v>2078300</v>
      </c>
      <c r="J112">
        <v>1027400</v>
      </c>
      <c r="K112">
        <v>641300</v>
      </c>
      <c r="L112">
        <v>2800</v>
      </c>
      <c r="M112">
        <v>75600</v>
      </c>
    </row>
    <row r="113" spans="1:13" x14ac:dyDescent="0.2">
      <c r="A113" t="s">
        <v>16</v>
      </c>
      <c r="B113" t="s">
        <v>14</v>
      </c>
      <c r="C113" s="1">
        <v>43252</v>
      </c>
      <c r="D113">
        <v>2472877.11</v>
      </c>
      <c r="E113">
        <v>1964647.73</v>
      </c>
      <c r="F113">
        <v>112597800</v>
      </c>
      <c r="G113">
        <v>2017310.5519999999</v>
      </c>
      <c r="H113">
        <v>2206600</v>
      </c>
      <c r="I113">
        <v>1312900</v>
      </c>
      <c r="J113">
        <v>828200</v>
      </c>
      <c r="K113">
        <v>500</v>
      </c>
      <c r="L113">
        <v>2700</v>
      </c>
      <c r="M113">
        <v>62300</v>
      </c>
    </row>
    <row r="114" spans="1:13" x14ac:dyDescent="0.2">
      <c r="A114" t="s">
        <v>16</v>
      </c>
      <c r="B114" t="s">
        <v>14</v>
      </c>
      <c r="C114" s="1">
        <v>43282</v>
      </c>
      <c r="D114">
        <v>2940837.79</v>
      </c>
      <c r="E114">
        <v>2289495.06</v>
      </c>
      <c r="F114">
        <v>133127400</v>
      </c>
      <c r="G114">
        <v>2013471.648</v>
      </c>
      <c r="H114">
        <v>2476600</v>
      </c>
      <c r="I114">
        <v>2024000</v>
      </c>
      <c r="J114">
        <v>334299.99999999901</v>
      </c>
      <c r="K114">
        <v>0</v>
      </c>
      <c r="L114">
        <v>2700</v>
      </c>
      <c r="M114">
        <v>115600</v>
      </c>
    </row>
    <row r="115" spans="1:13" x14ac:dyDescent="0.2">
      <c r="A115" t="s">
        <v>16</v>
      </c>
      <c r="B115" t="s">
        <v>14</v>
      </c>
      <c r="C115" s="1">
        <v>43313</v>
      </c>
      <c r="D115">
        <v>1490813.76</v>
      </c>
      <c r="E115">
        <v>1150161.46</v>
      </c>
      <c r="F115">
        <v>68749800</v>
      </c>
      <c r="G115">
        <v>1311145.4369999999</v>
      </c>
      <c r="H115">
        <v>1657400</v>
      </c>
      <c r="I115">
        <v>1493100</v>
      </c>
      <c r="J115">
        <v>102200.000000001</v>
      </c>
      <c r="K115">
        <v>0</v>
      </c>
      <c r="L115">
        <v>2600</v>
      </c>
      <c r="M115">
        <v>59500</v>
      </c>
    </row>
    <row r="116" spans="1:13" x14ac:dyDescent="0.2">
      <c r="A116" t="s">
        <v>16</v>
      </c>
      <c r="B116" t="s">
        <v>14</v>
      </c>
      <c r="C116" s="1">
        <v>43344</v>
      </c>
      <c r="D116">
        <v>2011628.92</v>
      </c>
      <c r="E116">
        <v>1625660.48</v>
      </c>
      <c r="F116">
        <v>88173400</v>
      </c>
      <c r="G116">
        <v>1720275.375</v>
      </c>
      <c r="H116">
        <v>2632400</v>
      </c>
      <c r="I116">
        <v>1474900</v>
      </c>
      <c r="J116">
        <v>549500</v>
      </c>
      <c r="K116">
        <v>269700</v>
      </c>
      <c r="L116">
        <v>2700</v>
      </c>
      <c r="M116">
        <v>335600</v>
      </c>
    </row>
    <row r="117" spans="1:13" x14ac:dyDescent="0.2">
      <c r="A117" t="s">
        <v>16</v>
      </c>
      <c r="B117" t="s">
        <v>14</v>
      </c>
      <c r="C117" s="1">
        <v>43374</v>
      </c>
      <c r="D117">
        <v>2422606.52</v>
      </c>
      <c r="E117">
        <v>1961711.87</v>
      </c>
      <c r="F117">
        <v>112144200</v>
      </c>
      <c r="G117">
        <v>1976768.223</v>
      </c>
      <c r="H117">
        <v>2614200</v>
      </c>
      <c r="I117">
        <v>1505600</v>
      </c>
      <c r="J117">
        <v>1020200</v>
      </c>
      <c r="K117">
        <v>0</v>
      </c>
      <c r="L117">
        <v>2700</v>
      </c>
      <c r="M117">
        <v>85700</v>
      </c>
    </row>
    <row r="118" spans="1:13" x14ac:dyDescent="0.2">
      <c r="A118" t="s">
        <v>16</v>
      </c>
      <c r="B118" t="s">
        <v>14</v>
      </c>
      <c r="C118" s="1">
        <v>43405</v>
      </c>
      <c r="D118">
        <v>2705740.71</v>
      </c>
      <c r="E118">
        <v>2253435.27</v>
      </c>
      <c r="F118">
        <v>127929200</v>
      </c>
      <c r="G118">
        <v>2252401.5219999999</v>
      </c>
      <c r="H118">
        <v>2415500</v>
      </c>
      <c r="I118">
        <v>1715100</v>
      </c>
      <c r="J118">
        <v>547200</v>
      </c>
      <c r="K118">
        <v>99.999999999909093</v>
      </c>
      <c r="L118">
        <v>2600</v>
      </c>
      <c r="M118">
        <v>150500</v>
      </c>
    </row>
    <row r="119" spans="1:13" x14ac:dyDescent="0.2">
      <c r="A119" t="s">
        <v>16</v>
      </c>
      <c r="B119" t="s">
        <v>14</v>
      </c>
      <c r="C119" s="1">
        <v>43435</v>
      </c>
      <c r="D119">
        <v>2635764.2000000002</v>
      </c>
      <c r="E119">
        <v>2218272.35</v>
      </c>
      <c r="F119">
        <v>125680800</v>
      </c>
      <c r="G119">
        <v>2095530.0160000001</v>
      </c>
      <c r="H119">
        <v>3118800</v>
      </c>
      <c r="I119">
        <v>2061100</v>
      </c>
      <c r="J119">
        <v>546400</v>
      </c>
      <c r="K119">
        <v>332700</v>
      </c>
      <c r="L119">
        <v>2700</v>
      </c>
      <c r="M119">
        <v>175900</v>
      </c>
    </row>
    <row r="120" spans="1:13" x14ac:dyDescent="0.2">
      <c r="A120" t="s">
        <v>16</v>
      </c>
      <c r="B120" t="s">
        <v>14</v>
      </c>
      <c r="C120" s="1">
        <v>43466</v>
      </c>
      <c r="D120">
        <v>3524651.72</v>
      </c>
      <c r="E120">
        <v>2716176.03</v>
      </c>
      <c r="F120">
        <v>152247200</v>
      </c>
      <c r="G120">
        <v>2718050</v>
      </c>
      <c r="H120">
        <v>2354200</v>
      </c>
      <c r="I120">
        <v>2293600</v>
      </c>
      <c r="J120">
        <v>84700</v>
      </c>
      <c r="K120">
        <v>-3600</v>
      </c>
      <c r="L120">
        <v>2700</v>
      </c>
      <c r="M120">
        <v>-23200</v>
      </c>
    </row>
    <row r="121" spans="1:13" x14ac:dyDescent="0.2">
      <c r="A121" t="s">
        <v>16</v>
      </c>
      <c r="B121" t="s">
        <v>14</v>
      </c>
      <c r="C121" s="1">
        <v>43497</v>
      </c>
      <c r="D121">
        <v>3405392.87</v>
      </c>
      <c r="E121">
        <v>2548723.61</v>
      </c>
      <c r="F121">
        <v>152237400</v>
      </c>
      <c r="G121">
        <v>2677015.423</v>
      </c>
      <c r="H121">
        <v>2445300</v>
      </c>
      <c r="I121">
        <v>2141100</v>
      </c>
      <c r="J121">
        <v>210000</v>
      </c>
      <c r="K121">
        <v>16800</v>
      </c>
      <c r="L121">
        <v>-34700</v>
      </c>
      <c r="M121">
        <v>112100</v>
      </c>
    </row>
    <row r="122" spans="1:13" x14ac:dyDescent="0.2">
      <c r="A122" t="s">
        <v>16</v>
      </c>
      <c r="B122" t="s">
        <v>14</v>
      </c>
      <c r="C122" s="1">
        <v>43525</v>
      </c>
      <c r="D122">
        <v>3195026.95</v>
      </c>
      <c r="E122">
        <v>2298282.38</v>
      </c>
      <c r="F122">
        <v>150938200</v>
      </c>
      <c r="G122">
        <v>2275714.1579999998</v>
      </c>
      <c r="H122">
        <v>4461400</v>
      </c>
      <c r="I122">
        <v>3062900</v>
      </c>
      <c r="J122">
        <v>975600</v>
      </c>
      <c r="K122">
        <v>11400</v>
      </c>
      <c r="L122">
        <v>0</v>
      </c>
      <c r="M122">
        <v>411500</v>
      </c>
    </row>
    <row r="123" spans="1:13" x14ac:dyDescent="0.2">
      <c r="A123" t="s">
        <v>16</v>
      </c>
      <c r="B123" t="s">
        <v>14</v>
      </c>
      <c r="C123" s="1">
        <v>43556</v>
      </c>
      <c r="D123">
        <v>3691142.78</v>
      </c>
      <c r="E123">
        <v>2758291.04</v>
      </c>
      <c r="F123">
        <v>162023400</v>
      </c>
      <c r="G123">
        <v>2722974.4049999998</v>
      </c>
      <c r="H123">
        <v>3216600</v>
      </c>
      <c r="I123">
        <v>2597000</v>
      </c>
      <c r="J123">
        <v>518400</v>
      </c>
      <c r="K123">
        <v>-39700</v>
      </c>
      <c r="L123">
        <v>0</v>
      </c>
      <c r="M123">
        <v>140900</v>
      </c>
    </row>
    <row r="124" spans="1:13" x14ac:dyDescent="0.2">
      <c r="A124" t="s">
        <v>16</v>
      </c>
      <c r="B124" t="s">
        <v>14</v>
      </c>
      <c r="C124" s="1">
        <v>43586</v>
      </c>
      <c r="D124" t="s">
        <v>15</v>
      </c>
      <c r="E124" t="s">
        <v>15</v>
      </c>
      <c r="F124" t="s">
        <v>15</v>
      </c>
      <c r="G124" t="s">
        <v>15</v>
      </c>
      <c r="H124">
        <v>3816548.4070000001</v>
      </c>
      <c r="I124">
        <v>2503521.2340000002</v>
      </c>
      <c r="J124">
        <v>1183624.3319999999</v>
      </c>
      <c r="K124">
        <v>0</v>
      </c>
      <c r="L124">
        <v>0</v>
      </c>
      <c r="M124">
        <v>129402.841</v>
      </c>
    </row>
    <row r="125" spans="1:13" x14ac:dyDescent="0.2">
      <c r="A125" t="s">
        <v>16</v>
      </c>
      <c r="B125" t="s">
        <v>14</v>
      </c>
      <c r="C125" s="1">
        <v>43617</v>
      </c>
      <c r="D125" t="s">
        <v>15</v>
      </c>
      <c r="E125" t="s">
        <v>15</v>
      </c>
      <c r="F125" t="s">
        <v>15</v>
      </c>
      <c r="G125" t="s">
        <v>15</v>
      </c>
      <c r="H125">
        <v>4434839.09</v>
      </c>
      <c r="I125">
        <v>2679732.2820000001</v>
      </c>
      <c r="J125">
        <v>1233551.1569999999</v>
      </c>
      <c r="K125">
        <v>389869.5</v>
      </c>
      <c r="L125">
        <v>0</v>
      </c>
      <c r="M125">
        <v>131686.15100000001</v>
      </c>
    </row>
    <row r="126" spans="1:13" x14ac:dyDescent="0.2">
      <c r="A126" t="s">
        <v>16</v>
      </c>
      <c r="B126" t="s">
        <v>14</v>
      </c>
      <c r="C126" s="1">
        <v>43647</v>
      </c>
      <c r="D126" t="s">
        <v>15</v>
      </c>
      <c r="E126" t="s">
        <v>15</v>
      </c>
      <c r="F126" t="s">
        <v>15</v>
      </c>
      <c r="G126" t="s">
        <v>15</v>
      </c>
      <c r="H126">
        <v>3123524.213</v>
      </c>
      <c r="I126">
        <v>2595155.9500000002</v>
      </c>
      <c r="J126">
        <v>399295.42200000002</v>
      </c>
      <c r="K126">
        <v>0</v>
      </c>
      <c r="L126">
        <v>0</v>
      </c>
      <c r="M126">
        <v>129072.841</v>
      </c>
    </row>
    <row r="127" spans="1:13" x14ac:dyDescent="0.2">
      <c r="A127" t="s">
        <v>16</v>
      </c>
      <c r="B127" t="s">
        <v>14</v>
      </c>
      <c r="C127" s="1">
        <v>43678</v>
      </c>
      <c r="D127" t="s">
        <v>15</v>
      </c>
      <c r="E127" t="s">
        <v>15</v>
      </c>
      <c r="F127" t="s">
        <v>15</v>
      </c>
      <c r="G127" t="s">
        <v>15</v>
      </c>
      <c r="H127">
        <v>2408007.2820000001</v>
      </c>
      <c r="I127">
        <v>2201518.4440000001</v>
      </c>
      <c r="J127">
        <v>110690.667</v>
      </c>
      <c r="K127">
        <v>0</v>
      </c>
      <c r="L127">
        <v>0</v>
      </c>
      <c r="M127">
        <v>95798.171000000002</v>
      </c>
    </row>
    <row r="128" spans="1:13" x14ac:dyDescent="0.2">
      <c r="A128" t="s">
        <v>16</v>
      </c>
      <c r="B128" t="s">
        <v>14</v>
      </c>
      <c r="C128" s="1">
        <v>43709</v>
      </c>
      <c r="D128" t="s">
        <v>15</v>
      </c>
      <c r="E128" t="s">
        <v>15</v>
      </c>
      <c r="F128" t="s">
        <v>15</v>
      </c>
      <c r="G128" t="s">
        <v>15</v>
      </c>
      <c r="H128">
        <v>5034472.1780000003</v>
      </c>
      <c r="I128">
        <v>2859211.54</v>
      </c>
      <c r="J128">
        <v>1581514.9669999999</v>
      </c>
      <c r="K128">
        <v>472500</v>
      </c>
      <c r="L128">
        <v>0</v>
      </c>
      <c r="M128">
        <v>121245.671</v>
      </c>
    </row>
    <row r="129" spans="1:13" x14ac:dyDescent="0.2">
      <c r="A129" t="s">
        <v>16</v>
      </c>
      <c r="B129" t="s">
        <v>14</v>
      </c>
      <c r="C129" s="1">
        <v>43739</v>
      </c>
      <c r="D129" t="s">
        <v>15</v>
      </c>
      <c r="E129" t="s">
        <v>15</v>
      </c>
      <c r="F129" t="s">
        <v>15</v>
      </c>
      <c r="G129" t="s">
        <v>15</v>
      </c>
      <c r="H129">
        <v>3297236.594</v>
      </c>
      <c r="I129">
        <v>2517152.9219999998</v>
      </c>
      <c r="J129">
        <v>647255.89099999995</v>
      </c>
      <c r="K129">
        <v>0</v>
      </c>
      <c r="L129">
        <v>0</v>
      </c>
      <c r="M129">
        <v>132827.78099999999</v>
      </c>
    </row>
    <row r="130" spans="1:13" x14ac:dyDescent="0.2">
      <c r="A130" t="s">
        <v>16</v>
      </c>
      <c r="B130" t="s">
        <v>14</v>
      </c>
      <c r="C130" s="1">
        <v>43770</v>
      </c>
      <c r="D130" t="s">
        <v>15</v>
      </c>
      <c r="E130" t="s">
        <v>15</v>
      </c>
      <c r="F130" t="s">
        <v>15</v>
      </c>
      <c r="G130" t="s">
        <v>15</v>
      </c>
      <c r="H130">
        <v>3190832.8190000001</v>
      </c>
      <c r="I130">
        <v>2568872.71</v>
      </c>
      <c r="J130">
        <v>489132.32799999998</v>
      </c>
      <c r="K130">
        <v>0</v>
      </c>
      <c r="L130">
        <v>0</v>
      </c>
      <c r="M130">
        <v>132827.78099999999</v>
      </c>
    </row>
    <row r="131" spans="1:13" x14ac:dyDescent="0.2">
      <c r="A131" t="s">
        <v>16</v>
      </c>
      <c r="B131" t="s">
        <v>14</v>
      </c>
      <c r="C131" s="1">
        <v>43800</v>
      </c>
      <c r="D131" t="s">
        <v>15</v>
      </c>
      <c r="E131" t="s">
        <v>15</v>
      </c>
      <c r="F131" t="s">
        <v>15</v>
      </c>
      <c r="G131" t="s">
        <v>15</v>
      </c>
      <c r="H131">
        <v>2409538.4920000001</v>
      </c>
      <c r="I131">
        <v>1670268.8640000001</v>
      </c>
      <c r="J131">
        <v>557631.83600000001</v>
      </c>
      <c r="K131">
        <v>334205</v>
      </c>
      <c r="L131">
        <v>0</v>
      </c>
      <c r="M131">
        <v>-152567.20800000001</v>
      </c>
    </row>
    <row r="132" spans="1:13" x14ac:dyDescent="0.2">
      <c r="A132" t="s">
        <v>16</v>
      </c>
      <c r="B132" t="s">
        <v>14</v>
      </c>
      <c r="C132" s="1">
        <v>43831</v>
      </c>
      <c r="D132" t="s">
        <v>15</v>
      </c>
      <c r="E132" t="s">
        <v>15</v>
      </c>
      <c r="F132" t="s">
        <v>15</v>
      </c>
      <c r="G132" t="s">
        <v>15</v>
      </c>
      <c r="H132">
        <v>2263054.13727905</v>
      </c>
      <c r="I132">
        <v>2221966.3713506199</v>
      </c>
      <c r="J132">
        <v>67951.759072205896</v>
      </c>
      <c r="K132">
        <v>-3176.4705882352901</v>
      </c>
      <c r="L132">
        <v>3.3749999976180302E-4</v>
      </c>
      <c r="M132">
        <v>-23687.522893033602</v>
      </c>
    </row>
    <row r="133" spans="1:13" x14ac:dyDescent="0.2">
      <c r="A133" t="s">
        <v>16</v>
      </c>
      <c r="B133" t="s">
        <v>14</v>
      </c>
      <c r="C133" s="1">
        <v>43862</v>
      </c>
      <c r="D133" t="s">
        <v>15</v>
      </c>
      <c r="E133" t="s">
        <v>15</v>
      </c>
      <c r="F133" t="s">
        <v>15</v>
      </c>
      <c r="G133" t="s">
        <v>15</v>
      </c>
      <c r="H133">
        <v>2371983.86657213</v>
      </c>
      <c r="I133">
        <v>2074229.2455959199</v>
      </c>
      <c r="J133">
        <v>168475.43571621299</v>
      </c>
      <c r="K133">
        <v>14823.529411764701</v>
      </c>
      <c r="L133">
        <v>-4.3374999969387302E-3</v>
      </c>
      <c r="M133">
        <v>114455.66018573599</v>
      </c>
    </row>
    <row r="134" spans="1:13" x14ac:dyDescent="0.2">
      <c r="A134" t="s">
        <v>16</v>
      </c>
      <c r="B134" t="s">
        <v>14</v>
      </c>
      <c r="C134" s="1">
        <v>43891</v>
      </c>
      <c r="D134" t="s">
        <v>15</v>
      </c>
      <c r="E134" t="s">
        <v>15</v>
      </c>
      <c r="F134" t="s">
        <v>15</v>
      </c>
      <c r="G134" t="s">
        <v>15</v>
      </c>
      <c r="H134">
        <v>4180134.41198486</v>
      </c>
      <c r="I134">
        <v>2967239.62278069</v>
      </c>
      <c r="J134">
        <v>782688.73849874898</v>
      </c>
      <c r="K134">
        <v>10058.8235294118</v>
      </c>
      <c r="L134">
        <v>0</v>
      </c>
      <c r="M134">
        <v>420147.22717600502</v>
      </c>
    </row>
    <row r="135" spans="1:13" x14ac:dyDescent="0.2">
      <c r="A135" t="s">
        <v>16</v>
      </c>
      <c r="B135" t="s">
        <v>14</v>
      </c>
      <c r="C135" s="1">
        <v>43922</v>
      </c>
      <c r="D135" t="s">
        <v>15</v>
      </c>
      <c r="E135" t="s">
        <v>15</v>
      </c>
      <c r="F135" t="s">
        <v>15</v>
      </c>
      <c r="G135" t="s">
        <v>15</v>
      </c>
      <c r="H135">
        <v>3706252.2172129201</v>
      </c>
      <c r="I135">
        <v>2645641.1548267002</v>
      </c>
      <c r="J135">
        <v>501954.63813915203</v>
      </c>
      <c r="K135">
        <v>422493.08823529398</v>
      </c>
      <c r="L135">
        <v>0</v>
      </c>
      <c r="M135">
        <v>136163.336011771</v>
      </c>
    </row>
    <row r="136" spans="1:13" x14ac:dyDescent="0.2">
      <c r="A136" t="s">
        <v>16</v>
      </c>
      <c r="B136" t="s">
        <v>14</v>
      </c>
      <c r="C136" s="1">
        <v>43952</v>
      </c>
      <c r="D136" t="s">
        <v>15</v>
      </c>
      <c r="E136" t="s">
        <v>15</v>
      </c>
      <c r="F136" t="s">
        <v>15</v>
      </c>
      <c r="G136" t="s">
        <v>15</v>
      </c>
      <c r="H136">
        <v>3507032.62189904</v>
      </c>
      <c r="I136">
        <v>2425331.3532918501</v>
      </c>
      <c r="J136">
        <v>949579.16694291204</v>
      </c>
      <c r="K136">
        <v>0</v>
      </c>
      <c r="L136">
        <v>0</v>
      </c>
      <c r="M136">
        <v>132122.101664271</v>
      </c>
    </row>
    <row r="137" spans="1:13" x14ac:dyDescent="0.2">
      <c r="A137" t="s">
        <v>16</v>
      </c>
      <c r="B137" t="s">
        <v>14</v>
      </c>
      <c r="C137" s="1">
        <v>43983</v>
      </c>
      <c r="D137" t="s">
        <v>15</v>
      </c>
      <c r="E137" t="s">
        <v>15</v>
      </c>
      <c r="F137" t="s">
        <v>15</v>
      </c>
      <c r="G137" t="s">
        <v>15</v>
      </c>
      <c r="H137">
        <v>4064128.5376993502</v>
      </c>
      <c r="I137">
        <v>2596038.9844901701</v>
      </c>
      <c r="J137">
        <v>989633.66025625495</v>
      </c>
      <c r="K137">
        <v>344002.5</v>
      </c>
      <c r="L137">
        <v>0</v>
      </c>
      <c r="M137">
        <v>134453.39295293001</v>
      </c>
    </row>
    <row r="138" spans="1:13" x14ac:dyDescent="0.2">
      <c r="A138" t="s">
        <v>16</v>
      </c>
      <c r="B138" t="s">
        <v>14</v>
      </c>
      <c r="C138" s="1">
        <v>44013</v>
      </c>
      <c r="D138" t="s">
        <v>15</v>
      </c>
      <c r="E138" t="s">
        <v>15</v>
      </c>
      <c r="F138" t="s">
        <v>15</v>
      </c>
      <c r="G138" t="s">
        <v>15</v>
      </c>
      <c r="H138">
        <v>2966229.6386612202</v>
      </c>
      <c r="I138">
        <v>2514104.1372996401</v>
      </c>
      <c r="J138">
        <v>320340.334290186</v>
      </c>
      <c r="K138">
        <v>0</v>
      </c>
      <c r="L138">
        <v>0</v>
      </c>
      <c r="M138">
        <v>131785.16707139599</v>
      </c>
    </row>
    <row r="139" spans="1:13" x14ac:dyDescent="0.2">
      <c r="A139" t="s">
        <v>16</v>
      </c>
      <c r="B139" t="s">
        <v>14</v>
      </c>
      <c r="C139" s="1">
        <v>44044</v>
      </c>
      <c r="D139" t="s">
        <v>15</v>
      </c>
      <c r="E139" t="s">
        <v>15</v>
      </c>
      <c r="F139" t="s">
        <v>15</v>
      </c>
      <c r="G139" t="s">
        <v>15</v>
      </c>
      <c r="H139">
        <v>2319375.1039360398</v>
      </c>
      <c r="I139">
        <v>2132760.7030328498</v>
      </c>
      <c r="J139">
        <v>88803.135012110593</v>
      </c>
      <c r="K139">
        <v>0</v>
      </c>
      <c r="L139">
        <v>0</v>
      </c>
      <c r="M139">
        <v>97811.265891088202</v>
      </c>
    </row>
    <row r="140" spans="1:13" x14ac:dyDescent="0.2">
      <c r="A140" t="s">
        <v>16</v>
      </c>
      <c r="B140" t="s">
        <v>14</v>
      </c>
      <c r="C140" s="1">
        <v>44075</v>
      </c>
      <c r="D140" t="s">
        <v>15</v>
      </c>
      <c r="E140" t="s">
        <v>15</v>
      </c>
      <c r="F140" t="s">
        <v>15</v>
      </c>
      <c r="G140" t="s">
        <v>15</v>
      </c>
      <c r="H140">
        <v>4579410.5265713399</v>
      </c>
      <c r="I140">
        <v>2769912.7530770898</v>
      </c>
      <c r="J140">
        <v>1268792.49122399</v>
      </c>
      <c r="K140">
        <v>416911.764705882</v>
      </c>
      <c r="L140">
        <v>0</v>
      </c>
      <c r="M140">
        <v>123793.517564384</v>
      </c>
    </row>
    <row r="141" spans="1:13" x14ac:dyDescent="0.2">
      <c r="A141" t="s">
        <v>16</v>
      </c>
      <c r="B141" t="s">
        <v>14</v>
      </c>
      <c r="C141" s="1">
        <v>44105</v>
      </c>
      <c r="D141" t="s">
        <v>15</v>
      </c>
      <c r="E141" t="s">
        <v>15</v>
      </c>
      <c r="F141" t="s">
        <v>15</v>
      </c>
      <c r="G141" t="s">
        <v>15</v>
      </c>
      <c r="H141">
        <v>3093426.3969324101</v>
      </c>
      <c r="I141">
        <v>2438537.29692664</v>
      </c>
      <c r="J141">
        <v>519270.08693385997</v>
      </c>
      <c r="K141">
        <v>0</v>
      </c>
      <c r="L141">
        <v>0</v>
      </c>
      <c r="M141">
        <v>135619.01307191199</v>
      </c>
    </row>
    <row r="142" spans="1:13" x14ac:dyDescent="0.2">
      <c r="A142" t="s">
        <v>16</v>
      </c>
      <c r="B142" t="s">
        <v>14</v>
      </c>
      <c r="C142" s="1">
        <v>44136</v>
      </c>
      <c r="D142" t="s">
        <v>15</v>
      </c>
      <c r="E142" t="s">
        <v>15</v>
      </c>
      <c r="F142" t="s">
        <v>15</v>
      </c>
      <c r="G142" t="s">
        <v>15</v>
      </c>
      <c r="H142">
        <v>3016674.0355442101</v>
      </c>
      <c r="I142">
        <v>2488641.7744595101</v>
      </c>
      <c r="J142">
        <v>392413.24801278801</v>
      </c>
      <c r="K142">
        <v>0</v>
      </c>
      <c r="L142">
        <v>0</v>
      </c>
      <c r="M142">
        <v>135619.01307191199</v>
      </c>
    </row>
    <row r="143" spans="1:13" x14ac:dyDescent="0.2">
      <c r="A143" t="s">
        <v>16</v>
      </c>
      <c r="B143" t="s">
        <v>14</v>
      </c>
      <c r="C143" s="1">
        <v>44166</v>
      </c>
      <c r="D143" t="s">
        <v>15</v>
      </c>
      <c r="E143" t="s">
        <v>15</v>
      </c>
      <c r="F143" t="s">
        <v>15</v>
      </c>
      <c r="G143" t="s">
        <v>15</v>
      </c>
      <c r="H143">
        <v>2204584.5477074198</v>
      </c>
      <c r="I143">
        <v>1618103.0898683299</v>
      </c>
      <c r="J143">
        <v>447367.93590157997</v>
      </c>
      <c r="K143">
        <v>294886.764705882</v>
      </c>
      <c r="L143">
        <v>0</v>
      </c>
      <c r="M143">
        <v>-155773.242768372</v>
      </c>
    </row>
    <row r="144" spans="1:13" x14ac:dyDescent="0.2">
      <c r="A144" t="s">
        <v>16</v>
      </c>
      <c r="B144" t="s">
        <v>14</v>
      </c>
      <c r="C144" s="1">
        <v>44197</v>
      </c>
      <c r="D144" t="s">
        <v>15</v>
      </c>
      <c r="E144" t="s">
        <v>15</v>
      </c>
      <c r="F144" t="s">
        <v>15</v>
      </c>
      <c r="G144" t="s">
        <v>15</v>
      </c>
      <c r="H144">
        <v>2294698.77460685</v>
      </c>
      <c r="I144">
        <v>2265731.6586729898</v>
      </c>
      <c r="J144">
        <v>58225.346315846502</v>
      </c>
      <c r="K144">
        <v>-5294.1176470588198</v>
      </c>
      <c r="L144">
        <v>3.3749999976180302E-4</v>
      </c>
      <c r="M144">
        <v>-23964.113072429001</v>
      </c>
    </row>
    <row r="145" spans="1:13" x14ac:dyDescent="0.2">
      <c r="A145" t="s">
        <v>16</v>
      </c>
      <c r="B145" t="s">
        <v>14</v>
      </c>
      <c r="C145" s="1">
        <v>44228</v>
      </c>
      <c r="D145" t="s">
        <v>15</v>
      </c>
      <c r="E145" t="s">
        <v>15</v>
      </c>
      <c r="F145" t="s">
        <v>15</v>
      </c>
      <c r="G145" t="s">
        <v>15</v>
      </c>
      <c r="H145">
        <v>2399942.9630013201</v>
      </c>
      <c r="I145">
        <v>2115084.6068995199</v>
      </c>
      <c r="J145">
        <v>144360.36276656101</v>
      </c>
      <c r="K145">
        <v>24705.8823529412</v>
      </c>
      <c r="L145">
        <v>-4.3374999969387302E-3</v>
      </c>
      <c r="M145">
        <v>115792.115319797</v>
      </c>
    </row>
    <row r="146" spans="1:13" x14ac:dyDescent="0.2">
      <c r="A146" t="s">
        <v>16</v>
      </c>
      <c r="B146" t="s">
        <v>14</v>
      </c>
      <c r="C146" s="1">
        <v>44256</v>
      </c>
      <c r="D146" t="s">
        <v>15</v>
      </c>
      <c r="E146" t="s">
        <v>15</v>
      </c>
      <c r="F146" t="s">
        <v>15</v>
      </c>
      <c r="G146" t="s">
        <v>15</v>
      </c>
      <c r="H146">
        <v>4138159.1260161502</v>
      </c>
      <c r="I146">
        <v>3025684.2942751599</v>
      </c>
      <c r="J146">
        <v>670656.99959551101</v>
      </c>
      <c r="K146">
        <v>16764.705882352901</v>
      </c>
      <c r="L146">
        <v>0</v>
      </c>
      <c r="M146">
        <v>425053.12626312702</v>
      </c>
    </row>
    <row r="147" spans="1:13" x14ac:dyDescent="0.2">
      <c r="A147" t="s">
        <v>16</v>
      </c>
      <c r="B147" t="s">
        <v>14</v>
      </c>
      <c r="C147" s="1">
        <v>44287</v>
      </c>
      <c r="D147" t="s">
        <v>15</v>
      </c>
      <c r="E147" t="s">
        <v>15</v>
      </c>
      <c r="F147" t="s">
        <v>15</v>
      </c>
      <c r="G147" t="s">
        <v>15</v>
      </c>
      <c r="H147">
        <v>3969766.1689477498</v>
      </c>
      <c r="I147">
        <v>2697751.4148134501</v>
      </c>
      <c r="J147">
        <v>430106.34367009299</v>
      </c>
      <c r="K147">
        <v>704155.14705882303</v>
      </c>
      <c r="L147">
        <v>0</v>
      </c>
      <c r="M147">
        <v>137753.26340538901</v>
      </c>
    </row>
    <row r="148" spans="1:13" x14ac:dyDescent="0.2">
      <c r="A148" t="s">
        <v>16</v>
      </c>
      <c r="B148" t="s">
        <v>14</v>
      </c>
      <c r="C148" s="1">
        <v>44317</v>
      </c>
      <c r="D148" t="s">
        <v>15</v>
      </c>
      <c r="E148" t="s">
        <v>15</v>
      </c>
      <c r="F148" t="s">
        <v>15</v>
      </c>
      <c r="G148" t="s">
        <v>15</v>
      </c>
      <c r="H148">
        <v>3420426.3183037098</v>
      </c>
      <c r="I148">
        <v>2473102.2488811798</v>
      </c>
      <c r="J148">
        <v>813659.22831832897</v>
      </c>
      <c r="K148">
        <v>0</v>
      </c>
      <c r="L148">
        <v>0</v>
      </c>
      <c r="M148">
        <v>133664.841104205</v>
      </c>
    </row>
    <row r="149" spans="1:13" x14ac:dyDescent="0.2">
      <c r="A149" t="s">
        <v>16</v>
      </c>
      <c r="B149" t="s">
        <v>14</v>
      </c>
      <c r="C149" s="1">
        <v>44348</v>
      </c>
      <c r="D149" t="s">
        <v>15</v>
      </c>
      <c r="E149" t="s">
        <v>15</v>
      </c>
      <c r="F149" t="s">
        <v>15</v>
      </c>
      <c r="G149" t="s">
        <v>15</v>
      </c>
      <c r="H149">
        <v>4204513.5425796201</v>
      </c>
      <c r="I149">
        <v>2647172.24803602</v>
      </c>
      <c r="J149">
        <v>847980.44055062695</v>
      </c>
      <c r="K149">
        <v>573337.5</v>
      </c>
      <c r="L149">
        <v>0</v>
      </c>
      <c r="M149">
        <v>136023.35399297299</v>
      </c>
    </row>
    <row r="150" spans="1:13" x14ac:dyDescent="0.2">
      <c r="A150" t="s">
        <v>16</v>
      </c>
      <c r="B150" t="s">
        <v>14</v>
      </c>
      <c r="C150" s="1">
        <v>44378</v>
      </c>
      <c r="D150" t="s">
        <v>15</v>
      </c>
      <c r="E150" t="s">
        <v>15</v>
      </c>
      <c r="F150" t="s">
        <v>15</v>
      </c>
      <c r="G150" t="s">
        <v>15</v>
      </c>
      <c r="H150">
        <v>2971435.3026258699</v>
      </c>
      <c r="I150">
        <v>2563623.55908118</v>
      </c>
      <c r="J150">
        <v>274487.77129022498</v>
      </c>
      <c r="K150">
        <v>0</v>
      </c>
      <c r="L150">
        <v>0</v>
      </c>
      <c r="M150">
        <v>133323.97225446801</v>
      </c>
    </row>
    <row r="151" spans="1:13" x14ac:dyDescent="0.2">
      <c r="A151" t="s">
        <v>16</v>
      </c>
      <c r="B151" t="s">
        <v>14</v>
      </c>
      <c r="C151" s="1">
        <v>44409</v>
      </c>
      <c r="D151" t="s">
        <v>15</v>
      </c>
      <c r="E151" t="s">
        <v>15</v>
      </c>
      <c r="F151" t="s">
        <v>15</v>
      </c>
      <c r="G151" t="s">
        <v>15</v>
      </c>
      <c r="H151">
        <v>2349814.4268683498</v>
      </c>
      <c r="I151">
        <v>2174768.9377935599</v>
      </c>
      <c r="J151">
        <v>76092.118299965005</v>
      </c>
      <c r="K151">
        <v>0</v>
      </c>
      <c r="L151">
        <v>0</v>
      </c>
      <c r="M151">
        <v>98953.370774822994</v>
      </c>
    </row>
    <row r="152" spans="1:13" x14ac:dyDescent="0.2">
      <c r="A152" t="s">
        <v>16</v>
      </c>
      <c r="B152" t="s">
        <v>14</v>
      </c>
      <c r="C152" s="1">
        <v>44440</v>
      </c>
      <c r="D152" t="s">
        <v>15</v>
      </c>
      <c r="E152" t="s">
        <v>15</v>
      </c>
      <c r="F152" t="s">
        <v>15</v>
      </c>
      <c r="G152" t="s">
        <v>15</v>
      </c>
      <c r="H152">
        <v>4731744.0018089404</v>
      </c>
      <c r="I152">
        <v>2824470.74687006</v>
      </c>
      <c r="J152">
        <v>1087181.30646127</v>
      </c>
      <c r="K152">
        <v>694852.94117647095</v>
      </c>
      <c r="L152">
        <v>0</v>
      </c>
      <c r="M152">
        <v>125239.007301144</v>
      </c>
    </row>
    <row r="153" spans="1:13" x14ac:dyDescent="0.2">
      <c r="A153" t="s">
        <v>16</v>
      </c>
      <c r="B153" t="s">
        <v>14</v>
      </c>
      <c r="C153" s="1">
        <v>44470</v>
      </c>
      <c r="D153" t="s">
        <v>15</v>
      </c>
      <c r="E153" t="s">
        <v>15</v>
      </c>
      <c r="F153" t="s">
        <v>15</v>
      </c>
      <c r="G153" t="s">
        <v>15</v>
      </c>
      <c r="H153">
        <v>3068714.2005477599</v>
      </c>
      <c r="I153">
        <v>2486568.3053263999</v>
      </c>
      <c r="J153">
        <v>444943.31060740002</v>
      </c>
      <c r="K153">
        <v>0</v>
      </c>
      <c r="L153">
        <v>0</v>
      </c>
      <c r="M153">
        <v>137202.58461395901</v>
      </c>
    </row>
    <row r="154" spans="1:13" x14ac:dyDescent="0.2">
      <c r="A154" t="s">
        <v>16</v>
      </c>
      <c r="B154" t="s">
        <v>14</v>
      </c>
      <c r="C154" s="1">
        <v>44501</v>
      </c>
      <c r="D154" t="s">
        <v>15</v>
      </c>
      <c r="E154" t="s">
        <v>15</v>
      </c>
      <c r="F154" t="s">
        <v>15</v>
      </c>
      <c r="G154" t="s">
        <v>15</v>
      </c>
      <c r="H154">
        <v>3011106.6401146799</v>
      </c>
      <c r="I154">
        <v>2537659.6730677001</v>
      </c>
      <c r="J154">
        <v>336244.382433013</v>
      </c>
      <c r="K154">
        <v>0</v>
      </c>
      <c r="L154">
        <v>0</v>
      </c>
      <c r="M154">
        <v>137202.58461395901</v>
      </c>
    </row>
    <row r="155" spans="1:13" x14ac:dyDescent="0.2">
      <c r="A155" t="s">
        <v>16</v>
      </c>
      <c r="B155" t="s">
        <v>14</v>
      </c>
      <c r="C155" s="1">
        <v>44531</v>
      </c>
      <c r="D155" t="s">
        <v>15</v>
      </c>
      <c r="E155" t="s">
        <v>15</v>
      </c>
      <c r="F155" t="s">
        <v>15</v>
      </c>
      <c r="G155" t="s">
        <v>15</v>
      </c>
      <c r="H155">
        <v>2367193.1085789902</v>
      </c>
      <c r="I155">
        <v>1649974.29528278</v>
      </c>
      <c r="J155">
        <v>383333.01969116001</v>
      </c>
      <c r="K155">
        <v>491477.94117647101</v>
      </c>
      <c r="L155">
        <v>0</v>
      </c>
      <c r="M155">
        <v>-157592.14757141401</v>
      </c>
    </row>
    <row r="156" spans="1:13" x14ac:dyDescent="0.2">
      <c r="A156" t="s">
        <v>16</v>
      </c>
      <c r="B156" t="s">
        <v>14</v>
      </c>
      <c r="C156" s="1">
        <v>44562</v>
      </c>
      <c r="D156" t="s">
        <v>15</v>
      </c>
      <c r="E156" t="s">
        <v>15</v>
      </c>
      <c r="F156" t="s">
        <v>15</v>
      </c>
      <c r="G156" t="s">
        <v>15</v>
      </c>
      <c r="H156">
        <v>2294698.77460685</v>
      </c>
      <c r="I156">
        <v>2265731.6586729898</v>
      </c>
      <c r="J156">
        <v>58225.346315846502</v>
      </c>
      <c r="K156">
        <v>-5294.1176470588198</v>
      </c>
      <c r="L156">
        <v>3.3749999976180302E-4</v>
      </c>
      <c r="M156">
        <v>-23964.113072429001</v>
      </c>
    </row>
    <row r="157" spans="1:13" x14ac:dyDescent="0.2">
      <c r="A157" t="s">
        <v>16</v>
      </c>
      <c r="B157" t="s">
        <v>14</v>
      </c>
      <c r="C157" s="1">
        <v>44593</v>
      </c>
      <c r="D157" t="s">
        <v>15</v>
      </c>
      <c r="E157" t="s">
        <v>15</v>
      </c>
      <c r="F157" t="s">
        <v>15</v>
      </c>
      <c r="G157" t="s">
        <v>15</v>
      </c>
      <c r="H157">
        <v>2399942.9630013201</v>
      </c>
      <c r="I157">
        <v>2115084.6068995199</v>
      </c>
      <c r="J157">
        <v>144360.36276656101</v>
      </c>
      <c r="K157">
        <v>24705.8823529412</v>
      </c>
      <c r="L157">
        <v>-4.3374999969387302E-3</v>
      </c>
      <c r="M157">
        <v>115792.115319797</v>
      </c>
    </row>
    <row r="158" spans="1:13" x14ac:dyDescent="0.2">
      <c r="A158" t="s">
        <v>16</v>
      </c>
      <c r="B158" t="s">
        <v>14</v>
      </c>
      <c r="C158" s="1">
        <v>44621</v>
      </c>
      <c r="D158" t="s">
        <v>15</v>
      </c>
      <c r="E158" t="s">
        <v>15</v>
      </c>
      <c r="F158" t="s">
        <v>15</v>
      </c>
      <c r="G158" t="s">
        <v>15</v>
      </c>
      <c r="H158">
        <v>4138159.1260161502</v>
      </c>
      <c r="I158">
        <v>3025684.2942751599</v>
      </c>
      <c r="J158">
        <v>670656.99959551101</v>
      </c>
      <c r="K158">
        <v>16764.705882352901</v>
      </c>
      <c r="L158">
        <v>0</v>
      </c>
      <c r="M158">
        <v>425053.12626312702</v>
      </c>
    </row>
    <row r="159" spans="1:13" x14ac:dyDescent="0.2">
      <c r="A159" t="s">
        <v>16</v>
      </c>
      <c r="B159" t="s">
        <v>14</v>
      </c>
      <c r="C159" s="1">
        <v>44652</v>
      </c>
      <c r="D159" t="s">
        <v>15</v>
      </c>
      <c r="E159" t="s">
        <v>15</v>
      </c>
      <c r="F159" t="s">
        <v>15</v>
      </c>
      <c r="G159" t="s">
        <v>15</v>
      </c>
      <c r="H159">
        <v>3969766.1689477498</v>
      </c>
      <c r="I159">
        <v>2697751.4148134501</v>
      </c>
      <c r="J159">
        <v>430106.34367009299</v>
      </c>
      <c r="K159">
        <v>704155.14705882303</v>
      </c>
      <c r="L159">
        <v>0</v>
      </c>
      <c r="M159">
        <v>137753.26340538901</v>
      </c>
    </row>
    <row r="160" spans="1:13" x14ac:dyDescent="0.2">
      <c r="A160" t="s">
        <v>16</v>
      </c>
      <c r="B160" t="s">
        <v>14</v>
      </c>
      <c r="C160" s="1">
        <v>44682</v>
      </c>
      <c r="D160" t="s">
        <v>15</v>
      </c>
      <c r="E160" t="s">
        <v>15</v>
      </c>
      <c r="F160" t="s">
        <v>15</v>
      </c>
      <c r="G160" t="s">
        <v>15</v>
      </c>
      <c r="H160">
        <v>3420426.3183037098</v>
      </c>
      <c r="I160">
        <v>2473102.2488811798</v>
      </c>
      <c r="J160">
        <v>813659.22831832897</v>
      </c>
      <c r="K160">
        <v>0</v>
      </c>
      <c r="L160">
        <v>0</v>
      </c>
      <c r="M160">
        <v>133664.841104205</v>
      </c>
    </row>
    <row r="161" spans="1:13" x14ac:dyDescent="0.2">
      <c r="A161" t="s">
        <v>16</v>
      </c>
      <c r="B161" t="s">
        <v>14</v>
      </c>
      <c r="C161" s="1">
        <v>44713</v>
      </c>
      <c r="D161" t="s">
        <v>15</v>
      </c>
      <c r="E161" t="s">
        <v>15</v>
      </c>
      <c r="F161" t="s">
        <v>15</v>
      </c>
      <c r="G161" t="s">
        <v>15</v>
      </c>
      <c r="H161">
        <v>4204513.5425796201</v>
      </c>
      <c r="I161">
        <v>2647172.24803602</v>
      </c>
      <c r="J161">
        <v>847980.44055062695</v>
      </c>
      <c r="K161">
        <v>573337.5</v>
      </c>
      <c r="L161">
        <v>0</v>
      </c>
      <c r="M161">
        <v>136023.35399297299</v>
      </c>
    </row>
    <row r="162" spans="1:13" x14ac:dyDescent="0.2">
      <c r="A162" t="s">
        <v>16</v>
      </c>
      <c r="B162" t="s">
        <v>14</v>
      </c>
      <c r="C162" s="1">
        <v>44743</v>
      </c>
      <c r="D162" t="s">
        <v>15</v>
      </c>
      <c r="E162" t="s">
        <v>15</v>
      </c>
      <c r="F162" t="s">
        <v>15</v>
      </c>
      <c r="G162" t="s">
        <v>15</v>
      </c>
      <c r="H162">
        <v>2971435.3026258699</v>
      </c>
      <c r="I162">
        <v>2563623.55908118</v>
      </c>
      <c r="J162">
        <v>274487.77129022498</v>
      </c>
      <c r="K162">
        <v>0</v>
      </c>
      <c r="L162">
        <v>0</v>
      </c>
      <c r="M162">
        <v>133323.97225446801</v>
      </c>
    </row>
    <row r="163" spans="1:13" x14ac:dyDescent="0.2">
      <c r="A163" t="s">
        <v>16</v>
      </c>
      <c r="B163" t="s">
        <v>14</v>
      </c>
      <c r="C163" s="1">
        <v>44774</v>
      </c>
      <c r="D163" t="s">
        <v>15</v>
      </c>
      <c r="E163" t="s">
        <v>15</v>
      </c>
      <c r="F163" t="s">
        <v>15</v>
      </c>
      <c r="G163" t="s">
        <v>15</v>
      </c>
      <c r="H163">
        <v>2349814.4268683498</v>
      </c>
      <c r="I163">
        <v>2174768.9377935599</v>
      </c>
      <c r="J163">
        <v>76092.118299965005</v>
      </c>
      <c r="K163">
        <v>0</v>
      </c>
      <c r="L163">
        <v>0</v>
      </c>
      <c r="M163">
        <v>98953.370774822994</v>
      </c>
    </row>
    <row r="164" spans="1:13" x14ac:dyDescent="0.2">
      <c r="A164" t="s">
        <v>16</v>
      </c>
      <c r="B164" t="s">
        <v>14</v>
      </c>
      <c r="C164" s="1">
        <v>44805</v>
      </c>
      <c r="D164" t="s">
        <v>15</v>
      </c>
      <c r="E164" t="s">
        <v>15</v>
      </c>
      <c r="F164" t="s">
        <v>15</v>
      </c>
      <c r="G164" t="s">
        <v>15</v>
      </c>
      <c r="H164">
        <v>4731744.0018089404</v>
      </c>
      <c r="I164">
        <v>2824470.74687006</v>
      </c>
      <c r="J164">
        <v>1087181.30646127</v>
      </c>
      <c r="K164">
        <v>694852.94117647095</v>
      </c>
      <c r="L164">
        <v>0</v>
      </c>
      <c r="M164">
        <v>125239.007301144</v>
      </c>
    </row>
    <row r="165" spans="1:13" x14ac:dyDescent="0.2">
      <c r="A165" t="s">
        <v>16</v>
      </c>
      <c r="B165" t="s">
        <v>14</v>
      </c>
      <c r="C165" s="1">
        <v>44835</v>
      </c>
      <c r="D165" t="s">
        <v>15</v>
      </c>
      <c r="E165" t="s">
        <v>15</v>
      </c>
      <c r="F165" t="s">
        <v>15</v>
      </c>
      <c r="G165" t="s">
        <v>15</v>
      </c>
      <c r="H165">
        <v>3068714.2005477599</v>
      </c>
      <c r="I165">
        <v>2486568.3053263999</v>
      </c>
      <c r="J165">
        <v>444943.31060740002</v>
      </c>
      <c r="K165">
        <v>0</v>
      </c>
      <c r="L165">
        <v>0</v>
      </c>
      <c r="M165">
        <v>137202.58461395901</v>
      </c>
    </row>
    <row r="166" spans="1:13" x14ac:dyDescent="0.2">
      <c r="A166" t="s">
        <v>16</v>
      </c>
      <c r="B166" t="s">
        <v>14</v>
      </c>
      <c r="C166" s="1">
        <v>44866</v>
      </c>
      <c r="D166" t="s">
        <v>15</v>
      </c>
      <c r="E166" t="s">
        <v>15</v>
      </c>
      <c r="F166" t="s">
        <v>15</v>
      </c>
      <c r="G166" t="s">
        <v>15</v>
      </c>
      <c r="H166">
        <v>3011106.6401146799</v>
      </c>
      <c r="I166">
        <v>2537659.6730677001</v>
      </c>
      <c r="J166">
        <v>336244.382433013</v>
      </c>
      <c r="K166">
        <v>0</v>
      </c>
      <c r="L166">
        <v>0</v>
      </c>
      <c r="M166">
        <v>137202.58461395901</v>
      </c>
    </row>
    <row r="167" spans="1:13" x14ac:dyDescent="0.2">
      <c r="A167" t="s">
        <v>16</v>
      </c>
      <c r="B167" t="s">
        <v>14</v>
      </c>
      <c r="C167" s="1">
        <v>44896</v>
      </c>
      <c r="D167" t="s">
        <v>15</v>
      </c>
      <c r="E167" t="s">
        <v>15</v>
      </c>
      <c r="F167" t="s">
        <v>15</v>
      </c>
      <c r="G167" t="s">
        <v>15</v>
      </c>
      <c r="H167">
        <v>2367193.1085789902</v>
      </c>
      <c r="I167">
        <v>1649974.29528278</v>
      </c>
      <c r="J167">
        <v>383333.01969116001</v>
      </c>
      <c r="K167">
        <v>491477.94117647101</v>
      </c>
      <c r="L167">
        <v>0</v>
      </c>
      <c r="M167">
        <v>-157592.14757141401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I6"/>
  <sheetViews>
    <sheetView workbookViewId="0">
      <selection activeCell="I2" sqref="I2"/>
    </sheetView>
  </sheetViews>
  <sheetFormatPr defaultRowHeight="12.75" x14ac:dyDescent="0.2"/>
  <cols>
    <col min="3" max="3" width="10.28515625" bestFit="1" customWidth="1"/>
    <col min="4" max="4" width="14" bestFit="1" customWidth="1"/>
    <col min="6" max="6" width="15" bestFit="1" customWidth="1"/>
    <col min="9" max="9" width="12" customWidth="1"/>
  </cols>
  <sheetData>
    <row r="2" spans="3:9" x14ac:dyDescent="0.2">
      <c r="C2" s="6">
        <v>10000</v>
      </c>
      <c r="D2" s="6">
        <f>C2*5000</f>
        <v>50000000</v>
      </c>
      <c r="E2" s="6">
        <v>5000</v>
      </c>
      <c r="F2" s="6">
        <v>50000</v>
      </c>
      <c r="G2" s="9">
        <f>E2/F2</f>
        <v>0.1</v>
      </c>
      <c r="H2" s="7">
        <f>D2/F2</f>
        <v>1000</v>
      </c>
      <c r="I2">
        <f>D2/F5</f>
        <v>0.1</v>
      </c>
    </row>
    <row r="3" spans="3:9" x14ac:dyDescent="0.2">
      <c r="C3" s="6"/>
      <c r="D3" s="6">
        <f>C2*1000</f>
        <v>10000000</v>
      </c>
      <c r="E3" s="6">
        <v>1000</v>
      </c>
      <c r="F3" s="6">
        <v>7500</v>
      </c>
      <c r="G3" s="9">
        <f>E3/F3</f>
        <v>0.13333333333333333</v>
      </c>
      <c r="H3" s="7">
        <f>D3/F3</f>
        <v>1333.3333333333333</v>
      </c>
      <c r="I3">
        <f>D3/F6</f>
        <v>0.13333333333333333</v>
      </c>
    </row>
    <row r="5" spans="3:9" x14ac:dyDescent="0.2">
      <c r="F5" s="8">
        <f>D2/G2</f>
        <v>500000000</v>
      </c>
    </row>
    <row r="6" spans="3:9" x14ac:dyDescent="0.2">
      <c r="F6" s="8">
        <f>D3/G3</f>
        <v>75000000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77"/>
  <sheetViews>
    <sheetView topLeftCell="A27" workbookViewId="0">
      <selection activeCell="B69" sqref="B69"/>
    </sheetView>
  </sheetViews>
  <sheetFormatPr defaultRowHeight="12.75" x14ac:dyDescent="0.2"/>
  <cols>
    <col min="1" max="1" width="14.5703125" bestFit="1" customWidth="1"/>
    <col min="2" max="2" width="34.7109375" bestFit="1" customWidth="1"/>
    <col min="3" max="3" width="30.85546875" bestFit="1" customWidth="1"/>
    <col min="4" max="4" width="31.5703125" bestFit="1" customWidth="1"/>
    <col min="5" max="5" width="22.5703125" customWidth="1"/>
  </cols>
  <sheetData>
    <row r="3" spans="1:2" x14ac:dyDescent="0.2">
      <c r="A3" s="2" t="s">
        <v>21</v>
      </c>
      <c r="B3" t="s">
        <v>26</v>
      </c>
    </row>
    <row r="4" spans="1:2" x14ac:dyDescent="0.2">
      <c r="A4" s="3" t="s">
        <v>13</v>
      </c>
      <c r="B4" s="4"/>
    </row>
    <row r="5" spans="1:2" x14ac:dyDescent="0.2">
      <c r="A5" s="5">
        <v>42339</v>
      </c>
      <c r="B5" s="4">
        <v>34.909087695927859</v>
      </c>
    </row>
    <row r="6" spans="1:2" x14ac:dyDescent="0.2">
      <c r="A6" s="5">
        <v>42370</v>
      </c>
      <c r="B6" s="4">
        <v>0.53805460007666928</v>
      </c>
    </row>
    <row r="7" spans="1:2" x14ac:dyDescent="0.2">
      <c r="A7" s="5">
        <v>42401</v>
      </c>
      <c r="B7" s="4">
        <v>0.2867870484516245</v>
      </c>
    </row>
    <row r="8" spans="1:2" x14ac:dyDescent="0.2">
      <c r="A8" s="5">
        <v>42430</v>
      </c>
      <c r="B8" s="4">
        <v>20.114559499198712</v>
      </c>
    </row>
    <row r="9" spans="1:2" x14ac:dyDescent="0.2">
      <c r="A9" s="5">
        <v>42461</v>
      </c>
      <c r="B9" s="4">
        <v>16.648119716308678</v>
      </c>
    </row>
    <row r="10" spans="1:2" x14ac:dyDescent="0.2">
      <c r="A10" s="5">
        <v>42491</v>
      </c>
      <c r="B10" s="4">
        <v>12.919888086437576</v>
      </c>
    </row>
    <row r="11" spans="1:2" x14ac:dyDescent="0.2">
      <c r="A11" s="5">
        <v>42522</v>
      </c>
      <c r="B11" s="4">
        <v>28.099868600581061</v>
      </c>
    </row>
    <row r="12" spans="1:2" x14ac:dyDescent="0.2">
      <c r="A12" s="5">
        <v>42552</v>
      </c>
      <c r="B12" s="4">
        <v>33.117326411564967</v>
      </c>
    </row>
    <row r="13" spans="1:2" x14ac:dyDescent="0.2">
      <c r="A13" s="5">
        <v>42583</v>
      </c>
      <c r="B13" s="4">
        <v>32.479291005606079</v>
      </c>
    </row>
    <row r="14" spans="1:2" x14ac:dyDescent="0.2">
      <c r="A14" s="5">
        <v>42614</v>
      </c>
      <c r="B14" s="4">
        <v>37.66250646844734</v>
      </c>
    </row>
    <row r="15" spans="1:2" x14ac:dyDescent="0.2">
      <c r="A15" s="5">
        <v>42644</v>
      </c>
      <c r="B15" s="4">
        <v>38.307119559003752</v>
      </c>
    </row>
    <row r="16" spans="1:2" x14ac:dyDescent="0.2">
      <c r="A16" s="5">
        <v>42675</v>
      </c>
      <c r="B16" s="4">
        <v>48.227583468974807</v>
      </c>
    </row>
    <row r="17" spans="1:2" x14ac:dyDescent="0.2">
      <c r="A17" s="5">
        <v>42705</v>
      </c>
      <c r="B17" s="4">
        <v>51.421707109527745</v>
      </c>
    </row>
    <row r="18" spans="1:2" x14ac:dyDescent="0.2">
      <c r="A18" s="5">
        <v>42736</v>
      </c>
      <c r="B18" s="4">
        <v>29.965299952436119</v>
      </c>
    </row>
    <row r="19" spans="1:2" x14ac:dyDescent="0.2">
      <c r="A19" s="5">
        <v>42767</v>
      </c>
      <c r="B19" s="4">
        <v>30.867758279215078</v>
      </c>
    </row>
    <row r="20" spans="1:2" x14ac:dyDescent="0.2">
      <c r="A20" s="5">
        <v>42795</v>
      </c>
      <c r="B20" s="4">
        <v>52.303116845594666</v>
      </c>
    </row>
    <row r="21" spans="1:2" x14ac:dyDescent="0.2">
      <c r="A21" s="5">
        <v>42826</v>
      </c>
      <c r="B21" s="4">
        <v>45.20053301719873</v>
      </c>
    </row>
    <row r="22" spans="1:2" x14ac:dyDescent="0.2">
      <c r="A22" s="5">
        <v>42856</v>
      </c>
      <c r="B22" s="4">
        <v>59.151802048526548</v>
      </c>
    </row>
    <row r="23" spans="1:2" x14ac:dyDescent="0.2">
      <c r="A23" s="5">
        <v>42887</v>
      </c>
      <c r="B23" s="4">
        <v>59.493841647597293</v>
      </c>
    </row>
    <row r="24" spans="1:2" x14ac:dyDescent="0.2">
      <c r="A24" s="5">
        <v>42917</v>
      </c>
      <c r="B24" s="4">
        <v>58.012547076237063</v>
      </c>
    </row>
    <row r="25" spans="1:2" x14ac:dyDescent="0.2">
      <c r="A25" s="5">
        <v>42948</v>
      </c>
      <c r="B25" s="4">
        <v>55.332798371209748</v>
      </c>
    </row>
    <row r="26" spans="1:2" x14ac:dyDescent="0.2">
      <c r="A26" s="5">
        <v>42979</v>
      </c>
      <c r="B26" s="4">
        <v>66.955567055017511</v>
      </c>
    </row>
    <row r="27" spans="1:2" x14ac:dyDescent="0.2">
      <c r="A27" s="5">
        <v>43009</v>
      </c>
      <c r="B27" s="4">
        <v>70.552244992938185</v>
      </c>
    </row>
    <row r="28" spans="1:2" x14ac:dyDescent="0.2">
      <c r="A28" s="5">
        <v>43040</v>
      </c>
      <c r="B28" s="4">
        <v>78.655952417076065</v>
      </c>
    </row>
    <row r="29" spans="1:2" x14ac:dyDescent="0.2">
      <c r="A29" s="5">
        <v>43070</v>
      </c>
      <c r="B29" s="4">
        <v>96.685385898862606</v>
      </c>
    </row>
    <row r="30" spans="1:2" x14ac:dyDescent="0.2">
      <c r="A30" s="5">
        <v>43101</v>
      </c>
      <c r="B30" s="4">
        <v>79.709402848793871</v>
      </c>
    </row>
    <row r="31" spans="1:2" x14ac:dyDescent="0.2">
      <c r="A31" s="5">
        <v>43132</v>
      </c>
      <c r="B31" s="4">
        <v>76.788401643155979</v>
      </c>
    </row>
    <row r="32" spans="1:2" x14ac:dyDescent="0.2">
      <c r="A32" s="5">
        <v>43160</v>
      </c>
      <c r="B32" s="4">
        <v>86.234468547980399</v>
      </c>
    </row>
    <row r="33" spans="1:2" x14ac:dyDescent="0.2">
      <c r="A33" s="5">
        <v>43191</v>
      </c>
      <c r="B33" s="4">
        <v>94.296631566152129</v>
      </c>
    </row>
    <row r="34" spans="1:2" x14ac:dyDescent="0.2">
      <c r="A34" s="5">
        <v>43221</v>
      </c>
      <c r="B34" s="4">
        <v>95.971133046031383</v>
      </c>
    </row>
    <row r="35" spans="1:2" x14ac:dyDescent="0.2">
      <c r="A35" s="5">
        <v>43252</v>
      </c>
      <c r="B35" s="4">
        <v>100</v>
      </c>
    </row>
    <row r="36" spans="1:2" x14ac:dyDescent="0.2">
      <c r="A36" s="5">
        <v>43282</v>
      </c>
      <c r="B36" s="4">
        <v>108.63265621969708</v>
      </c>
    </row>
    <row r="37" spans="1:2" x14ac:dyDescent="0.2">
      <c r="A37" s="5">
        <v>43313</v>
      </c>
      <c r="B37" s="4">
        <v>106.99959479739528</v>
      </c>
    </row>
    <row r="38" spans="1:2" x14ac:dyDescent="0.2">
      <c r="A38" s="5">
        <v>43344</v>
      </c>
      <c r="B38" s="4">
        <v>100.86873439313844</v>
      </c>
    </row>
    <row r="39" spans="1:2" x14ac:dyDescent="0.2">
      <c r="A39" s="5">
        <v>43374</v>
      </c>
      <c r="B39" s="4">
        <v>122.76841593813008</v>
      </c>
    </row>
    <row r="40" spans="1:2" x14ac:dyDescent="0.2">
      <c r="A40" s="5">
        <v>43405</v>
      </c>
      <c r="B40" s="4">
        <v>142.33988159414974</v>
      </c>
    </row>
    <row r="41" spans="1:2" x14ac:dyDescent="0.2">
      <c r="A41" s="5">
        <v>43435</v>
      </c>
      <c r="B41" s="4">
        <v>129.7710462448795</v>
      </c>
    </row>
    <row r="42" spans="1:2" x14ac:dyDescent="0.2">
      <c r="A42" s="5">
        <v>43466</v>
      </c>
      <c r="B42" s="4">
        <v>140.17045877302959</v>
      </c>
    </row>
    <row r="43" spans="1:2" x14ac:dyDescent="0.2">
      <c r="A43" s="5">
        <v>43497</v>
      </c>
      <c r="B43" s="4">
        <v>132.05037745284659</v>
      </c>
    </row>
    <row r="44" spans="1:2" x14ac:dyDescent="0.2">
      <c r="A44" s="5">
        <v>43525</v>
      </c>
      <c r="B44" s="4">
        <v>127.85280033489066</v>
      </c>
    </row>
    <row r="45" spans="1:2" x14ac:dyDescent="0.2">
      <c r="A45" s="5">
        <v>43556</v>
      </c>
      <c r="B45" s="4">
        <v>170.57980621494721</v>
      </c>
    </row>
    <row r="46" spans="1:2" x14ac:dyDescent="0.2">
      <c r="A46" s="3" t="s">
        <v>16</v>
      </c>
      <c r="B46" s="4"/>
    </row>
    <row r="47" spans="1:2" x14ac:dyDescent="0.2">
      <c r="A47" s="5">
        <v>42644</v>
      </c>
      <c r="B47" s="4">
        <v>5.5086819664762886E-2</v>
      </c>
    </row>
    <row r="48" spans="1:2" x14ac:dyDescent="0.2">
      <c r="A48" s="5">
        <v>42675</v>
      </c>
      <c r="B48" s="4">
        <v>2.9379637154540207E-2</v>
      </c>
    </row>
    <row r="49" spans="1:2" x14ac:dyDescent="0.2">
      <c r="A49" s="5">
        <v>42705</v>
      </c>
      <c r="B49" s="4">
        <v>7.3449092886350518E-3</v>
      </c>
    </row>
    <row r="50" spans="1:2" x14ac:dyDescent="0.2">
      <c r="A50" s="5">
        <v>42736</v>
      </c>
      <c r="B50" s="4">
        <v>1.8362273221587625E-2</v>
      </c>
    </row>
    <row r="51" spans="1:2" x14ac:dyDescent="0.2">
      <c r="A51" s="5">
        <v>42767</v>
      </c>
      <c r="B51" s="4">
        <v>1.1017363932952577E-2</v>
      </c>
    </row>
    <row r="52" spans="1:2" x14ac:dyDescent="0.2">
      <c r="A52" s="5">
        <v>42795</v>
      </c>
      <c r="B52" s="4">
        <v>5.2626275053070142</v>
      </c>
    </row>
    <row r="53" spans="1:2" x14ac:dyDescent="0.2">
      <c r="A53" s="5">
        <v>42826</v>
      </c>
      <c r="B53" s="4">
        <v>4.2196503863208372</v>
      </c>
    </row>
    <row r="54" spans="1:2" x14ac:dyDescent="0.2">
      <c r="A54" s="5">
        <v>42856</v>
      </c>
      <c r="B54" s="4">
        <v>8.9350821496245398</v>
      </c>
    </row>
    <row r="55" spans="1:2" x14ac:dyDescent="0.2">
      <c r="A55" s="5">
        <v>42887</v>
      </c>
      <c r="B55" s="4">
        <v>14.880786218774613</v>
      </c>
    </row>
    <row r="56" spans="1:2" x14ac:dyDescent="0.2">
      <c r="A56" s="5">
        <v>42917</v>
      </c>
      <c r="B56" s="4">
        <v>20.642867555708811</v>
      </c>
    </row>
    <row r="57" spans="1:2" x14ac:dyDescent="0.2">
      <c r="A57" s="5">
        <v>42948</v>
      </c>
      <c r="B57" s="4">
        <v>11.972202140475133</v>
      </c>
    </row>
    <row r="58" spans="1:2" x14ac:dyDescent="0.2">
      <c r="A58" s="5">
        <v>42979</v>
      </c>
      <c r="B58" s="4">
        <v>14.550265300786036</v>
      </c>
    </row>
    <row r="59" spans="1:2" x14ac:dyDescent="0.2">
      <c r="A59" s="5">
        <v>43009</v>
      </c>
      <c r="B59" s="4">
        <v>51.212380015007895</v>
      </c>
    </row>
    <row r="60" spans="1:2" x14ac:dyDescent="0.2">
      <c r="A60" s="5">
        <v>43040</v>
      </c>
      <c r="B60" s="4">
        <v>39.497249699634992</v>
      </c>
    </row>
    <row r="61" spans="1:2" x14ac:dyDescent="0.2">
      <c r="A61" s="5">
        <v>43070</v>
      </c>
      <c r="B61" s="4">
        <v>37.78588583538302</v>
      </c>
    </row>
    <row r="62" spans="1:2" x14ac:dyDescent="0.2">
      <c r="A62" s="5">
        <v>43101</v>
      </c>
      <c r="B62" s="4">
        <v>49.105729071294739</v>
      </c>
    </row>
    <row r="63" spans="1:2" x14ac:dyDescent="0.2">
      <c r="A63" s="5">
        <v>43132</v>
      </c>
      <c r="B63" s="4">
        <v>41.422198421288506</v>
      </c>
    </row>
    <row r="64" spans="1:2" x14ac:dyDescent="0.2">
      <c r="A64" s="5">
        <v>43160</v>
      </c>
      <c r="B64" s="4">
        <v>55.129259028051713</v>
      </c>
    </row>
    <row r="65" spans="1:2" x14ac:dyDescent="0.2">
      <c r="A65" s="5">
        <v>43191</v>
      </c>
      <c r="B65" s="4">
        <v>50.331021602092505</v>
      </c>
    </row>
    <row r="66" spans="1:2" x14ac:dyDescent="0.2">
      <c r="A66" s="5">
        <v>43221</v>
      </c>
      <c r="B66" s="4">
        <v>62.436959373476007</v>
      </c>
    </row>
    <row r="67" spans="1:2" x14ac:dyDescent="0.2">
      <c r="A67" s="5">
        <v>43252</v>
      </c>
      <c r="B67" s="4">
        <v>74.084815057231509</v>
      </c>
    </row>
    <row r="68" spans="1:2" x14ac:dyDescent="0.2">
      <c r="A68" s="5">
        <v>43282</v>
      </c>
      <c r="B68" s="4">
        <v>73.94383304899263</v>
      </c>
    </row>
    <row r="69" spans="1:2" x14ac:dyDescent="0.2">
      <c r="A69" s="5">
        <v>43313</v>
      </c>
      <c r="B69" s="4">
        <v>48.151221494863812</v>
      </c>
    </row>
    <row r="70" spans="1:2" x14ac:dyDescent="0.2">
      <c r="A70" s="5">
        <v>43344</v>
      </c>
      <c r="B70" s="4">
        <v>63.17633290423823</v>
      </c>
    </row>
    <row r="71" spans="1:2" x14ac:dyDescent="0.2">
      <c r="A71" s="5">
        <v>43374</v>
      </c>
      <c r="B71" s="4">
        <v>72.595916412956512</v>
      </c>
    </row>
    <row r="72" spans="1:2" x14ac:dyDescent="0.2">
      <c r="A72" s="5">
        <v>43405</v>
      </c>
      <c r="B72" s="4">
        <v>82.718424303367627</v>
      </c>
    </row>
    <row r="73" spans="1:2" x14ac:dyDescent="0.2">
      <c r="A73" s="5">
        <v>43435</v>
      </c>
      <c r="B73" s="4">
        <v>76.957389395659789</v>
      </c>
    </row>
    <row r="74" spans="1:2" x14ac:dyDescent="0.2">
      <c r="A74" s="5">
        <v>43466</v>
      </c>
      <c r="B74" s="4">
        <v>99.819153459872496</v>
      </c>
    </row>
    <row r="75" spans="1:2" x14ac:dyDescent="0.2">
      <c r="A75" s="5">
        <v>43497</v>
      </c>
      <c r="B75" s="4">
        <v>98.312177231059948</v>
      </c>
    </row>
    <row r="76" spans="1:2" x14ac:dyDescent="0.2">
      <c r="A76" s="5">
        <v>43525</v>
      </c>
      <c r="B76" s="4">
        <v>83.574570286862453</v>
      </c>
    </row>
    <row r="77" spans="1:2" x14ac:dyDescent="0.2">
      <c r="A77" s="5">
        <v>43556</v>
      </c>
      <c r="B77" s="4">
        <v>100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3"/>
  <sheetViews>
    <sheetView tabSelected="1" workbookViewId="0">
      <selection sqref="A1:B1048576"/>
    </sheetView>
  </sheetViews>
  <sheetFormatPr defaultRowHeight="12.75" x14ac:dyDescent="0.2"/>
  <cols>
    <col min="1" max="1" width="8.5703125" bestFit="1" customWidth="1"/>
    <col min="2" max="2" width="10.85546875" bestFit="1" customWidth="1"/>
    <col min="3" max="3" width="10.140625" bestFit="1" customWidth="1"/>
    <col min="4" max="4" width="12" bestFit="1" customWidth="1"/>
    <col min="5" max="5" width="14.140625" bestFit="1" customWidth="1"/>
    <col min="6" max="7" width="21" bestFit="1" customWidth="1"/>
    <col min="8" max="9" width="25.140625" bestFit="1" customWidth="1"/>
    <col min="10" max="10" width="23" bestFit="1" customWidth="1"/>
    <col min="11" max="11" width="12.42578125" bestFit="1" customWidth="1"/>
    <col min="12" max="12" width="22.85546875" bestFit="1" customWidth="1"/>
    <col min="13" max="13" width="22.28515625" bestFit="1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6</v>
      </c>
      <c r="E1" t="s">
        <v>7</v>
      </c>
      <c r="F1" t="s">
        <v>17</v>
      </c>
      <c r="G1" t="s">
        <v>18</v>
      </c>
      <c r="H1" t="s">
        <v>19</v>
      </c>
      <c r="I1" t="s">
        <v>20</v>
      </c>
      <c r="J1" t="s">
        <v>22</v>
      </c>
      <c r="K1" t="s">
        <v>23</v>
      </c>
      <c r="L1" t="s">
        <v>24</v>
      </c>
      <c r="M1" t="s">
        <v>25</v>
      </c>
    </row>
    <row r="2" spans="1:13" x14ac:dyDescent="0.2">
      <c r="A2" t="s">
        <v>13</v>
      </c>
      <c r="B2" t="s">
        <v>14</v>
      </c>
      <c r="C2" s="1">
        <v>42339</v>
      </c>
      <c r="D2">
        <v>2653600</v>
      </c>
      <c r="E2">
        <v>2152100</v>
      </c>
      <c r="F2">
        <f>(D2-AVERAGE($D$2:$D$42))/_xlfn.STDEV.P($D$2:$D$42)</f>
        <v>-0.83585175090162356</v>
      </c>
      <c r="G2">
        <f>(E2-AVERAGE($D$2:$D$73))/_xlfn.STDEV.P($D$2:$D$73)</f>
        <v>-0.4305270508399941</v>
      </c>
      <c r="H2">
        <f>(D2-MIN($D$2:$D$42))/(MAX($D$2:$D$42)-MIN($D$2:$D$42))</f>
        <v>0.20331015808478911</v>
      </c>
      <c r="I2">
        <f>(D2-MIN($D$2:$D$73))/(MAX($D$2:$D$73)-MIN($D$2:$D$73))</f>
        <v>0.20463732379911234</v>
      </c>
      <c r="J2">
        <f t="shared" ref="J2:J12" si="0">D2/$D$42*100</f>
        <v>20.464959171039862</v>
      </c>
      <c r="K2">
        <f>D2/SUM($D$2:$D$25)</f>
        <v>3.6317352566822232E-2</v>
      </c>
      <c r="L2">
        <f>D2-AVERAGE($D$2:$D$42)</f>
        <v>-2672876.8651951225</v>
      </c>
      <c r="M2">
        <f>D2/$D$32*100</f>
        <v>34.909087695927859</v>
      </c>
    </row>
    <row r="3" spans="1:13" x14ac:dyDescent="0.2">
      <c r="A3" t="s">
        <v>13</v>
      </c>
      <c r="B3" t="s">
        <v>14</v>
      </c>
      <c r="C3" s="1">
        <v>42370</v>
      </c>
      <c r="D3">
        <v>40900</v>
      </c>
      <c r="E3">
        <v>13942600</v>
      </c>
      <c r="F3">
        <f t="shared" ref="F3:G43" si="1">(D3-AVERAGE($D$2:$D$42))/_xlfn.STDEV.P($D$2:$D$42)</f>
        <v>-1.6528852244661645</v>
      </c>
      <c r="G3">
        <f t="shared" ref="G3:G66" si="2">(E3-AVERAGE($D$2:$D$73))/_xlfn.STDEV.P($D$2:$D$73)</f>
        <v>3.2262950481075121</v>
      </c>
      <c r="H3">
        <f t="shared" ref="H3:H43" si="3">(D3-MIN($D$2:$D$42))/(MAX($D$2:$D$42)-MIN($D$2:$D$42))</f>
        <v>1.4755011852798283E-3</v>
      </c>
      <c r="I3">
        <f t="shared" ref="I3:I66" si="4">(D3-MIN($D$2:$D$73))/(MAX($D$2:$D$73)-MIN($D$2:$D$73))</f>
        <v>3.1388931478947284E-3</v>
      </c>
      <c r="J3">
        <f t="shared" si="0"/>
        <v>0.31542690311106814</v>
      </c>
      <c r="K3">
        <f t="shared" ref="K3:K43" si="5">D3/SUM($D$2:$D$25)</f>
        <v>5.597602200719887E-4</v>
      </c>
      <c r="L3">
        <f t="shared" ref="L3:L42" si="6">D3-AVERAGE($D$2:$D$42)</f>
        <v>-5285576.8651951225</v>
      </c>
      <c r="M3">
        <f t="shared" ref="M3:M42" si="7">D3/$D$32*100</f>
        <v>0.53805460007666928</v>
      </c>
    </row>
    <row r="4" spans="1:13" x14ac:dyDescent="0.2">
      <c r="A4" t="s">
        <v>13</v>
      </c>
      <c r="B4" t="s">
        <v>14</v>
      </c>
      <c r="C4" s="1">
        <v>42401</v>
      </c>
      <c r="D4">
        <v>21800.000000000098</v>
      </c>
      <c r="E4">
        <v>4358300</v>
      </c>
      <c r="F4">
        <f t="shared" si="1"/>
        <v>-1.6588581028467986</v>
      </c>
      <c r="G4">
        <f t="shared" si="2"/>
        <v>0.25372560296586555</v>
      </c>
      <c r="H4">
        <f t="shared" si="3"/>
        <v>0</v>
      </c>
      <c r="I4">
        <f t="shared" si="4"/>
        <v>1.6658499261554408E-3</v>
      </c>
      <c r="J4">
        <f t="shared" si="0"/>
        <v>0.16812485300296617</v>
      </c>
      <c r="K4">
        <f t="shared" si="5"/>
        <v>2.9835630311905644E-4</v>
      </c>
      <c r="L4">
        <f t="shared" si="6"/>
        <v>-5304676.8651951225</v>
      </c>
      <c r="M4">
        <f t="shared" si="7"/>
        <v>0.2867870484516245</v>
      </c>
    </row>
    <row r="5" spans="1:13" x14ac:dyDescent="0.2">
      <c r="A5" t="s">
        <v>13</v>
      </c>
      <c r="B5" t="s">
        <v>14</v>
      </c>
      <c r="C5" s="1">
        <v>42430</v>
      </c>
      <c r="D5">
        <v>1529000</v>
      </c>
      <c r="E5">
        <v>6050600</v>
      </c>
      <c r="F5">
        <f t="shared" si="1"/>
        <v>-1.1875323282241952</v>
      </c>
      <c r="G5">
        <f t="shared" si="2"/>
        <v>0.77859223610685746</v>
      </c>
      <c r="H5">
        <f t="shared" si="3"/>
        <v>0.11643326630648003</v>
      </c>
      <c r="I5">
        <f t="shared" si="4"/>
        <v>0.11790515588455679</v>
      </c>
      <c r="J5">
        <f t="shared" si="0"/>
        <v>11.791876157868536</v>
      </c>
      <c r="K5">
        <f t="shared" si="5"/>
        <v>2.0925999425185103E-2</v>
      </c>
      <c r="L5">
        <f t="shared" si="6"/>
        <v>-3797476.8651951225</v>
      </c>
      <c r="M5">
        <f t="shared" si="7"/>
        <v>20.114559499198712</v>
      </c>
    </row>
    <row r="6" spans="1:13" x14ac:dyDescent="0.2">
      <c r="A6" t="s">
        <v>13</v>
      </c>
      <c r="B6" t="s">
        <v>14</v>
      </c>
      <c r="C6" s="1">
        <v>42461</v>
      </c>
      <c r="D6">
        <v>1265500</v>
      </c>
      <c r="E6">
        <v>4776800</v>
      </c>
      <c r="F6">
        <f t="shared" si="1"/>
        <v>-1.2699330325852991</v>
      </c>
      <c r="G6">
        <f t="shared" si="2"/>
        <v>0.38352332557385771</v>
      </c>
      <c r="H6">
        <f t="shared" si="3"/>
        <v>9.6077530059294855E-2</v>
      </c>
      <c r="I6">
        <f t="shared" si="4"/>
        <v>9.7583329239095823E-2</v>
      </c>
      <c r="J6">
        <f t="shared" si="0"/>
        <v>9.7597248383143445</v>
      </c>
      <c r="K6">
        <f t="shared" si="5"/>
        <v>1.7319720256750652E-2</v>
      </c>
      <c r="L6">
        <f t="shared" si="6"/>
        <v>-4060976.8651951225</v>
      </c>
      <c r="M6">
        <f t="shared" si="7"/>
        <v>16.648119716308678</v>
      </c>
    </row>
    <row r="7" spans="1:13" x14ac:dyDescent="0.2">
      <c r="A7" t="s">
        <v>13</v>
      </c>
      <c r="B7" t="s">
        <v>14</v>
      </c>
      <c r="C7" s="1">
        <v>42491</v>
      </c>
      <c r="D7">
        <v>982100</v>
      </c>
      <c r="E7">
        <v>5010700</v>
      </c>
      <c r="F7">
        <f t="shared" si="1"/>
        <v>-1.3585567882435037</v>
      </c>
      <c r="G7">
        <f t="shared" si="2"/>
        <v>0.4560673812919207</v>
      </c>
      <c r="H7">
        <f t="shared" si="3"/>
        <v>7.4184491530064206E-2</v>
      </c>
      <c r="I7">
        <f t="shared" si="4"/>
        <v>7.5726761226482406E-2</v>
      </c>
      <c r="J7">
        <f t="shared" si="0"/>
        <v>7.574101749275794</v>
      </c>
      <c r="K7">
        <f t="shared" si="5"/>
        <v>1.3441088316202937E-2</v>
      </c>
      <c r="L7">
        <f t="shared" si="6"/>
        <v>-4344376.8651951225</v>
      </c>
      <c r="M7">
        <f t="shared" si="7"/>
        <v>12.919888086437576</v>
      </c>
    </row>
    <row r="8" spans="1:13" x14ac:dyDescent="0.2">
      <c r="A8" t="s">
        <v>13</v>
      </c>
      <c r="B8" t="s">
        <v>14</v>
      </c>
      <c r="C8" s="1">
        <v>42522</v>
      </c>
      <c r="D8">
        <v>2136000</v>
      </c>
      <c r="E8">
        <v>5297000</v>
      </c>
      <c r="F8">
        <f t="shared" si="1"/>
        <v>-0.99771362785535211</v>
      </c>
      <c r="G8">
        <f t="shared" si="2"/>
        <v>0.54486329045002857</v>
      </c>
      <c r="H8">
        <f t="shared" si="3"/>
        <v>0.16332484847741513</v>
      </c>
      <c r="I8">
        <f t="shared" si="4"/>
        <v>0.1647186237167951</v>
      </c>
      <c r="J8">
        <f t="shared" si="0"/>
        <v>16.473150734602481</v>
      </c>
      <c r="K8">
        <f t="shared" si="5"/>
        <v>2.9233443278087235E-2</v>
      </c>
      <c r="L8">
        <f t="shared" si="6"/>
        <v>-3190476.8651951225</v>
      </c>
      <c r="M8">
        <f t="shared" si="7"/>
        <v>28.099868600581061</v>
      </c>
    </row>
    <row r="9" spans="1:13" x14ac:dyDescent="0.2">
      <c r="A9" t="s">
        <v>13</v>
      </c>
      <c r="B9" t="s">
        <v>14</v>
      </c>
      <c r="C9" s="1">
        <v>42552</v>
      </c>
      <c r="D9">
        <v>2517400</v>
      </c>
      <c r="E9">
        <v>4475700</v>
      </c>
      <c r="F9">
        <f t="shared" si="1"/>
        <v>-0.87844368993001964</v>
      </c>
      <c r="G9">
        <f t="shared" si="2"/>
        <v>0.29013719826856155</v>
      </c>
      <c r="H9">
        <f t="shared" si="3"/>
        <v>0.19278852136043761</v>
      </c>
      <c r="I9">
        <f t="shared" si="4"/>
        <v>0.19413321454252114</v>
      </c>
      <c r="J9">
        <f t="shared" si="0"/>
        <v>19.414564447232344</v>
      </c>
      <c r="K9">
        <f t="shared" si="5"/>
        <v>3.4453309975775656E-2</v>
      </c>
      <c r="L9">
        <f t="shared" si="6"/>
        <v>-2809076.8651951225</v>
      </c>
      <c r="M9">
        <f t="shared" si="7"/>
        <v>33.117326411564967</v>
      </c>
    </row>
    <row r="10" spans="1:13" x14ac:dyDescent="0.2">
      <c r="A10" t="s">
        <v>13</v>
      </c>
      <c r="B10" t="s">
        <v>14</v>
      </c>
      <c r="C10" s="1">
        <v>42583</v>
      </c>
      <c r="D10">
        <v>2468900</v>
      </c>
      <c r="E10">
        <v>5472300</v>
      </c>
      <c r="F10">
        <f t="shared" si="1"/>
        <v>-0.89361042299079219</v>
      </c>
      <c r="G10">
        <f t="shared" si="2"/>
        <v>0.5992325635042246</v>
      </c>
      <c r="H10">
        <f t="shared" si="3"/>
        <v>0.18904182986902024</v>
      </c>
      <c r="I10">
        <f t="shared" si="4"/>
        <v>0.19039276447684805</v>
      </c>
      <c r="J10">
        <f t="shared" si="0"/>
        <v>19.040525210046848</v>
      </c>
      <c r="K10">
        <f t="shared" si="5"/>
        <v>3.3789535631680509E-2</v>
      </c>
      <c r="L10">
        <f t="shared" si="6"/>
        <v>-2857576.8651951225</v>
      </c>
      <c r="M10">
        <f t="shared" si="7"/>
        <v>32.479291005606079</v>
      </c>
    </row>
    <row r="11" spans="1:13" x14ac:dyDescent="0.2">
      <c r="A11" t="s">
        <v>13</v>
      </c>
      <c r="B11" t="s">
        <v>14</v>
      </c>
      <c r="C11" s="1">
        <v>42614</v>
      </c>
      <c r="D11">
        <v>2862900</v>
      </c>
      <c r="E11">
        <v>5107800</v>
      </c>
      <c r="F11">
        <f t="shared" si="1"/>
        <v>-0.77040026163111475</v>
      </c>
      <c r="G11">
        <f t="shared" si="2"/>
        <v>0.48618293413597335</v>
      </c>
      <c r="H11">
        <f t="shared" si="3"/>
        <v>0.21947887002610167</v>
      </c>
      <c r="I11">
        <f t="shared" si="4"/>
        <v>0.22077910109283144</v>
      </c>
      <c r="J11">
        <f t="shared" si="0"/>
        <v>22.079112002852735</v>
      </c>
      <c r="K11">
        <f t="shared" si="5"/>
        <v>3.9181846798144168E-2</v>
      </c>
      <c r="L11">
        <f t="shared" si="6"/>
        <v>-2463576.8651951225</v>
      </c>
      <c r="M11">
        <f t="shared" si="7"/>
        <v>37.66250646844734</v>
      </c>
    </row>
    <row r="12" spans="1:13" x14ac:dyDescent="0.2">
      <c r="A12" t="s">
        <v>13</v>
      </c>
      <c r="B12" t="s">
        <v>14</v>
      </c>
      <c r="C12" s="1">
        <v>42644</v>
      </c>
      <c r="D12">
        <v>2911900</v>
      </c>
      <c r="E12">
        <v>5800100</v>
      </c>
      <c r="F12">
        <f t="shared" si="1"/>
        <v>-0.75507717049755085</v>
      </c>
      <c r="G12">
        <f t="shared" si="2"/>
        <v>0.70089969246694817</v>
      </c>
      <c r="H12">
        <f t="shared" si="3"/>
        <v>0.22326418720299757</v>
      </c>
      <c r="I12">
        <f t="shared" si="4"/>
        <v>0.22455811249938773</v>
      </c>
      <c r="J12">
        <f t="shared" si="0"/>
        <v>22.457007314648394</v>
      </c>
      <c r="K12">
        <f t="shared" si="5"/>
        <v>3.9852464176714522E-2</v>
      </c>
      <c r="L12">
        <f t="shared" si="6"/>
        <v>-2414576.8651951225</v>
      </c>
      <c r="M12">
        <f t="shared" si="7"/>
        <v>38.307119559003752</v>
      </c>
    </row>
    <row r="13" spans="1:13" x14ac:dyDescent="0.2">
      <c r="A13" t="s">
        <v>13</v>
      </c>
      <c r="B13" t="s">
        <v>14</v>
      </c>
      <c r="C13" s="1">
        <v>42675</v>
      </c>
      <c r="D13">
        <v>3666000</v>
      </c>
      <c r="E13">
        <v>6686900</v>
      </c>
      <c r="F13">
        <f t="shared" si="1"/>
        <v>-0.5192579251134577</v>
      </c>
      <c r="G13">
        <f t="shared" si="2"/>
        <v>0.97594060144847128</v>
      </c>
      <c r="H13">
        <f t="shared" si="3"/>
        <v>0.28151944604171614</v>
      </c>
      <c r="I13">
        <f t="shared" si="4"/>
        <v>0.28271632681947162</v>
      </c>
      <c r="J13">
        <f>D13/$D$42*100</f>
        <v>28.272739041691334</v>
      </c>
      <c r="K13">
        <f t="shared" si="5"/>
        <v>5.0173128772222755E-2</v>
      </c>
      <c r="L13">
        <f t="shared" si="6"/>
        <v>-1660476.8651951225</v>
      </c>
      <c r="M13">
        <f t="shared" si="7"/>
        <v>48.227583468974807</v>
      </c>
    </row>
    <row r="14" spans="1:13" x14ac:dyDescent="0.2">
      <c r="A14" t="s">
        <v>13</v>
      </c>
      <c r="B14" t="s">
        <v>14</v>
      </c>
      <c r="C14" s="1">
        <v>42705</v>
      </c>
      <c r="D14">
        <v>3908800</v>
      </c>
      <c r="E14">
        <v>4121800</v>
      </c>
      <c r="F14">
        <f t="shared" si="1"/>
        <v>-0.44333044496592044</v>
      </c>
      <c r="G14">
        <f t="shared" si="2"/>
        <v>0.1803751575732965</v>
      </c>
      <c r="H14">
        <f t="shared" si="3"/>
        <v>0.30027607891009017</v>
      </c>
      <c r="I14">
        <f t="shared" si="4"/>
        <v>0.30144171395236696</v>
      </c>
      <c r="J14">
        <f t="shared" ref="J14:J42" si="8">D14/$D$42*100</f>
        <v>30.145248872384915</v>
      </c>
      <c r="K14">
        <f t="shared" si="5"/>
        <v>5.3496106313383605E-2</v>
      </c>
      <c r="L14">
        <f t="shared" si="6"/>
        <v>-1417676.8651951225</v>
      </c>
      <c r="M14">
        <f t="shared" si="7"/>
        <v>51.421707109527745</v>
      </c>
    </row>
    <row r="15" spans="1:13" x14ac:dyDescent="0.2">
      <c r="A15" t="s">
        <v>13</v>
      </c>
      <c r="B15" t="s">
        <v>14</v>
      </c>
      <c r="C15" s="1">
        <v>42736</v>
      </c>
      <c r="D15">
        <v>2277800</v>
      </c>
      <c r="E15">
        <v>6151800</v>
      </c>
      <c r="F15">
        <f t="shared" si="1"/>
        <v>-0.95337047841169154</v>
      </c>
      <c r="G15">
        <f t="shared" si="2"/>
        <v>0.8099794034376312</v>
      </c>
      <c r="H15">
        <f t="shared" si="3"/>
        <v>0.17427909287912616</v>
      </c>
      <c r="I15">
        <f t="shared" si="4"/>
        <v>0.17565461999127846</v>
      </c>
      <c r="J15">
        <f t="shared" si="8"/>
        <v>17.566733494043788</v>
      </c>
      <c r="K15">
        <f t="shared" si="5"/>
        <v>3.1174127855256136E-2</v>
      </c>
      <c r="L15">
        <f t="shared" si="6"/>
        <v>-3048676.8651951225</v>
      </c>
      <c r="M15">
        <f t="shared" si="7"/>
        <v>29.965299952436119</v>
      </c>
    </row>
    <row r="16" spans="1:13" x14ac:dyDescent="0.2">
      <c r="A16" t="s">
        <v>13</v>
      </c>
      <c r="B16" t="s">
        <v>14</v>
      </c>
      <c r="C16" s="1">
        <v>42767</v>
      </c>
      <c r="D16">
        <v>2346400</v>
      </c>
      <c r="E16">
        <v>6953100</v>
      </c>
      <c r="F16">
        <f t="shared" si="1"/>
        <v>-0.93191815082470197</v>
      </c>
      <c r="G16">
        <f t="shared" si="2"/>
        <v>1.0585024981228979</v>
      </c>
      <c r="H16">
        <f t="shared" si="3"/>
        <v>0.17957853692678044</v>
      </c>
      <c r="I16">
        <f t="shared" si="4"/>
        <v>0.18094523596045731</v>
      </c>
      <c r="J16">
        <f t="shared" si="8"/>
        <v>18.095786930557704</v>
      </c>
      <c r="K16">
        <f t="shared" si="5"/>
        <v>3.2112992185254631E-2</v>
      </c>
      <c r="L16">
        <f t="shared" si="6"/>
        <v>-2980076.8651951225</v>
      </c>
      <c r="M16">
        <f t="shared" si="7"/>
        <v>30.867758279215078</v>
      </c>
    </row>
    <row r="17" spans="1:13" x14ac:dyDescent="0.2">
      <c r="A17" t="s">
        <v>13</v>
      </c>
      <c r="B17" t="s">
        <v>14</v>
      </c>
      <c r="C17" s="1">
        <v>42795</v>
      </c>
      <c r="D17">
        <v>3975800</v>
      </c>
      <c r="E17">
        <v>6165400</v>
      </c>
      <c r="F17">
        <f t="shared" si="1"/>
        <v>-0.42237846321186362</v>
      </c>
      <c r="G17">
        <f t="shared" si="2"/>
        <v>0.81419744173504738</v>
      </c>
      <c r="H17">
        <f t="shared" si="3"/>
        <v>0.30545192076421313</v>
      </c>
      <c r="I17">
        <f t="shared" si="4"/>
        <v>0.30660893363071945</v>
      </c>
      <c r="J17">
        <f t="shared" si="8"/>
        <v>30.661962870146326</v>
      </c>
      <c r="K17">
        <f t="shared" si="5"/>
        <v>5.4413072933061434E-2</v>
      </c>
      <c r="L17">
        <f t="shared" si="6"/>
        <v>-1350676.8651951225</v>
      </c>
      <c r="M17">
        <f t="shared" si="7"/>
        <v>52.303116845594666</v>
      </c>
    </row>
    <row r="18" spans="1:13" x14ac:dyDescent="0.2">
      <c r="A18" t="s">
        <v>13</v>
      </c>
      <c r="B18" t="s">
        <v>14</v>
      </c>
      <c r="C18" s="1">
        <v>42826</v>
      </c>
      <c r="D18">
        <v>3435900</v>
      </c>
      <c r="E18">
        <v>5359800</v>
      </c>
      <c r="F18">
        <f t="shared" si="1"/>
        <v>-0.59121391021209158</v>
      </c>
      <c r="G18">
        <f t="shared" si="2"/>
        <v>0.56434070258809765</v>
      </c>
      <c r="H18">
        <f t="shared" si="3"/>
        <v>0.26374390558449673</v>
      </c>
      <c r="I18">
        <f t="shared" si="4"/>
        <v>0.2649703977450103</v>
      </c>
      <c r="J18">
        <f t="shared" si="8"/>
        <v>26.498173506095817</v>
      </c>
      <c r="K18">
        <f t="shared" si="5"/>
        <v>4.7023964306732176E-2</v>
      </c>
      <c r="L18">
        <f t="shared" si="6"/>
        <v>-1890576.8651951225</v>
      </c>
      <c r="M18">
        <f t="shared" si="7"/>
        <v>45.20053301719873</v>
      </c>
    </row>
    <row r="19" spans="1:13" x14ac:dyDescent="0.2">
      <c r="A19" t="s">
        <v>13</v>
      </c>
      <c r="B19" t="s">
        <v>14</v>
      </c>
      <c r="C19" s="1">
        <v>42856</v>
      </c>
      <c r="D19">
        <v>4496400</v>
      </c>
      <c r="E19">
        <v>5597400</v>
      </c>
      <c r="F19">
        <f t="shared" si="1"/>
        <v>-0.25957843782138634</v>
      </c>
      <c r="G19">
        <f t="shared" si="2"/>
        <v>0.63803231284295769</v>
      </c>
      <c r="H19">
        <f t="shared" si="3"/>
        <v>0.34566898448445832</v>
      </c>
      <c r="I19">
        <f t="shared" si="4"/>
        <v>0.34675900175833607</v>
      </c>
      <c r="J19">
        <f t="shared" si="8"/>
        <v>34.67690775424466</v>
      </c>
      <c r="K19">
        <f t="shared" si="5"/>
        <v>6.1538040428647682E-2</v>
      </c>
      <c r="L19">
        <f t="shared" si="6"/>
        <v>-830076.86519512255</v>
      </c>
      <c r="M19">
        <f t="shared" si="7"/>
        <v>59.151802048526548</v>
      </c>
    </row>
    <row r="20" spans="1:13" x14ac:dyDescent="0.2">
      <c r="A20" t="s">
        <v>13</v>
      </c>
      <c r="B20" t="s">
        <v>14</v>
      </c>
      <c r="C20" s="1">
        <v>42887</v>
      </c>
      <c r="D20">
        <v>4522400</v>
      </c>
      <c r="E20">
        <v>5620200</v>
      </c>
      <c r="F20">
        <f t="shared" si="1"/>
        <v>-0.25144781803622995</v>
      </c>
      <c r="G20">
        <f t="shared" si="2"/>
        <v>0.64510372998862608</v>
      </c>
      <c r="H20">
        <f t="shared" si="3"/>
        <v>0.34767752012934183</v>
      </c>
      <c r="I20">
        <f t="shared" si="4"/>
        <v>0.34876419148426391</v>
      </c>
      <c r="J20">
        <f t="shared" si="8"/>
        <v>34.877423633972967</v>
      </c>
      <c r="K20">
        <f t="shared" si="5"/>
        <v>6.189387822135848E-2</v>
      </c>
      <c r="L20">
        <f t="shared" si="6"/>
        <v>-804076.86519512255</v>
      </c>
      <c r="M20">
        <f t="shared" si="7"/>
        <v>59.493841647597293</v>
      </c>
    </row>
    <row r="21" spans="1:13" x14ac:dyDescent="0.2">
      <c r="A21" t="s">
        <v>13</v>
      </c>
      <c r="B21" t="s">
        <v>14</v>
      </c>
      <c r="C21" s="1">
        <v>42917</v>
      </c>
      <c r="D21">
        <v>4409800</v>
      </c>
      <c r="E21">
        <v>5081600</v>
      </c>
      <c r="F21">
        <f t="shared" si="1"/>
        <v>-0.28665965602886873</v>
      </c>
      <c r="G21">
        <f t="shared" si="2"/>
        <v>0.47805700741595092</v>
      </c>
      <c r="H21">
        <f t="shared" si="3"/>
        <v>0.33897901575957695</v>
      </c>
      <c r="I21">
        <f t="shared" si="4"/>
        <v>0.34008017751736103</v>
      </c>
      <c r="J21">
        <f t="shared" si="8"/>
        <v>34.009035631764995</v>
      </c>
      <c r="K21">
        <f t="shared" si="5"/>
        <v>6.035282685754171E-2</v>
      </c>
      <c r="L21">
        <f t="shared" si="6"/>
        <v>-916676.86519512255</v>
      </c>
      <c r="M21">
        <f t="shared" si="7"/>
        <v>58.012547076237063</v>
      </c>
    </row>
    <row r="22" spans="1:13" x14ac:dyDescent="0.2">
      <c r="A22" t="s">
        <v>13</v>
      </c>
      <c r="B22" t="s">
        <v>14</v>
      </c>
      <c r="C22" s="1">
        <v>42948</v>
      </c>
      <c r="D22">
        <v>4206100</v>
      </c>
      <c r="E22">
        <v>5196800</v>
      </c>
      <c r="F22">
        <f t="shared" si="1"/>
        <v>-0.3503599348841131</v>
      </c>
      <c r="G22">
        <f t="shared" si="2"/>
        <v>0.51378627299406487</v>
      </c>
      <c r="H22">
        <f t="shared" si="3"/>
        <v>0.32324291149562395</v>
      </c>
      <c r="I22">
        <f t="shared" si="4"/>
        <v>0.32437028724153411</v>
      </c>
      <c r="J22">
        <f t="shared" si="8"/>
        <v>32.438070835585911</v>
      </c>
      <c r="K22">
        <f t="shared" si="5"/>
        <v>5.7564974612342099E-2</v>
      </c>
      <c r="L22">
        <f t="shared" si="6"/>
        <v>-1120376.8651951225</v>
      </c>
      <c r="M22">
        <f t="shared" si="7"/>
        <v>55.332798371209748</v>
      </c>
    </row>
    <row r="23" spans="1:13" x14ac:dyDescent="0.2">
      <c r="A23" t="s">
        <v>13</v>
      </c>
      <c r="B23" t="s">
        <v>14</v>
      </c>
      <c r="C23" s="1">
        <v>42979</v>
      </c>
      <c r="D23">
        <v>5089600</v>
      </c>
      <c r="E23">
        <v>4652700</v>
      </c>
      <c r="F23">
        <f t="shared" si="1"/>
        <v>-7.4075220261587804E-2</v>
      </c>
      <c r="G23">
        <f t="shared" si="2"/>
        <v>0.3450337261099346</v>
      </c>
      <c r="H23">
        <f t="shared" si="3"/>
        <v>0.391494497736186</v>
      </c>
      <c r="I23">
        <f t="shared" si="4"/>
        <v>0.39250817658219733</v>
      </c>
      <c r="J23">
        <f t="shared" si="8"/>
        <v>39.251754671738198</v>
      </c>
      <c r="K23">
        <f t="shared" si="5"/>
        <v>6.9656616530034077E-2</v>
      </c>
      <c r="L23">
        <f t="shared" si="6"/>
        <v>-236876.86519512255</v>
      </c>
      <c r="M23">
        <f t="shared" si="7"/>
        <v>66.955567055017511</v>
      </c>
    </row>
    <row r="24" spans="1:13" x14ac:dyDescent="0.2">
      <c r="A24" t="s">
        <v>13</v>
      </c>
      <c r="B24" t="s">
        <v>14</v>
      </c>
      <c r="C24" s="1">
        <v>43009</v>
      </c>
      <c r="D24">
        <v>5362999.9999999898</v>
      </c>
      <c r="E24">
        <v>6797200</v>
      </c>
      <c r="F24">
        <f t="shared" si="1"/>
        <v>1.1421373940784105E-2</v>
      </c>
      <c r="G24">
        <f t="shared" si="2"/>
        <v>1.0101501326400162</v>
      </c>
      <c r="H24">
        <f t="shared" si="3"/>
        <v>0.41261502255584526</v>
      </c>
      <c r="I24">
        <f t="shared" si="4"/>
        <v>0.41359351777714543</v>
      </c>
      <c r="J24">
        <f t="shared" si="8"/>
        <v>41.360256268573472</v>
      </c>
      <c r="K24">
        <f t="shared" si="5"/>
        <v>7.3398387781077504E-2</v>
      </c>
      <c r="L24">
        <f t="shared" si="6"/>
        <v>36523.134804867208</v>
      </c>
      <c r="M24">
        <f t="shared" si="7"/>
        <v>70.552244992938185</v>
      </c>
    </row>
    <row r="25" spans="1:13" x14ac:dyDescent="0.2">
      <c r="A25" t="s">
        <v>13</v>
      </c>
      <c r="B25" t="s">
        <v>14</v>
      </c>
      <c r="C25" s="1">
        <v>43040</v>
      </c>
      <c r="D25">
        <v>5979000.0000000102</v>
      </c>
      <c r="E25">
        <v>7443200</v>
      </c>
      <c r="F25">
        <f t="shared" si="1"/>
        <v>0.20405451961988003</v>
      </c>
      <c r="G25">
        <f t="shared" si="2"/>
        <v>1.2105069517672873</v>
      </c>
      <c r="H25">
        <f t="shared" si="3"/>
        <v>0.46020186706539545</v>
      </c>
      <c r="I25">
        <f t="shared" si="4"/>
        <v>0.46110108974528341</v>
      </c>
      <c r="J25">
        <f t="shared" si="8"/>
        <v>46.110940188290449</v>
      </c>
      <c r="K25">
        <f t="shared" si="5"/>
        <v>8.1829006254533654E-2</v>
      </c>
      <c r="L25">
        <f t="shared" si="6"/>
        <v>652523.1348048877</v>
      </c>
      <c r="M25">
        <f t="shared" si="7"/>
        <v>78.655952417076065</v>
      </c>
    </row>
    <row r="26" spans="1:13" x14ac:dyDescent="0.2">
      <c r="A26" t="s">
        <v>13</v>
      </c>
      <c r="B26" t="s">
        <v>14</v>
      </c>
      <c r="C26" s="1">
        <v>43070</v>
      </c>
      <c r="D26">
        <v>7349500</v>
      </c>
      <c r="E26">
        <v>8047000</v>
      </c>
      <c r="F26">
        <f t="shared" si="1"/>
        <v>0.6326319971412927</v>
      </c>
      <c r="G26">
        <f t="shared" si="2"/>
        <v>1.3977754461775755</v>
      </c>
      <c r="H26">
        <f t="shared" si="3"/>
        <v>0.56607487096204467</v>
      </c>
      <c r="I26">
        <f t="shared" si="4"/>
        <v>0.56679772510620952</v>
      </c>
      <c r="J26">
        <f t="shared" si="8"/>
        <v>56.680440694738266</v>
      </c>
      <c r="K26">
        <f t="shared" si="5"/>
        <v>0.10058576375107778</v>
      </c>
      <c r="L26">
        <f t="shared" si="6"/>
        <v>2023023.1348048775</v>
      </c>
      <c r="M26">
        <f t="shared" si="7"/>
        <v>96.685385898862606</v>
      </c>
    </row>
    <row r="27" spans="1:13" x14ac:dyDescent="0.2">
      <c r="A27" t="s">
        <v>13</v>
      </c>
      <c r="B27" t="s">
        <v>14</v>
      </c>
      <c r="C27" s="1">
        <v>43101</v>
      </c>
      <c r="D27">
        <v>6059077.6030000001</v>
      </c>
      <c r="E27">
        <v>5751100</v>
      </c>
      <c r="F27">
        <f t="shared" si="1"/>
        <v>0.22909607897755754</v>
      </c>
      <c r="G27">
        <f t="shared" si="2"/>
        <v>0.68570234860125734</v>
      </c>
      <c r="H27">
        <f t="shared" si="3"/>
        <v>0.46638797168009982</v>
      </c>
      <c r="I27">
        <f t="shared" si="4"/>
        <v>0.4672768892380722</v>
      </c>
      <c r="J27">
        <f t="shared" si="8"/>
        <v>46.728510611831879</v>
      </c>
      <c r="K27">
        <f t="shared" si="5"/>
        <v>8.2924953850575495E-2</v>
      </c>
      <c r="L27">
        <f t="shared" si="6"/>
        <v>732600.73780487757</v>
      </c>
      <c r="M27">
        <f t="shared" si="7"/>
        <v>79.709402848793871</v>
      </c>
    </row>
    <row r="28" spans="1:13" x14ac:dyDescent="0.2">
      <c r="A28" t="s">
        <v>13</v>
      </c>
      <c r="B28" t="s">
        <v>14</v>
      </c>
      <c r="C28" s="1">
        <v>43132</v>
      </c>
      <c r="D28">
        <v>5837038.8930000002</v>
      </c>
      <c r="E28">
        <v>7012400</v>
      </c>
      <c r="F28">
        <f t="shared" si="1"/>
        <v>0.1596609894161499</v>
      </c>
      <c r="G28">
        <f t="shared" si="2"/>
        <v>1.0768943856991318</v>
      </c>
      <c r="H28">
        <f t="shared" si="3"/>
        <v>0.44923517692706288</v>
      </c>
      <c r="I28">
        <f t="shared" si="4"/>
        <v>0.45015266846690793</v>
      </c>
      <c r="J28">
        <f t="shared" si="8"/>
        <v>45.016114947624629</v>
      </c>
      <c r="K28">
        <f t="shared" si="5"/>
        <v>7.988611675585422E-2</v>
      </c>
      <c r="L28">
        <f t="shared" si="6"/>
        <v>510562.02780487761</v>
      </c>
      <c r="M28">
        <f t="shared" si="7"/>
        <v>76.788401643155979</v>
      </c>
    </row>
    <row r="29" spans="1:13" x14ac:dyDescent="0.2">
      <c r="A29" t="s">
        <v>13</v>
      </c>
      <c r="B29" t="s">
        <v>14</v>
      </c>
      <c r="C29" s="1">
        <v>43160</v>
      </c>
      <c r="D29">
        <v>6555077.7989999996</v>
      </c>
      <c r="E29">
        <v>6915000</v>
      </c>
      <c r="F29">
        <f t="shared" si="1"/>
        <v>0.38420334847905896</v>
      </c>
      <c r="G29">
        <f t="shared" si="2"/>
        <v>1.0466857878926361</v>
      </c>
      <c r="H29">
        <f t="shared" si="3"/>
        <v>0.50470466681606996</v>
      </c>
      <c r="I29">
        <f t="shared" si="4"/>
        <v>0.50552975451027959</v>
      </c>
      <c r="J29">
        <f t="shared" si="8"/>
        <v>50.553738136691607</v>
      </c>
      <c r="K29">
        <f t="shared" si="5"/>
        <v>8.9713246732451027E-2</v>
      </c>
      <c r="L29">
        <f t="shared" si="6"/>
        <v>1228600.9338048771</v>
      </c>
      <c r="M29">
        <f t="shared" si="7"/>
        <v>86.234468547980399</v>
      </c>
    </row>
    <row r="30" spans="1:13" x14ac:dyDescent="0.2">
      <c r="A30" t="s">
        <v>13</v>
      </c>
      <c r="B30" t="s">
        <v>14</v>
      </c>
      <c r="C30" s="1">
        <v>43191</v>
      </c>
      <c r="D30">
        <v>7167919.818</v>
      </c>
      <c r="E30">
        <v>7570600</v>
      </c>
      <c r="F30">
        <f t="shared" si="1"/>
        <v>0.57584894251200436</v>
      </c>
      <c r="G30">
        <f t="shared" si="2"/>
        <v>1.2500200458180835</v>
      </c>
      <c r="H30">
        <f t="shared" si="3"/>
        <v>0.55204755296391228</v>
      </c>
      <c r="I30">
        <f t="shared" si="4"/>
        <v>0.55279377451472855</v>
      </c>
      <c r="J30">
        <f t="shared" si="8"/>
        <v>55.280067235701495</v>
      </c>
      <c r="K30">
        <f t="shared" si="5"/>
        <v>9.8100644860196803E-2</v>
      </c>
      <c r="L30">
        <f t="shared" si="6"/>
        <v>1841442.9528048774</v>
      </c>
      <c r="M30">
        <f t="shared" si="7"/>
        <v>94.296631566152129</v>
      </c>
    </row>
    <row r="31" spans="1:13" x14ac:dyDescent="0.2">
      <c r="A31" t="s">
        <v>13</v>
      </c>
      <c r="B31" t="s">
        <v>14</v>
      </c>
      <c r="C31" s="1">
        <v>43221</v>
      </c>
      <c r="D31">
        <v>7295206.3619999997</v>
      </c>
      <c r="E31">
        <v>7550900</v>
      </c>
      <c r="F31">
        <f t="shared" si="1"/>
        <v>0.61565349993625729</v>
      </c>
      <c r="G31">
        <f t="shared" si="2"/>
        <v>1.2439100932843261</v>
      </c>
      <c r="H31">
        <f t="shared" si="3"/>
        <v>0.5618806129922983</v>
      </c>
      <c r="I31">
        <f t="shared" si="4"/>
        <v>0.56261045414079236</v>
      </c>
      <c r="J31">
        <f t="shared" si="8"/>
        <v>56.261720056768247</v>
      </c>
      <c r="K31">
        <f t="shared" si="5"/>
        <v>9.9842697277840883E-2</v>
      </c>
      <c r="L31">
        <f t="shared" si="6"/>
        <v>1968729.4968048772</v>
      </c>
      <c r="M31">
        <f t="shared" si="7"/>
        <v>95.971133046031383</v>
      </c>
    </row>
    <row r="32" spans="1:13" x14ac:dyDescent="0.2">
      <c r="A32" t="s">
        <v>13</v>
      </c>
      <c r="B32" t="s">
        <v>14</v>
      </c>
      <c r="C32" s="1">
        <v>43252</v>
      </c>
      <c r="D32">
        <v>7601459.0329999998</v>
      </c>
      <c r="E32">
        <v>9201000</v>
      </c>
      <c r="F32">
        <f t="shared" si="1"/>
        <v>0.71142365478585678</v>
      </c>
      <c r="G32">
        <f t="shared" si="2"/>
        <v>1.7556884017083352</v>
      </c>
      <c r="H32">
        <f t="shared" si="3"/>
        <v>0.5855390516863096</v>
      </c>
      <c r="I32">
        <f t="shared" si="4"/>
        <v>0.58622948142645237</v>
      </c>
      <c r="J32">
        <f t="shared" si="8"/>
        <v>58.623586354641674</v>
      </c>
      <c r="K32">
        <f t="shared" si="5"/>
        <v>0.10403409244939575</v>
      </c>
      <c r="L32">
        <f t="shared" si="6"/>
        <v>2274982.1678048773</v>
      </c>
      <c r="M32">
        <f t="shared" si="7"/>
        <v>100</v>
      </c>
    </row>
    <row r="33" spans="1:13" x14ac:dyDescent="0.2">
      <c r="A33" t="s">
        <v>13</v>
      </c>
      <c r="B33" t="s">
        <v>14</v>
      </c>
      <c r="C33" s="1">
        <v>43282</v>
      </c>
      <c r="D33">
        <v>8257666.8590000002</v>
      </c>
      <c r="E33">
        <v>6645299.9999999898</v>
      </c>
      <c r="F33">
        <f t="shared" si="1"/>
        <v>0.91663043683393586</v>
      </c>
      <c r="G33">
        <f t="shared" si="2"/>
        <v>0.96303836665637144</v>
      </c>
      <c r="H33">
        <f t="shared" si="3"/>
        <v>0.63623200587756124</v>
      </c>
      <c r="I33">
        <f t="shared" si="4"/>
        <v>0.63683798876370779</v>
      </c>
      <c r="J33">
        <f t="shared" si="8"/>
        <v>63.684359028295134</v>
      </c>
      <c r="K33">
        <f t="shared" si="5"/>
        <v>0.11301499800183394</v>
      </c>
      <c r="L33">
        <f t="shared" si="6"/>
        <v>2931189.9938048776</v>
      </c>
      <c r="M33">
        <f t="shared" si="7"/>
        <v>108.63265621969708</v>
      </c>
    </row>
    <row r="34" spans="1:13" x14ac:dyDescent="0.2">
      <c r="A34" t="s">
        <v>13</v>
      </c>
      <c r="B34" t="s">
        <v>14</v>
      </c>
      <c r="C34" s="1">
        <v>43313</v>
      </c>
      <c r="D34">
        <v>8133530.3640000001</v>
      </c>
      <c r="E34">
        <v>7110200.0000000102</v>
      </c>
      <c r="F34">
        <f t="shared" si="1"/>
        <v>0.87781095059136016</v>
      </c>
      <c r="G34">
        <f t="shared" si="2"/>
        <v>1.1072270434555547</v>
      </c>
      <c r="H34">
        <f t="shared" si="3"/>
        <v>0.62664229145300709</v>
      </c>
      <c r="I34">
        <f t="shared" si="4"/>
        <v>0.62726424936421965</v>
      </c>
      <c r="J34">
        <f t="shared" si="8"/>
        <v>62.726999855167684</v>
      </c>
      <c r="K34">
        <f t="shared" si="5"/>
        <v>0.11131605737200104</v>
      </c>
      <c r="L34">
        <f t="shared" si="6"/>
        <v>2807053.4988048775</v>
      </c>
      <c r="M34">
        <f t="shared" si="7"/>
        <v>106.99959479739528</v>
      </c>
    </row>
    <row r="35" spans="1:13" x14ac:dyDescent="0.2">
      <c r="A35" t="s">
        <v>13</v>
      </c>
      <c r="B35" t="s">
        <v>14</v>
      </c>
      <c r="C35" s="1">
        <v>43344</v>
      </c>
      <c r="D35">
        <v>7667495.5219999999</v>
      </c>
      <c r="E35">
        <v>7239300</v>
      </c>
      <c r="F35">
        <f t="shared" si="1"/>
        <v>0.73207433109376685</v>
      </c>
      <c r="G35">
        <f t="shared" si="2"/>
        <v>1.1472673922935248</v>
      </c>
      <c r="H35">
        <f t="shared" si="3"/>
        <v>0.59064046099475043</v>
      </c>
      <c r="I35">
        <f t="shared" si="4"/>
        <v>0.59132239255257335</v>
      </c>
      <c r="J35">
        <f t="shared" si="8"/>
        <v>59.132869611795655</v>
      </c>
      <c r="K35">
        <f t="shared" si="5"/>
        <v>0.1049378723910931</v>
      </c>
      <c r="L35">
        <f t="shared" si="6"/>
        <v>2341018.6568048773</v>
      </c>
      <c r="M35">
        <f t="shared" si="7"/>
        <v>100.86873439313844</v>
      </c>
    </row>
    <row r="36" spans="1:13" x14ac:dyDescent="0.2">
      <c r="A36" t="s">
        <v>13</v>
      </c>
      <c r="B36" t="s">
        <v>14</v>
      </c>
      <c r="C36" s="1">
        <v>43374</v>
      </c>
      <c r="D36">
        <v>9332190.8430000003</v>
      </c>
      <c r="E36">
        <v>7388900</v>
      </c>
      <c r="F36">
        <f t="shared" si="1"/>
        <v>1.2526514354468379</v>
      </c>
      <c r="G36">
        <f t="shared" si="2"/>
        <v>1.1936658135651033</v>
      </c>
      <c r="H36">
        <f t="shared" si="3"/>
        <v>0.71924045676780268</v>
      </c>
      <c r="I36">
        <f t="shared" si="4"/>
        <v>0.71970816003216342</v>
      </c>
      <c r="J36">
        <f t="shared" si="8"/>
        <v>71.971248333715351</v>
      </c>
      <c r="K36">
        <f t="shared" si="5"/>
        <v>0.12772100733573297</v>
      </c>
      <c r="L36">
        <f t="shared" si="6"/>
        <v>4005713.9778048778</v>
      </c>
      <c r="M36">
        <f t="shared" si="7"/>
        <v>122.76841593813008</v>
      </c>
    </row>
    <row r="37" spans="1:13" x14ac:dyDescent="0.2">
      <c r="A37" t="s">
        <v>13</v>
      </c>
      <c r="B37" t="s">
        <v>14</v>
      </c>
      <c r="C37" s="1">
        <v>43405</v>
      </c>
      <c r="D37">
        <v>10819907.787</v>
      </c>
      <c r="E37">
        <v>8852700</v>
      </c>
      <c r="F37">
        <f t="shared" si="1"/>
        <v>1.7178845438929449</v>
      </c>
      <c r="G37">
        <f t="shared" si="2"/>
        <v>1.6476632003120062</v>
      </c>
      <c r="H37">
        <f t="shared" si="3"/>
        <v>0.83416863028784949</v>
      </c>
      <c r="I37">
        <f t="shared" si="4"/>
        <v>0.83444488046283882</v>
      </c>
      <c r="J37">
        <f t="shared" si="8"/>
        <v>83.444743403441095</v>
      </c>
      <c r="K37">
        <f t="shared" si="5"/>
        <v>0.1480820040100182</v>
      </c>
      <c r="L37">
        <f t="shared" si="6"/>
        <v>5493430.9218048779</v>
      </c>
      <c r="M37">
        <f t="shared" si="7"/>
        <v>142.33988159414974</v>
      </c>
    </row>
    <row r="38" spans="1:13" x14ac:dyDescent="0.2">
      <c r="A38" t="s">
        <v>13</v>
      </c>
      <c r="B38" t="s">
        <v>14</v>
      </c>
      <c r="C38" s="1">
        <v>43435</v>
      </c>
      <c r="D38">
        <v>9864492.9169999994</v>
      </c>
      <c r="E38">
        <v>8263100</v>
      </c>
      <c r="F38">
        <f t="shared" si="1"/>
        <v>1.4191108883139212</v>
      </c>
      <c r="G38">
        <f t="shared" si="2"/>
        <v>1.4647988341240201</v>
      </c>
      <c r="H38">
        <f t="shared" si="3"/>
        <v>0.76036152174758875</v>
      </c>
      <c r="I38">
        <f t="shared" si="4"/>
        <v>0.76076072348888946</v>
      </c>
      <c r="J38">
        <f t="shared" si="8"/>
        <v>76.076441358688911</v>
      </c>
      <c r="K38">
        <f t="shared" si="5"/>
        <v>0.13500613022294605</v>
      </c>
      <c r="L38">
        <f t="shared" si="6"/>
        <v>4538016.0518048769</v>
      </c>
      <c r="M38">
        <f t="shared" si="7"/>
        <v>129.7710462448795</v>
      </c>
    </row>
    <row r="39" spans="1:13" x14ac:dyDescent="0.2">
      <c r="A39" t="s">
        <v>13</v>
      </c>
      <c r="B39" t="s">
        <v>14</v>
      </c>
      <c r="C39" s="1">
        <v>43466</v>
      </c>
      <c r="D39">
        <v>10655000</v>
      </c>
      <c r="E39">
        <v>7777100</v>
      </c>
      <c r="F39">
        <f t="shared" si="1"/>
        <v>1.6663152163656927</v>
      </c>
      <c r="G39">
        <f t="shared" si="2"/>
        <v>1.314065994966352</v>
      </c>
      <c r="H39">
        <f t="shared" si="3"/>
        <v>0.8214292776606047</v>
      </c>
      <c r="I39">
        <f t="shared" si="4"/>
        <v>0.8217267496852273</v>
      </c>
      <c r="J39">
        <f t="shared" si="8"/>
        <v>82.172949942504417</v>
      </c>
      <c r="K39">
        <f t="shared" si="5"/>
        <v>0.1458250646666758</v>
      </c>
      <c r="L39">
        <f t="shared" si="6"/>
        <v>5328523.1348048775</v>
      </c>
      <c r="M39">
        <f t="shared" si="7"/>
        <v>140.17045877302959</v>
      </c>
    </row>
    <row r="40" spans="1:13" x14ac:dyDescent="0.2">
      <c r="A40" t="s">
        <v>13</v>
      </c>
      <c r="B40" t="s">
        <v>14</v>
      </c>
      <c r="C40" s="1">
        <v>43497</v>
      </c>
      <c r="D40">
        <v>10037755.345000001</v>
      </c>
      <c r="E40">
        <v>7602000</v>
      </c>
      <c r="F40">
        <f t="shared" si="1"/>
        <v>1.4732928469724229</v>
      </c>
      <c r="G40">
        <f t="shared" si="2"/>
        <v>1.2597587518871178</v>
      </c>
      <c r="H40">
        <f t="shared" si="3"/>
        <v>0.77374628184593763</v>
      </c>
      <c r="I40">
        <f t="shared" si="4"/>
        <v>0.77412318658561696</v>
      </c>
      <c r="J40">
        <f t="shared" si="8"/>
        <v>77.412667057699792</v>
      </c>
      <c r="K40">
        <f t="shared" si="5"/>
        <v>0.13737741175907045</v>
      </c>
      <c r="L40">
        <f t="shared" si="6"/>
        <v>4711278.4798048781</v>
      </c>
      <c r="M40">
        <f t="shared" si="7"/>
        <v>132.05037745284659</v>
      </c>
    </row>
    <row r="41" spans="1:13" x14ac:dyDescent="0.2">
      <c r="A41" t="s">
        <v>13</v>
      </c>
      <c r="B41" t="s">
        <v>14</v>
      </c>
      <c r="C41" s="1">
        <v>43525</v>
      </c>
      <c r="D41">
        <v>9718678.2400000002</v>
      </c>
      <c r="E41">
        <v>10326700</v>
      </c>
      <c r="F41">
        <f t="shared" si="1"/>
        <v>1.3735122845530605</v>
      </c>
      <c r="G41">
        <f t="shared" si="2"/>
        <v>2.1048241157819714</v>
      </c>
      <c r="H41">
        <f t="shared" si="3"/>
        <v>0.74909713804367795</v>
      </c>
      <c r="I41">
        <f t="shared" si="4"/>
        <v>0.74951510455774006</v>
      </c>
      <c r="J41">
        <f t="shared" si="8"/>
        <v>74.951896811152224</v>
      </c>
      <c r="K41">
        <f t="shared" si="5"/>
        <v>0.13301050049954152</v>
      </c>
      <c r="L41">
        <f t="shared" si="6"/>
        <v>4392201.3748048777</v>
      </c>
      <c r="M41">
        <f t="shared" si="7"/>
        <v>127.85280033489066</v>
      </c>
    </row>
    <row r="42" spans="1:13" x14ac:dyDescent="0.2">
      <c r="A42" t="s">
        <v>13</v>
      </c>
      <c r="B42" t="s">
        <v>14</v>
      </c>
      <c r="C42" s="1">
        <v>43556</v>
      </c>
      <c r="D42">
        <v>12966554.088</v>
      </c>
      <c r="E42">
        <v>8460600</v>
      </c>
      <c r="F42">
        <f t="shared" si="1"/>
        <v>2.3891755010715348</v>
      </c>
      <c r="G42">
        <f t="shared" si="2"/>
        <v>1.5260534343989987</v>
      </c>
      <c r="H42">
        <f t="shared" si="3"/>
        <v>1</v>
      </c>
      <c r="I42">
        <f t="shared" si="4"/>
        <v>1</v>
      </c>
      <c r="J42">
        <f t="shared" si="8"/>
        <v>100</v>
      </c>
      <c r="K42">
        <f t="shared" si="5"/>
        <v>0.1774611532976583</v>
      </c>
      <c r="L42">
        <f t="shared" si="6"/>
        <v>7640077.222804877</v>
      </c>
      <c r="M42">
        <f t="shared" si="7"/>
        <v>170.57980621494721</v>
      </c>
    </row>
    <row r="43" spans="1:13" x14ac:dyDescent="0.2">
      <c r="A43" t="s">
        <v>16</v>
      </c>
      <c r="B43" t="s">
        <v>14</v>
      </c>
      <c r="C43" s="1">
        <v>42644</v>
      </c>
      <c r="D43">
        <v>1500</v>
      </c>
      <c r="E43">
        <v>1931600</v>
      </c>
      <c r="F43">
        <f>(D43-AVERAGE($D$43:$D$73))/_xlfn.STDEV.P($D$43:$D$73)</f>
        <v>-1.2994905945426898</v>
      </c>
      <c r="G43">
        <f t="shared" si="2"/>
        <v>-0.49891509823560287</v>
      </c>
      <c r="H43">
        <f>(D43-MIN($D$43:$D$73))/(MAX($D$43:$D$73)-MIN($D$43:$D$73))</f>
        <v>4.7745417233713126E-4</v>
      </c>
      <c r="I43">
        <f t="shared" si="4"/>
        <v>1.0025948629639182E-4</v>
      </c>
      <c r="J43">
        <f t="shared" ref="J43:J72" si="9">D43/$D$73*100</f>
        <v>5.5086819664762886E-2</v>
      </c>
      <c r="K43">
        <f>D43/SUM($D$43:$D$66)</f>
        <v>7.5787223953072095E-5</v>
      </c>
      <c r="L43">
        <f>D43-AVERAGE($D$43:$D$73)</f>
        <v>-1176264.7718064515</v>
      </c>
      <c r="M43">
        <f>D43/$D$73*100</f>
        <v>5.5086819664762886E-2</v>
      </c>
    </row>
    <row r="44" spans="1:13" x14ac:dyDescent="0.2">
      <c r="A44" t="s">
        <v>16</v>
      </c>
      <c r="B44" t="s">
        <v>14</v>
      </c>
      <c r="C44" s="1">
        <v>42675</v>
      </c>
      <c r="D44">
        <v>800</v>
      </c>
      <c r="E44">
        <v>2410000</v>
      </c>
      <c r="F44">
        <f t="shared" ref="F44:G73" si="10">(D44-AVERAGE($D$43:$D$73))/_xlfn.STDEV.P($D$43:$D$73)</f>
        <v>-1.3002639267362424</v>
      </c>
      <c r="G44">
        <f t="shared" si="2"/>
        <v>-0.35053939812649071</v>
      </c>
      <c r="H44">
        <f t="shared" ref="H44:H73" si="11">(D44-MIN($D$43:$D$73))/(MAX($D$43:$D$73)-MIN($D$43:$D$73))</f>
        <v>2.2036346415559905E-4</v>
      </c>
      <c r="I44">
        <f t="shared" si="4"/>
        <v>4.6273609059873149E-5</v>
      </c>
      <c r="J44">
        <f t="shared" si="9"/>
        <v>2.9379637154540207E-2</v>
      </c>
      <c r="K44">
        <f t="shared" ref="K44:K73" si="12">D44/SUM($D$43:$D$66)</f>
        <v>4.0419852774971786E-5</v>
      </c>
      <c r="L44">
        <f t="shared" ref="L44:L73" si="13">D44-AVERAGE($D$43:$D$73)</f>
        <v>-1176964.7718064515</v>
      </c>
      <c r="M44">
        <f t="shared" ref="M44:M73" si="14">D44/$D$73*100</f>
        <v>2.9379637154540207E-2</v>
      </c>
    </row>
    <row r="45" spans="1:13" x14ac:dyDescent="0.2">
      <c r="A45" t="s">
        <v>16</v>
      </c>
      <c r="B45" t="s">
        <v>14</v>
      </c>
      <c r="C45" s="1">
        <v>42705</v>
      </c>
      <c r="D45">
        <v>200</v>
      </c>
      <c r="E45">
        <v>2049000</v>
      </c>
      <c r="F45">
        <f t="shared" si="10"/>
        <v>-1.3009267829021447</v>
      </c>
      <c r="G45">
        <f t="shared" si="2"/>
        <v>-0.46250350293290687</v>
      </c>
      <c r="H45">
        <f t="shared" si="11"/>
        <v>0</v>
      </c>
      <c r="I45">
        <f t="shared" si="4"/>
        <v>0</v>
      </c>
      <c r="J45">
        <f t="shared" si="9"/>
        <v>7.3449092886350518E-3</v>
      </c>
      <c r="K45">
        <f t="shared" si="12"/>
        <v>1.0104963193742947E-5</v>
      </c>
      <c r="L45">
        <f t="shared" si="13"/>
        <v>-1177564.7718064515</v>
      </c>
      <c r="M45">
        <f t="shared" si="14"/>
        <v>7.3449092886350518E-3</v>
      </c>
    </row>
    <row r="46" spans="1:13" x14ac:dyDescent="0.2">
      <c r="A46" t="s">
        <v>16</v>
      </c>
      <c r="B46" t="s">
        <v>14</v>
      </c>
      <c r="C46" s="1">
        <v>42736</v>
      </c>
      <c r="D46">
        <v>500</v>
      </c>
      <c r="E46">
        <v>1330300</v>
      </c>
      <c r="F46">
        <f t="shared" si="10"/>
        <v>-1.3005953548191935</v>
      </c>
      <c r="G46">
        <f t="shared" si="2"/>
        <v>-0.68540821795886608</v>
      </c>
      <c r="H46">
        <f t="shared" si="11"/>
        <v>1.1018173207779953E-4</v>
      </c>
      <c r="I46">
        <f t="shared" si="4"/>
        <v>2.3136804529936574E-5</v>
      </c>
      <c r="J46">
        <f t="shared" si="9"/>
        <v>1.8362273221587625E-2</v>
      </c>
      <c r="K46">
        <f t="shared" si="12"/>
        <v>2.5262407984357367E-5</v>
      </c>
      <c r="L46">
        <f t="shared" si="13"/>
        <v>-1177264.7718064515</v>
      </c>
      <c r="M46">
        <f t="shared" si="14"/>
        <v>1.8362273221587625E-2</v>
      </c>
    </row>
    <row r="47" spans="1:13" x14ac:dyDescent="0.2">
      <c r="A47" t="s">
        <v>16</v>
      </c>
      <c r="B47" t="s">
        <v>14</v>
      </c>
      <c r="C47" s="1">
        <v>42767</v>
      </c>
      <c r="D47">
        <v>300</v>
      </c>
      <c r="E47">
        <v>1934200</v>
      </c>
      <c r="F47">
        <f t="shared" si="10"/>
        <v>-1.3008163068744945</v>
      </c>
      <c r="G47">
        <f t="shared" si="2"/>
        <v>-0.49810870856109685</v>
      </c>
      <c r="H47">
        <f t="shared" si="11"/>
        <v>3.6727244025933177E-5</v>
      </c>
      <c r="I47">
        <f t="shared" si="4"/>
        <v>7.7122681766455242E-6</v>
      </c>
      <c r="J47">
        <f t="shared" si="9"/>
        <v>1.1017363932952577E-2</v>
      </c>
      <c r="K47">
        <f t="shared" si="12"/>
        <v>1.5157444790614421E-5</v>
      </c>
      <c r="L47">
        <f t="shared" si="13"/>
        <v>-1177464.7718064515</v>
      </c>
      <c r="M47">
        <f t="shared" si="14"/>
        <v>1.1017363932952577E-2</v>
      </c>
    </row>
    <row r="48" spans="1:13" x14ac:dyDescent="0.2">
      <c r="A48" t="s">
        <v>16</v>
      </c>
      <c r="B48" t="s">
        <v>14</v>
      </c>
      <c r="C48" s="1">
        <v>42795</v>
      </c>
      <c r="D48">
        <v>143300</v>
      </c>
      <c r="E48">
        <v>3430900</v>
      </c>
      <c r="F48">
        <f t="shared" si="10"/>
        <v>-1.1428355873344369</v>
      </c>
      <c r="G48">
        <f t="shared" si="2"/>
        <v>-3.390739093294428E-2</v>
      </c>
      <c r="H48">
        <f t="shared" si="11"/>
        <v>5.2556686201110377E-2</v>
      </c>
      <c r="I48">
        <f t="shared" si="4"/>
        <v>1.1036255760779747E-2</v>
      </c>
      <c r="J48">
        <f t="shared" si="9"/>
        <v>5.2626275053070142</v>
      </c>
      <c r="K48">
        <f t="shared" si="12"/>
        <v>7.2402061283168215E-3</v>
      </c>
      <c r="L48">
        <f t="shared" si="13"/>
        <v>-1034464.7718064515</v>
      </c>
      <c r="M48">
        <f t="shared" si="14"/>
        <v>5.2626275053070142</v>
      </c>
    </row>
    <row r="49" spans="1:13" x14ac:dyDescent="0.2">
      <c r="A49" t="s">
        <v>16</v>
      </c>
      <c r="B49" t="s">
        <v>14</v>
      </c>
      <c r="C49" s="1">
        <v>42826</v>
      </c>
      <c r="D49">
        <v>114900</v>
      </c>
      <c r="E49">
        <v>2607700</v>
      </c>
      <c r="F49">
        <f t="shared" si="10"/>
        <v>-1.1742107791871477</v>
      </c>
      <c r="G49">
        <f t="shared" si="2"/>
        <v>-0.28922276787655032</v>
      </c>
      <c r="H49">
        <f t="shared" si="11"/>
        <v>4.2126148897745352E-2</v>
      </c>
      <c r="I49">
        <f t="shared" si="4"/>
        <v>8.8459715986124159E-3</v>
      </c>
      <c r="J49">
        <f t="shared" si="9"/>
        <v>4.2196503863208372</v>
      </c>
      <c r="K49">
        <f t="shared" si="12"/>
        <v>5.8053013548053228E-3</v>
      </c>
      <c r="L49">
        <f t="shared" si="13"/>
        <v>-1062864.7718064515</v>
      </c>
      <c r="M49">
        <f t="shared" si="14"/>
        <v>4.2196503863208372</v>
      </c>
    </row>
    <row r="50" spans="1:13" x14ac:dyDescent="0.2">
      <c r="A50" t="s">
        <v>16</v>
      </c>
      <c r="B50" t="s">
        <v>14</v>
      </c>
      <c r="C50" s="1">
        <v>42856</v>
      </c>
      <c r="D50">
        <v>243300</v>
      </c>
      <c r="E50">
        <v>2664900</v>
      </c>
      <c r="F50">
        <f t="shared" si="10"/>
        <v>-1.0323595596840471</v>
      </c>
      <c r="G50">
        <f t="shared" si="2"/>
        <v>-0.27148219503741733</v>
      </c>
      <c r="H50">
        <f t="shared" si="11"/>
        <v>8.9283930227043548E-2</v>
      </c>
      <c r="I50">
        <f t="shared" si="4"/>
        <v>1.8748523937425269E-2</v>
      </c>
      <c r="J50">
        <f t="shared" si="9"/>
        <v>8.9350821496245398</v>
      </c>
      <c r="K50">
        <f t="shared" si="12"/>
        <v>1.2292687725188295E-2</v>
      </c>
      <c r="L50">
        <f t="shared" si="13"/>
        <v>-934464.77180645149</v>
      </c>
      <c r="M50">
        <f t="shared" si="14"/>
        <v>8.9350821496245398</v>
      </c>
    </row>
    <row r="51" spans="1:13" x14ac:dyDescent="0.2">
      <c r="A51" t="s">
        <v>16</v>
      </c>
      <c r="B51" t="s">
        <v>14</v>
      </c>
      <c r="C51" s="1">
        <v>42887</v>
      </c>
      <c r="D51">
        <v>405200</v>
      </c>
      <c r="E51">
        <v>2097300</v>
      </c>
      <c r="F51">
        <f t="shared" si="10"/>
        <v>-0.85349887091806609</v>
      </c>
      <c r="G51">
        <f t="shared" si="2"/>
        <v>-0.44752326397958303</v>
      </c>
      <c r="H51">
        <f t="shared" si="11"/>
        <v>0.14874533830502937</v>
      </c>
      <c r="I51">
        <f t="shared" si="4"/>
        <v>3.1234686115414374E-2</v>
      </c>
      <c r="J51">
        <f t="shared" si="9"/>
        <v>14.880786218774613</v>
      </c>
      <c r="K51">
        <f t="shared" si="12"/>
        <v>2.047265543052321E-2</v>
      </c>
      <c r="L51">
        <f t="shared" si="13"/>
        <v>-772564.77180645149</v>
      </c>
      <c r="M51">
        <f t="shared" si="14"/>
        <v>14.880786218774613</v>
      </c>
    </row>
    <row r="52" spans="1:13" x14ac:dyDescent="0.2">
      <c r="A52" t="s">
        <v>16</v>
      </c>
      <c r="B52" t="s">
        <v>14</v>
      </c>
      <c r="C52" s="1">
        <v>42917</v>
      </c>
      <c r="D52">
        <v>562100</v>
      </c>
      <c r="E52">
        <v>2142300</v>
      </c>
      <c r="F52">
        <f t="shared" si="10"/>
        <v>-0.68016198353460455</v>
      </c>
      <c r="G52">
        <f t="shared" si="2"/>
        <v>-0.43356651961313225</v>
      </c>
      <c r="H52">
        <f t="shared" si="11"/>
        <v>0.20637038418171852</v>
      </c>
      <c r="I52">
        <f t="shared" si="4"/>
        <v>4.3335234884571201E-2</v>
      </c>
      <c r="J52">
        <f t="shared" si="9"/>
        <v>20.642867555708811</v>
      </c>
      <c r="K52">
        <f t="shared" si="12"/>
        <v>2.8399999056014553E-2</v>
      </c>
      <c r="L52">
        <f t="shared" si="13"/>
        <v>-615664.77180645149</v>
      </c>
      <c r="M52">
        <f t="shared" si="14"/>
        <v>20.642867555708811</v>
      </c>
    </row>
    <row r="53" spans="1:13" x14ac:dyDescent="0.2">
      <c r="A53" t="s">
        <v>16</v>
      </c>
      <c r="B53" t="s">
        <v>14</v>
      </c>
      <c r="C53" s="1">
        <v>42948</v>
      </c>
      <c r="D53">
        <v>326000</v>
      </c>
      <c r="E53">
        <v>1317600</v>
      </c>
      <c r="F53">
        <f t="shared" si="10"/>
        <v>-0.94099588481717489</v>
      </c>
      <c r="G53">
        <f t="shared" si="2"/>
        <v>-0.68934712136895337</v>
      </c>
      <c r="H53">
        <f t="shared" si="11"/>
        <v>0.11965736103649029</v>
      </c>
      <c r="I53">
        <f t="shared" si="4"/>
        <v>2.5126569719511119E-2</v>
      </c>
      <c r="J53">
        <f t="shared" si="9"/>
        <v>11.972202140475133</v>
      </c>
      <c r="K53">
        <f t="shared" si="12"/>
        <v>1.6471090005801003E-2</v>
      </c>
      <c r="L53">
        <f t="shared" si="13"/>
        <v>-851764.77180645149</v>
      </c>
      <c r="M53">
        <f t="shared" si="14"/>
        <v>11.972202140475133</v>
      </c>
    </row>
    <row r="54" spans="1:13" x14ac:dyDescent="0.2">
      <c r="A54" t="s">
        <v>16</v>
      </c>
      <c r="B54" t="s">
        <v>14</v>
      </c>
      <c r="C54" s="1">
        <v>42979</v>
      </c>
      <c r="D54">
        <v>396200</v>
      </c>
      <c r="E54">
        <v>2428000</v>
      </c>
      <c r="F54">
        <f t="shared" si="10"/>
        <v>-0.86344171340660125</v>
      </c>
      <c r="G54">
        <f t="shared" si="2"/>
        <v>-0.34495670037991039</v>
      </c>
      <c r="H54">
        <f t="shared" si="11"/>
        <v>0.14543988634269539</v>
      </c>
      <c r="I54">
        <f t="shared" si="4"/>
        <v>3.0540581979516278E-2</v>
      </c>
      <c r="J54">
        <f t="shared" si="9"/>
        <v>14.550265300786036</v>
      </c>
      <c r="K54">
        <f t="shared" si="12"/>
        <v>2.0017932086804777E-2</v>
      </c>
      <c r="L54">
        <f t="shared" si="13"/>
        <v>-781564.77180645149</v>
      </c>
      <c r="M54">
        <f t="shared" si="14"/>
        <v>14.550265300786036</v>
      </c>
    </row>
    <row r="55" spans="1:13" x14ac:dyDescent="0.2">
      <c r="A55" t="s">
        <v>16</v>
      </c>
      <c r="B55" t="s">
        <v>14</v>
      </c>
      <c r="C55" s="1">
        <v>43009</v>
      </c>
      <c r="D55">
        <v>1394500</v>
      </c>
      <c r="E55">
        <v>2403600</v>
      </c>
      <c r="F55">
        <f t="shared" si="10"/>
        <v>0.23944047062724005</v>
      </c>
      <c r="G55">
        <f t="shared" si="2"/>
        <v>-0.35252435732527482</v>
      </c>
      <c r="H55">
        <f t="shared" si="11"/>
        <v>0.51208796345358631</v>
      </c>
      <c r="I55">
        <f t="shared" si="4"/>
        <v>0.10753215518696856</v>
      </c>
      <c r="J55">
        <f t="shared" si="9"/>
        <v>51.212380015007895</v>
      </c>
      <c r="K55">
        <f t="shared" si="12"/>
        <v>7.0456855868372692E-2</v>
      </c>
      <c r="L55">
        <f t="shared" si="13"/>
        <v>216735.22819354851</v>
      </c>
      <c r="M55">
        <f t="shared" si="14"/>
        <v>51.212380015007895</v>
      </c>
    </row>
    <row r="56" spans="1:13" x14ac:dyDescent="0.2">
      <c r="A56" t="s">
        <v>16</v>
      </c>
      <c r="B56" t="s">
        <v>14</v>
      </c>
      <c r="C56" s="1">
        <v>43040</v>
      </c>
      <c r="D56">
        <v>1075500</v>
      </c>
      <c r="E56">
        <v>2989400</v>
      </c>
      <c r="F56">
        <f t="shared" si="10"/>
        <v>-0.11297805757750337</v>
      </c>
      <c r="G56">
        <f t="shared" si="2"/>
        <v>-0.1708385606615668</v>
      </c>
      <c r="H56">
        <f t="shared" si="11"/>
        <v>0.39492805501085942</v>
      </c>
      <c r="I56">
        <f t="shared" si="4"/>
        <v>8.2930019703469332E-2</v>
      </c>
      <c r="J56">
        <f t="shared" si="9"/>
        <v>39.497249699634992</v>
      </c>
      <c r="K56">
        <f t="shared" si="12"/>
        <v>5.4339439574352694E-2</v>
      </c>
      <c r="L56">
        <f t="shared" si="13"/>
        <v>-102264.77180645149</v>
      </c>
      <c r="M56">
        <f t="shared" si="14"/>
        <v>39.497249699634992</v>
      </c>
    </row>
    <row r="57" spans="1:13" x14ac:dyDescent="0.2">
      <c r="A57" t="s">
        <v>16</v>
      </c>
      <c r="B57" t="s">
        <v>14</v>
      </c>
      <c r="C57" s="1">
        <v>43070</v>
      </c>
      <c r="D57">
        <v>1028900</v>
      </c>
      <c r="E57">
        <v>3351000</v>
      </c>
      <c r="F57">
        <f t="shared" si="10"/>
        <v>-0.16445988646258503</v>
      </c>
      <c r="G57">
        <f t="shared" si="2"/>
        <v>-5.8688365930264642E-2</v>
      </c>
      <c r="H57">
        <f t="shared" si="11"/>
        <v>0.3778131592947746</v>
      </c>
      <c r="I57">
        <f t="shared" si="4"/>
        <v>7.9336102733152516E-2</v>
      </c>
      <c r="J57">
        <f t="shared" si="9"/>
        <v>37.78588583538302</v>
      </c>
      <c r="K57">
        <f t="shared" si="12"/>
        <v>5.1984983150210592E-2</v>
      </c>
      <c r="L57">
        <f t="shared" si="13"/>
        <v>-148864.77180645149</v>
      </c>
      <c r="M57">
        <f t="shared" si="14"/>
        <v>37.78588583538302</v>
      </c>
    </row>
    <row r="58" spans="1:13" x14ac:dyDescent="0.2">
      <c r="A58" t="s">
        <v>16</v>
      </c>
      <c r="B58" t="s">
        <v>14</v>
      </c>
      <c r="C58" s="1">
        <v>43101</v>
      </c>
      <c r="D58">
        <v>1337136.4339999999</v>
      </c>
      <c r="E58">
        <v>2753100</v>
      </c>
      <c r="F58">
        <f t="shared" si="10"/>
        <v>0.17606748159183033</v>
      </c>
      <c r="G58">
        <f t="shared" si="2"/>
        <v>-0.24412697607917386</v>
      </c>
      <c r="H58">
        <f t="shared" si="11"/>
        <v>0.49101990658678901</v>
      </c>
      <c r="I58">
        <f t="shared" si="4"/>
        <v>0.10310812314136149</v>
      </c>
      <c r="J58">
        <f t="shared" si="9"/>
        <v>49.105729071294739</v>
      </c>
      <c r="K58">
        <f t="shared" si="12"/>
        <v>6.7558572252913465E-2</v>
      </c>
      <c r="L58">
        <f t="shared" si="13"/>
        <v>159371.6621935484</v>
      </c>
      <c r="M58">
        <f t="shared" si="14"/>
        <v>49.105729071294739</v>
      </c>
    </row>
    <row r="59" spans="1:13" x14ac:dyDescent="0.2">
      <c r="A59" t="s">
        <v>16</v>
      </c>
      <c r="B59" t="s">
        <v>14</v>
      </c>
      <c r="C59" s="1">
        <v>43132</v>
      </c>
      <c r="D59">
        <v>1127915.861</v>
      </c>
      <c r="E59">
        <v>2171500</v>
      </c>
      <c r="F59">
        <f t="shared" si="10"/>
        <v>-5.5071096485953458E-2</v>
      </c>
      <c r="G59">
        <f t="shared" si="2"/>
        <v>-0.42451014326867975</v>
      </c>
      <c r="H59">
        <f t="shared" si="11"/>
        <v>0.41417895618862338</v>
      </c>
      <c r="I59">
        <f t="shared" si="4"/>
        <v>8.6972471470887075E-2</v>
      </c>
      <c r="J59">
        <f t="shared" si="9"/>
        <v>41.422198421288506</v>
      </c>
      <c r="K59">
        <f t="shared" si="12"/>
        <v>5.6987741305219428E-2</v>
      </c>
      <c r="L59">
        <f t="shared" si="13"/>
        <v>-49848.910806451458</v>
      </c>
      <c r="M59">
        <f t="shared" si="14"/>
        <v>41.422198421288506</v>
      </c>
    </row>
    <row r="60" spans="1:13" x14ac:dyDescent="0.2">
      <c r="A60" t="s">
        <v>16</v>
      </c>
      <c r="B60" t="s">
        <v>14</v>
      </c>
      <c r="C60" s="1">
        <v>43160</v>
      </c>
      <c r="D60">
        <v>1501155.6129999999</v>
      </c>
      <c r="E60">
        <v>2691500</v>
      </c>
      <c r="F60">
        <f t="shared" si="10"/>
        <v>0.35726935513581265</v>
      </c>
      <c r="G60">
        <f t="shared" si="2"/>
        <v>-0.26323220836747091</v>
      </c>
      <c r="H60">
        <f t="shared" si="11"/>
        <v>0.5512596307074511</v>
      </c>
      <c r="I60">
        <f t="shared" si="4"/>
        <v>0.11575772208697375</v>
      </c>
      <c r="J60">
        <f t="shared" si="9"/>
        <v>55.129259028051713</v>
      </c>
      <c r="K60">
        <f t="shared" si="12"/>
        <v>7.5845611087228149E-2</v>
      </c>
      <c r="L60">
        <f t="shared" si="13"/>
        <v>323390.8411935484</v>
      </c>
      <c r="M60">
        <f t="shared" si="14"/>
        <v>55.129259028051713</v>
      </c>
    </row>
    <row r="61" spans="1:13" x14ac:dyDescent="0.2">
      <c r="A61" t="s">
        <v>16</v>
      </c>
      <c r="B61" t="s">
        <v>14</v>
      </c>
      <c r="C61" s="1">
        <v>43191</v>
      </c>
      <c r="D61">
        <v>1370500.8359999999</v>
      </c>
      <c r="E61">
        <v>3241200</v>
      </c>
      <c r="F61">
        <f t="shared" si="10"/>
        <v>0.21292714757073755</v>
      </c>
      <c r="G61">
        <f t="shared" si="2"/>
        <v>-9.2742822184404522E-2</v>
      </c>
      <c r="H61">
        <f t="shared" si="11"/>
        <v>0.50327373192712233</v>
      </c>
      <c r="I61">
        <f t="shared" si="4"/>
        <v>0.10568127529913557</v>
      </c>
      <c r="J61">
        <f t="shared" si="9"/>
        <v>50.331021602092505</v>
      </c>
      <c r="K61">
        <f t="shared" si="12"/>
        <v>6.9244302523869691E-2</v>
      </c>
      <c r="L61">
        <f t="shared" si="13"/>
        <v>192736.0641935484</v>
      </c>
      <c r="M61">
        <f t="shared" si="14"/>
        <v>50.331021602092505</v>
      </c>
    </row>
    <row r="62" spans="1:13" x14ac:dyDescent="0.2">
      <c r="A62" t="s">
        <v>16</v>
      </c>
      <c r="B62" t="s">
        <v>14</v>
      </c>
      <c r="C62" s="1">
        <v>43221</v>
      </c>
      <c r="D62">
        <v>1700142.423</v>
      </c>
      <c r="E62">
        <v>3825400</v>
      </c>
      <c r="F62">
        <f t="shared" si="10"/>
        <v>0.5771020783720413</v>
      </c>
      <c r="G62">
        <f t="shared" si="2"/>
        <v>8.8446734679607453E-2</v>
      </c>
      <c r="H62">
        <f t="shared" si="11"/>
        <v>0.62434200199557111</v>
      </c>
      <c r="I62">
        <f t="shared" si="4"/>
        <v>0.13110411851032586</v>
      </c>
      <c r="J62">
        <f t="shared" si="9"/>
        <v>62.436959373476007</v>
      </c>
      <c r="K62">
        <f t="shared" si="12"/>
        <v>8.5899383042679758E-2</v>
      </c>
      <c r="L62">
        <f t="shared" si="13"/>
        <v>522377.65119354846</v>
      </c>
      <c r="M62">
        <f t="shared" si="14"/>
        <v>62.436959373476007</v>
      </c>
    </row>
    <row r="63" spans="1:13" x14ac:dyDescent="0.2">
      <c r="A63" t="s">
        <v>16</v>
      </c>
      <c r="B63" t="s">
        <v>14</v>
      </c>
      <c r="C63" s="1">
        <v>43252</v>
      </c>
      <c r="D63">
        <v>2017310.5519999999</v>
      </c>
      <c r="E63">
        <v>2206600</v>
      </c>
      <c r="F63">
        <f t="shared" si="10"/>
        <v>0.92749682826430524</v>
      </c>
      <c r="G63">
        <f t="shared" si="2"/>
        <v>-0.41362388266284816</v>
      </c>
      <c r="H63">
        <f t="shared" si="11"/>
        <v>0.74082911470588764</v>
      </c>
      <c r="I63">
        <f t="shared" si="4"/>
        <v>0.15556497518965487</v>
      </c>
      <c r="J63">
        <f t="shared" si="9"/>
        <v>74.084815057231509</v>
      </c>
      <c r="K63">
        <f t="shared" si="12"/>
        <v>0.10192424439154633</v>
      </c>
      <c r="L63">
        <f t="shared" si="13"/>
        <v>839545.78019354842</v>
      </c>
      <c r="M63">
        <f t="shared" si="14"/>
        <v>74.084815057231509</v>
      </c>
    </row>
    <row r="64" spans="1:13" x14ac:dyDescent="0.2">
      <c r="A64" t="s">
        <v>16</v>
      </c>
      <c r="B64" t="s">
        <v>14</v>
      </c>
      <c r="C64" s="1">
        <v>43282</v>
      </c>
      <c r="D64">
        <v>2013471.648</v>
      </c>
      <c r="E64">
        <v>2476600</v>
      </c>
      <c r="F64">
        <f t="shared" si="10"/>
        <v>0.92325575961979345</v>
      </c>
      <c r="G64">
        <f t="shared" si="2"/>
        <v>-0.32988341646414354</v>
      </c>
      <c r="H64">
        <f t="shared" si="11"/>
        <v>0.73941919106588638</v>
      </c>
      <c r="I64">
        <f t="shared" si="4"/>
        <v>0.15526890861813092</v>
      </c>
      <c r="J64">
        <f t="shared" si="9"/>
        <v>73.94383304899263</v>
      </c>
      <c r="K64">
        <f t="shared" si="12"/>
        <v>0.10173028447342478</v>
      </c>
      <c r="L64">
        <f t="shared" si="13"/>
        <v>835706.87619354855</v>
      </c>
      <c r="M64">
        <f t="shared" si="14"/>
        <v>73.94383304899263</v>
      </c>
    </row>
    <row r="65" spans="1:13" x14ac:dyDescent="0.2">
      <c r="A65" t="s">
        <v>16</v>
      </c>
      <c r="B65" t="s">
        <v>14</v>
      </c>
      <c r="C65" s="1">
        <v>43313</v>
      </c>
      <c r="D65">
        <v>1311145.4369999999</v>
      </c>
      <c r="E65">
        <v>1657400</v>
      </c>
      <c r="F65">
        <f t="shared" si="10"/>
        <v>0.14735366055949839</v>
      </c>
      <c r="G65">
        <f t="shared" si="2"/>
        <v>-0.58395819390850956</v>
      </c>
      <c r="H65">
        <f t="shared" si="11"/>
        <v>0.48147412969382603</v>
      </c>
      <c r="I65">
        <f t="shared" si="4"/>
        <v>0.10110362775093759</v>
      </c>
      <c r="J65">
        <f t="shared" si="9"/>
        <v>48.151221494863812</v>
      </c>
      <c r="K65">
        <f t="shared" si="12"/>
        <v>6.6245381912645049E-2</v>
      </c>
      <c r="L65">
        <f t="shared" si="13"/>
        <v>133380.66519354843</v>
      </c>
      <c r="M65">
        <f t="shared" si="14"/>
        <v>48.151221494863812</v>
      </c>
    </row>
    <row r="66" spans="1:13" x14ac:dyDescent="0.2">
      <c r="A66" t="s">
        <v>16</v>
      </c>
      <c r="B66" t="s">
        <v>14</v>
      </c>
      <c r="C66" s="1">
        <v>43344</v>
      </c>
      <c r="D66">
        <v>1720275.375</v>
      </c>
      <c r="E66">
        <v>2632400</v>
      </c>
      <c r="F66">
        <f t="shared" si="10"/>
        <v>0.59934416399040114</v>
      </c>
      <c r="G66">
        <f t="shared" si="2"/>
        <v>-0.28156206596874289</v>
      </c>
      <c r="H66">
        <f t="shared" si="11"/>
        <v>0.6317362804062352</v>
      </c>
      <c r="I66">
        <f t="shared" si="4"/>
        <v>0.13265682576044116</v>
      </c>
      <c r="J66">
        <f t="shared" si="9"/>
        <v>63.17633290423823</v>
      </c>
      <c r="K66">
        <f t="shared" si="12"/>
        <v>8.691659673738672E-2</v>
      </c>
      <c r="L66">
        <f t="shared" si="13"/>
        <v>542510.60319354851</v>
      </c>
      <c r="M66">
        <f t="shared" si="14"/>
        <v>63.17633290423823</v>
      </c>
    </row>
    <row r="67" spans="1:13" x14ac:dyDescent="0.2">
      <c r="A67" t="s">
        <v>16</v>
      </c>
      <c r="B67" t="s">
        <v>14</v>
      </c>
      <c r="C67" s="1">
        <v>43374</v>
      </c>
      <c r="D67">
        <v>1976768.223</v>
      </c>
      <c r="E67">
        <v>2614200</v>
      </c>
      <c r="F67">
        <f t="shared" si="10"/>
        <v>0.88270727366815338</v>
      </c>
      <c r="G67">
        <f t="shared" ref="G67:G73" si="15">(E67-AVERAGE($D$2:$D$73))/_xlfn.STDEV.P($D$2:$D$73)</f>
        <v>-0.28720679369028523</v>
      </c>
      <c r="H67">
        <f t="shared" si="11"/>
        <v>0.72593903460026099</v>
      </c>
      <c r="I67">
        <f t="shared" ref="I67:I73" si="16">(D67-MIN($D$2:$D$73))/(MAX($D$2:$D$73)-MIN($D$2:$D$73))</f>
        <v>0.15243824205211695</v>
      </c>
      <c r="J67">
        <f t="shared" si="9"/>
        <v>72.595916412956512</v>
      </c>
      <c r="K67">
        <f t="shared" si="12"/>
        <v>9.9875850679878253E-2</v>
      </c>
      <c r="L67">
        <f t="shared" si="13"/>
        <v>799003.45119354851</v>
      </c>
      <c r="M67">
        <f t="shared" si="14"/>
        <v>72.595916412956512</v>
      </c>
    </row>
    <row r="68" spans="1:13" x14ac:dyDescent="0.2">
      <c r="A68" t="s">
        <v>16</v>
      </c>
      <c r="B68" t="s">
        <v>14</v>
      </c>
      <c r="C68" s="1">
        <v>43405</v>
      </c>
      <c r="D68">
        <v>2252401.5219999999</v>
      </c>
      <c r="E68">
        <v>2415500</v>
      </c>
      <c r="F68">
        <f t="shared" si="10"/>
        <v>1.1872159932850748</v>
      </c>
      <c r="G68">
        <f t="shared" si="15"/>
        <v>-0.3488335738150356</v>
      </c>
      <c r="H68">
        <f t="shared" si="11"/>
        <v>0.82717154894072098</v>
      </c>
      <c r="I68">
        <f t="shared" si="16"/>
        <v>0.17369582125513214</v>
      </c>
      <c r="J68">
        <f t="shared" si="9"/>
        <v>82.718424303367627</v>
      </c>
      <c r="K68">
        <f t="shared" si="12"/>
        <v>0.11380217238670297</v>
      </c>
      <c r="L68">
        <f t="shared" si="13"/>
        <v>1074636.7501935484</v>
      </c>
      <c r="M68">
        <f t="shared" si="14"/>
        <v>82.718424303367627</v>
      </c>
    </row>
    <row r="69" spans="1:13" x14ac:dyDescent="0.2">
      <c r="A69" t="s">
        <v>16</v>
      </c>
      <c r="B69" t="s">
        <v>14</v>
      </c>
      <c r="C69" s="1">
        <v>43435</v>
      </c>
      <c r="D69">
        <v>2095530.0160000001</v>
      </c>
      <c r="E69">
        <v>3118800</v>
      </c>
      <c r="F69">
        <f t="shared" si="10"/>
        <v>1.013910584940932</v>
      </c>
      <c r="G69">
        <f t="shared" si="15"/>
        <v>-0.13070516686115061</v>
      </c>
      <c r="H69">
        <f t="shared" si="11"/>
        <v>0.76955696812494467</v>
      </c>
      <c r="I69">
        <f t="shared" si="16"/>
        <v>0.16159747001966959</v>
      </c>
      <c r="J69">
        <f t="shared" si="9"/>
        <v>76.957389395659789</v>
      </c>
      <c r="K69">
        <f t="shared" si="12"/>
        <v>0.10587626841531785</v>
      </c>
      <c r="L69">
        <f t="shared" si="13"/>
        <v>917765.24419354857</v>
      </c>
      <c r="M69">
        <f t="shared" si="14"/>
        <v>76.957389395659789</v>
      </c>
    </row>
    <row r="70" spans="1:13" x14ac:dyDescent="0.2">
      <c r="A70" t="s">
        <v>16</v>
      </c>
      <c r="B70" t="s">
        <v>14</v>
      </c>
      <c r="C70" s="1">
        <v>43466</v>
      </c>
      <c r="D70">
        <v>2718050</v>
      </c>
      <c r="E70">
        <v>2354200</v>
      </c>
      <c r="F70">
        <f t="shared" si="10"/>
        <v>1.7016459345939741</v>
      </c>
      <c r="G70">
        <f t="shared" si="15"/>
        <v>-0.36784576114088968</v>
      </c>
      <c r="H70">
        <f t="shared" si="11"/>
        <v>0.99819140175882481</v>
      </c>
      <c r="I70">
        <f t="shared" si="16"/>
        <v>0.20960788063896038</v>
      </c>
      <c r="J70">
        <f t="shared" si="9"/>
        <v>99.819153459872496</v>
      </c>
      <c r="K70">
        <f t="shared" si="12"/>
        <v>0.13732897604376509</v>
      </c>
      <c r="L70">
        <f t="shared" si="13"/>
        <v>1540285.2281935485</v>
      </c>
      <c r="M70">
        <f t="shared" si="14"/>
        <v>99.819153459872496</v>
      </c>
    </row>
    <row r="71" spans="1:13" x14ac:dyDescent="0.2">
      <c r="A71" t="s">
        <v>16</v>
      </c>
      <c r="B71" t="s">
        <v>14</v>
      </c>
      <c r="C71" s="1">
        <v>43497</v>
      </c>
      <c r="D71">
        <v>2677015.423</v>
      </c>
      <c r="E71">
        <v>2445300</v>
      </c>
      <c r="F71">
        <f t="shared" si="10"/>
        <v>1.6563125639612335</v>
      </c>
      <c r="G71">
        <f t="shared" si="15"/>
        <v>-0.3395911075456971</v>
      </c>
      <c r="H71">
        <f t="shared" si="11"/>
        <v>0.98312053252902531</v>
      </c>
      <c r="I71">
        <f t="shared" si="16"/>
        <v>0.20644318401556827</v>
      </c>
      <c r="J71">
        <f t="shared" si="9"/>
        <v>98.312177231059948</v>
      </c>
      <c r="K71">
        <f t="shared" si="12"/>
        <v>0.13525571159248603</v>
      </c>
      <c r="L71">
        <f t="shared" si="13"/>
        <v>1499250.6511935485</v>
      </c>
      <c r="M71">
        <f t="shared" si="14"/>
        <v>98.312177231059948</v>
      </c>
    </row>
    <row r="72" spans="1:13" x14ac:dyDescent="0.2">
      <c r="A72" t="s">
        <v>16</v>
      </c>
      <c r="B72" t="s">
        <v>14</v>
      </c>
      <c r="C72" s="1">
        <v>43525</v>
      </c>
      <c r="D72">
        <v>2275714.1579999998</v>
      </c>
      <c r="E72">
        <v>4461400</v>
      </c>
      <c r="F72">
        <f t="shared" si="10"/>
        <v>1.2129708674784694</v>
      </c>
      <c r="G72">
        <f t="shared" si="15"/>
        <v>0.28570205505877833</v>
      </c>
      <c r="H72">
        <f t="shared" si="11"/>
        <v>0.83573363765331854</v>
      </c>
      <c r="I72">
        <f t="shared" si="16"/>
        <v>0.17549375426249736</v>
      </c>
      <c r="J72">
        <f t="shared" si="9"/>
        <v>83.574570286862453</v>
      </c>
      <c r="K72">
        <f t="shared" si="12"/>
        <v>0.11498003903034859</v>
      </c>
      <c r="L72">
        <f t="shared" si="13"/>
        <v>1097949.3861935483</v>
      </c>
      <c r="M72">
        <f t="shared" si="14"/>
        <v>83.574570286862453</v>
      </c>
    </row>
    <row r="73" spans="1:13" x14ac:dyDescent="0.2">
      <c r="A73" t="s">
        <v>16</v>
      </c>
      <c r="B73" t="s">
        <v>14</v>
      </c>
      <c r="C73" s="1">
        <v>43556</v>
      </c>
      <c r="D73">
        <v>2722974.4049999998</v>
      </c>
      <c r="E73">
        <v>3216600</v>
      </c>
      <c r="F73">
        <f t="shared" si="10"/>
        <v>1.7070862216233911</v>
      </c>
      <c r="G73">
        <f t="shared" si="15"/>
        <v>-0.10037250910473093</v>
      </c>
      <c r="H73">
        <f t="shared" si="11"/>
        <v>1</v>
      </c>
      <c r="I73">
        <f t="shared" si="16"/>
        <v>0.20998766395866453</v>
      </c>
      <c r="J73">
        <f>D73/$D$73*100</f>
        <v>100</v>
      </c>
      <c r="K73">
        <f t="shared" si="12"/>
        <v>0.13757778070014548</v>
      </c>
      <c r="L73">
        <f t="shared" si="13"/>
        <v>1545209.6331935483</v>
      </c>
      <c r="M73">
        <f t="shared" si="14"/>
        <v>100</v>
      </c>
    </row>
  </sheetData>
  <autoFilter ref="A1:J73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3BEFBF5AA82E14C9116B7177C032A19" ma:contentTypeVersion="11" ma:contentTypeDescription="Create a new document." ma:contentTypeScope="" ma:versionID="3a3fdddebd93e74101e17e8ea4a6ebf2">
  <xsd:schema xmlns:xsd="http://www.w3.org/2001/XMLSchema" xmlns:xs="http://www.w3.org/2001/XMLSchema" xmlns:p="http://schemas.microsoft.com/office/2006/metadata/properties" xmlns:ns3="e18326a3-90c7-4deb-8a05-3397b18cd1aa" xmlns:ns4="af75b974-530a-4ecf-989b-c2d32ac6a9a6" targetNamespace="http://schemas.microsoft.com/office/2006/metadata/properties" ma:root="true" ma:fieldsID="d1d6993c6acfb455465d3325a015e8ef" ns3:_="" ns4:_="">
    <xsd:import namespace="e18326a3-90c7-4deb-8a05-3397b18cd1aa"/>
    <xsd:import namespace="af75b974-530a-4ecf-989b-c2d32ac6a9a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DateTaken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Location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8326a3-90c7-4deb-8a05-3397b18cd1a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75b974-530a-4ecf-989b-c2d32ac6a9a6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B217D04-97AA-4A7D-BA13-CAAFFB1B9F0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18326a3-90c7-4deb-8a05-3397b18cd1aa"/>
    <ds:schemaRef ds:uri="af75b974-530a-4ecf-989b-c2d32ac6a9a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9DF6E8C-EBB1-462D-BE79-CCFFF43BB1E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CD499B6-E892-45E8-BA7C-9600BB2F2258}">
  <ds:schemaRefs>
    <ds:schemaRef ds:uri="e18326a3-90c7-4deb-8a05-3397b18cd1aa"/>
    <ds:schemaRef ds:uri="http://schemas.microsoft.com/office/infopath/2007/PartnerControls"/>
    <ds:schemaRef ds:uri="http://purl.org/dc/dcmitype/"/>
    <ds:schemaRef ds:uri="http://purl.org/dc/terms/"/>
    <ds:schemaRef ds:uri="http://schemas.microsoft.com/office/2006/metadata/properties"/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af75b974-530a-4ecf-989b-c2d32ac6a9a6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1</vt:i4>
      </vt:variant>
    </vt:vector>
  </HeadingPairs>
  <TitlesOfParts>
    <vt:vector size="5" baseType="lpstr">
      <vt:lpstr>test_sc</vt:lpstr>
      <vt:lpstr>Sheet3</vt:lpstr>
      <vt:lpstr>Sheet2</vt:lpstr>
      <vt:lpstr>Sheet1</vt:lpstr>
      <vt:lpstr>Chart1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Sereleas, Panagiotis</dc:creator>
  <cp:lastModifiedBy>Sereleas, Panagiotis</cp:lastModifiedBy>
  <dcterms:created xsi:type="dcterms:W3CDTF">2019-09-12T08:43:56Z</dcterms:created>
  <dcterms:modified xsi:type="dcterms:W3CDTF">2019-09-16T09:57:53Z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0x010100A3BEFBF5AA82E14C9116B7177C032A19</vt:lpwstr>
  </property>
</Properties>
</file>