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Well Behaviour\"/>
    </mc:Choice>
  </mc:AlternateContent>
  <xr:revisionPtr revIDLastSave="0" documentId="13_ncr:1_{3EB441FD-37A2-4E8F-A028-84381FABCC7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Evaluation" sheetId="4" r:id="rId1"/>
    <sheet name="grad=75.0" sheetId="1" r:id="rId2"/>
    <sheet name="grad=50.0" sheetId="2" r:id="rId3"/>
    <sheet name="grad=35.0" sheetId="3" r:id="rId4"/>
  </sheets>
  <calcPr calcId="191029"/>
</workbook>
</file>

<file path=xl/calcChain.xml><?xml version="1.0" encoding="utf-8"?>
<calcChain xmlns="http://schemas.openxmlformats.org/spreadsheetml/2006/main">
  <c r="B27" i="4" l="1"/>
  <c r="C27" i="4"/>
  <c r="F27" i="4" s="1"/>
  <c r="B28" i="4"/>
  <c r="C28" i="4"/>
  <c r="B29" i="4"/>
  <c r="C29" i="4"/>
  <c r="F29" i="4" s="1"/>
  <c r="C26" i="4"/>
  <c r="B26" i="4"/>
  <c r="F28" i="4"/>
  <c r="F26" i="4"/>
  <c r="F21" i="4"/>
  <c r="F19" i="4"/>
  <c r="B20" i="4"/>
  <c r="C20" i="4"/>
  <c r="F20" i="4" s="1"/>
  <c r="B21" i="4"/>
  <c r="C21" i="4"/>
  <c r="B22" i="4"/>
  <c r="C22" i="4"/>
  <c r="F22" i="4" s="1"/>
  <c r="C19" i="4"/>
  <c r="B19" i="4"/>
  <c r="F14" i="4"/>
  <c r="F12" i="4"/>
  <c r="F6" i="4"/>
  <c r="Q63" i="1"/>
  <c r="B15" i="4"/>
  <c r="C15" i="4"/>
  <c r="F15" i="4" s="1"/>
  <c r="B13" i="4"/>
  <c r="C13" i="4"/>
  <c r="F13" i="4" s="1"/>
  <c r="B14" i="4"/>
  <c r="C14" i="4"/>
  <c r="C12" i="4"/>
  <c r="B12" i="4"/>
  <c r="B5" i="4"/>
  <c r="B6" i="4"/>
  <c r="C6" i="4"/>
  <c r="B7" i="4"/>
  <c r="C7" i="4"/>
  <c r="F7" i="4" s="1"/>
  <c r="B8" i="4"/>
  <c r="C8" i="4"/>
  <c r="F8" i="4" s="1"/>
  <c r="C5" i="4"/>
  <c r="F5" i="4" s="1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Y59" i="3"/>
  <c r="X59" i="3"/>
  <c r="W59" i="3"/>
  <c r="V59" i="3"/>
  <c r="U59" i="3"/>
  <c r="T59" i="3"/>
  <c r="S59" i="3"/>
  <c r="R59" i="3"/>
  <c r="Q59" i="3"/>
  <c r="S34" i="3"/>
  <c r="R34" i="3"/>
  <c r="Q34" i="3"/>
  <c r="P34" i="3"/>
  <c r="X34" i="3" s="1"/>
  <c r="O34" i="3"/>
  <c r="W34" i="3" s="1"/>
  <c r="N34" i="3"/>
  <c r="V34" i="3" s="1"/>
  <c r="M34" i="3"/>
  <c r="U34" i="3" s="1"/>
  <c r="S33" i="3"/>
  <c r="R33" i="3"/>
  <c r="Q33" i="3"/>
  <c r="P33" i="3"/>
  <c r="X33" i="3" s="1"/>
  <c r="O33" i="3"/>
  <c r="W33" i="3" s="1"/>
  <c r="N33" i="3"/>
  <c r="V33" i="3" s="1"/>
  <c r="M33" i="3"/>
  <c r="U33" i="3" s="1"/>
  <c r="S32" i="3"/>
  <c r="R32" i="3"/>
  <c r="Q32" i="3"/>
  <c r="P32" i="3"/>
  <c r="X32" i="3" s="1"/>
  <c r="O32" i="3"/>
  <c r="W32" i="3" s="1"/>
  <c r="N32" i="3"/>
  <c r="V32" i="3" s="1"/>
  <c r="M32" i="3"/>
  <c r="U32" i="3" s="1"/>
  <c r="S31" i="3"/>
  <c r="R31" i="3"/>
  <c r="Q31" i="3"/>
  <c r="P31" i="3"/>
  <c r="X31" i="3" s="1"/>
  <c r="O31" i="3"/>
  <c r="W31" i="3" s="1"/>
  <c r="N31" i="3"/>
  <c r="V31" i="3" s="1"/>
  <c r="M31" i="3"/>
  <c r="U31" i="3" s="1"/>
  <c r="S30" i="3"/>
  <c r="R30" i="3"/>
  <c r="Q30" i="3"/>
  <c r="P30" i="3"/>
  <c r="X30" i="3" s="1"/>
  <c r="O30" i="3"/>
  <c r="W30" i="3" s="1"/>
  <c r="N30" i="3"/>
  <c r="V30" i="3" s="1"/>
  <c r="M30" i="3"/>
  <c r="U30" i="3" s="1"/>
  <c r="S29" i="3"/>
  <c r="R29" i="3"/>
  <c r="Q29" i="3"/>
  <c r="P29" i="3"/>
  <c r="X29" i="3" s="1"/>
  <c r="O29" i="3"/>
  <c r="W29" i="3" s="1"/>
  <c r="N29" i="3"/>
  <c r="V29" i="3" s="1"/>
  <c r="M29" i="3"/>
  <c r="U29" i="3" s="1"/>
  <c r="S28" i="3"/>
  <c r="R28" i="3"/>
  <c r="Q28" i="3"/>
  <c r="P28" i="3"/>
  <c r="X28" i="3" s="1"/>
  <c r="O28" i="3"/>
  <c r="W28" i="3" s="1"/>
  <c r="N28" i="3"/>
  <c r="V28" i="3" s="1"/>
  <c r="M28" i="3"/>
  <c r="U28" i="3" s="1"/>
  <c r="S27" i="3"/>
  <c r="R27" i="3"/>
  <c r="Q27" i="3"/>
  <c r="P27" i="3"/>
  <c r="X27" i="3" s="1"/>
  <c r="O27" i="3"/>
  <c r="W27" i="3" s="1"/>
  <c r="N27" i="3"/>
  <c r="V27" i="3" s="1"/>
  <c r="M27" i="3"/>
  <c r="U27" i="3" s="1"/>
  <c r="S26" i="3"/>
  <c r="R26" i="3"/>
  <c r="Q26" i="3"/>
  <c r="P26" i="3"/>
  <c r="X26" i="3" s="1"/>
  <c r="O26" i="3"/>
  <c r="W26" i="3" s="1"/>
  <c r="N26" i="3"/>
  <c r="V26" i="3" s="1"/>
  <c r="M26" i="3"/>
  <c r="U26" i="3" s="1"/>
  <c r="S25" i="3"/>
  <c r="R25" i="3"/>
  <c r="Q25" i="3"/>
  <c r="P25" i="3"/>
  <c r="X25" i="3" s="1"/>
  <c r="O25" i="3"/>
  <c r="W25" i="3" s="1"/>
  <c r="N25" i="3"/>
  <c r="V25" i="3" s="1"/>
  <c r="M25" i="3"/>
  <c r="U25" i="3" s="1"/>
  <c r="S24" i="3"/>
  <c r="R24" i="3"/>
  <c r="Q24" i="3"/>
  <c r="P24" i="3"/>
  <c r="X24" i="3" s="1"/>
  <c r="O24" i="3"/>
  <c r="W24" i="3" s="1"/>
  <c r="N24" i="3"/>
  <c r="V24" i="3" s="1"/>
  <c r="M24" i="3"/>
  <c r="U24" i="3" s="1"/>
  <c r="S23" i="3"/>
  <c r="R23" i="3"/>
  <c r="Q23" i="3"/>
  <c r="P23" i="3"/>
  <c r="X23" i="3" s="1"/>
  <c r="O23" i="3"/>
  <c r="W23" i="3" s="1"/>
  <c r="N23" i="3"/>
  <c r="V23" i="3" s="1"/>
  <c r="M23" i="3"/>
  <c r="U23" i="3" s="1"/>
  <c r="S22" i="3"/>
  <c r="R22" i="3"/>
  <c r="Q22" i="3"/>
  <c r="P22" i="3"/>
  <c r="X22" i="3" s="1"/>
  <c r="O22" i="3"/>
  <c r="W22" i="3" s="1"/>
  <c r="N22" i="3"/>
  <c r="V22" i="3" s="1"/>
  <c r="M22" i="3"/>
  <c r="U22" i="3" s="1"/>
  <c r="S21" i="3"/>
  <c r="R21" i="3"/>
  <c r="Q21" i="3"/>
  <c r="P21" i="3"/>
  <c r="X21" i="3" s="1"/>
  <c r="O21" i="3"/>
  <c r="W21" i="3" s="1"/>
  <c r="N21" i="3"/>
  <c r="V21" i="3" s="1"/>
  <c r="M21" i="3"/>
  <c r="U21" i="3" s="1"/>
  <c r="S20" i="3"/>
  <c r="R20" i="3"/>
  <c r="Q20" i="3"/>
  <c r="P20" i="3"/>
  <c r="X20" i="3" s="1"/>
  <c r="O20" i="3"/>
  <c r="W20" i="3" s="1"/>
  <c r="N20" i="3"/>
  <c r="V20" i="3" s="1"/>
  <c r="M20" i="3"/>
  <c r="U20" i="3" s="1"/>
  <c r="S19" i="3"/>
  <c r="R19" i="3"/>
  <c r="Q19" i="3"/>
  <c r="P19" i="3"/>
  <c r="X19" i="3" s="1"/>
  <c r="O19" i="3"/>
  <c r="W19" i="3" s="1"/>
  <c r="N19" i="3"/>
  <c r="V19" i="3" s="1"/>
  <c r="M19" i="3"/>
  <c r="U19" i="3" s="1"/>
  <c r="S18" i="3"/>
  <c r="R18" i="3"/>
  <c r="Q18" i="3"/>
  <c r="P18" i="3"/>
  <c r="X18" i="3" s="1"/>
  <c r="O18" i="3"/>
  <c r="W18" i="3" s="1"/>
  <c r="N18" i="3"/>
  <c r="V18" i="3" s="1"/>
  <c r="M18" i="3"/>
  <c r="U18" i="3" s="1"/>
  <c r="S17" i="3"/>
  <c r="R17" i="3"/>
  <c r="Q17" i="3"/>
  <c r="P17" i="3"/>
  <c r="X17" i="3" s="1"/>
  <c r="O17" i="3"/>
  <c r="W17" i="3" s="1"/>
  <c r="N17" i="3"/>
  <c r="V17" i="3" s="1"/>
  <c r="M17" i="3"/>
  <c r="U17" i="3" s="1"/>
  <c r="S16" i="3"/>
  <c r="R16" i="3"/>
  <c r="Q16" i="3"/>
  <c r="P16" i="3"/>
  <c r="X16" i="3" s="1"/>
  <c r="O16" i="3"/>
  <c r="W16" i="3" s="1"/>
  <c r="N16" i="3"/>
  <c r="V16" i="3" s="1"/>
  <c r="M16" i="3"/>
  <c r="U16" i="3" s="1"/>
  <c r="V15" i="3"/>
  <c r="S15" i="3"/>
  <c r="R15" i="3"/>
  <c r="Q15" i="3"/>
  <c r="P15" i="3"/>
  <c r="X15" i="3" s="1"/>
  <c r="O15" i="3"/>
  <c r="W15" i="3" s="1"/>
  <c r="N15" i="3"/>
  <c r="M15" i="3"/>
  <c r="U15" i="3" s="1"/>
  <c r="S14" i="3"/>
  <c r="R14" i="3"/>
  <c r="Q14" i="3"/>
  <c r="P14" i="3"/>
  <c r="X14" i="3" s="1"/>
  <c r="O14" i="3"/>
  <c r="W14" i="3" s="1"/>
  <c r="N14" i="3"/>
  <c r="V14" i="3" s="1"/>
  <c r="M14" i="3"/>
  <c r="U14" i="3" s="1"/>
  <c r="S13" i="3"/>
  <c r="R13" i="3"/>
  <c r="Q13" i="3"/>
  <c r="P13" i="3"/>
  <c r="X13" i="3" s="1"/>
  <c r="O13" i="3"/>
  <c r="W13" i="3" s="1"/>
  <c r="N13" i="3"/>
  <c r="V13" i="3" s="1"/>
  <c r="M13" i="3"/>
  <c r="U13" i="3" s="1"/>
  <c r="S12" i="3"/>
  <c r="R12" i="3"/>
  <c r="Q12" i="3"/>
  <c r="P12" i="3"/>
  <c r="X12" i="3" s="1"/>
  <c r="O12" i="3"/>
  <c r="W12" i="3" s="1"/>
  <c r="N12" i="3"/>
  <c r="V12" i="3" s="1"/>
  <c r="M12" i="3"/>
  <c r="U12" i="3" s="1"/>
  <c r="S11" i="3"/>
  <c r="R11" i="3"/>
  <c r="Q11" i="3"/>
  <c r="P11" i="3"/>
  <c r="X11" i="3" s="1"/>
  <c r="O11" i="3"/>
  <c r="W11" i="3" s="1"/>
  <c r="N11" i="3"/>
  <c r="V11" i="3" s="1"/>
  <c r="M11" i="3"/>
  <c r="U11" i="3" s="1"/>
  <c r="U10" i="3"/>
  <c r="S10" i="3"/>
  <c r="R10" i="3"/>
  <c r="Q10" i="3"/>
  <c r="P10" i="3"/>
  <c r="X10" i="3" s="1"/>
  <c r="O10" i="3"/>
  <c r="W10" i="3" s="1"/>
  <c r="N10" i="3"/>
  <c r="V10" i="3" s="1"/>
  <c r="M10" i="3"/>
  <c r="S9" i="3"/>
  <c r="R9" i="3"/>
  <c r="Q9" i="3"/>
  <c r="P9" i="3"/>
  <c r="X9" i="3" s="1"/>
  <c r="O9" i="3"/>
  <c r="W9" i="3" s="1"/>
  <c r="N9" i="3"/>
  <c r="V9" i="3" s="1"/>
  <c r="M9" i="3"/>
  <c r="U9" i="3" s="1"/>
  <c r="S8" i="3"/>
  <c r="R8" i="3"/>
  <c r="Q8" i="3"/>
  <c r="P8" i="3"/>
  <c r="X8" i="3" s="1"/>
  <c r="O8" i="3"/>
  <c r="W8" i="3" s="1"/>
  <c r="N8" i="3"/>
  <c r="V8" i="3" s="1"/>
  <c r="M8" i="3"/>
  <c r="U8" i="3" s="1"/>
  <c r="S7" i="3"/>
  <c r="R7" i="3"/>
  <c r="Q7" i="3"/>
  <c r="P7" i="3"/>
  <c r="X7" i="3" s="1"/>
  <c r="O7" i="3"/>
  <c r="W7" i="3" s="1"/>
  <c r="N7" i="3"/>
  <c r="V7" i="3" s="1"/>
  <c r="M7" i="3"/>
  <c r="U7" i="3" s="1"/>
  <c r="S6" i="3"/>
  <c r="R6" i="3"/>
  <c r="Q6" i="3"/>
  <c r="P6" i="3"/>
  <c r="X6" i="3" s="1"/>
  <c r="O6" i="3"/>
  <c r="W6" i="3" s="1"/>
  <c r="N6" i="3"/>
  <c r="V6" i="3" s="1"/>
  <c r="M6" i="3"/>
  <c r="U6" i="3" s="1"/>
  <c r="S5" i="3"/>
  <c r="R5" i="3"/>
  <c r="Q5" i="3"/>
  <c r="P5" i="3"/>
  <c r="X5" i="3" s="1"/>
  <c r="O5" i="3"/>
  <c r="W5" i="3" s="1"/>
  <c r="N5" i="3"/>
  <c r="V5" i="3" s="1"/>
  <c r="M5" i="3"/>
  <c r="U5" i="3" s="1"/>
  <c r="S4" i="3"/>
  <c r="R4" i="3"/>
  <c r="Q4" i="3"/>
  <c r="P4" i="3"/>
  <c r="X4" i="3" s="1"/>
  <c r="O4" i="3"/>
  <c r="W4" i="3" s="1"/>
  <c r="N4" i="3"/>
  <c r="V4" i="3" s="1"/>
  <c r="M4" i="3"/>
  <c r="U4" i="3" s="1"/>
  <c r="S3" i="3"/>
  <c r="R3" i="3"/>
  <c r="Q3" i="3"/>
  <c r="P3" i="3"/>
  <c r="X3" i="3" s="1"/>
  <c r="O3" i="3"/>
  <c r="W3" i="3" s="1"/>
  <c r="N3" i="3"/>
  <c r="V3" i="3" s="1"/>
  <c r="M3" i="3"/>
  <c r="S2" i="3"/>
  <c r="R2" i="3"/>
  <c r="Q2" i="3"/>
  <c r="P2" i="3"/>
  <c r="O2" i="3"/>
  <c r="W2" i="3" s="1"/>
  <c r="N2" i="3"/>
  <c r="V2" i="3" s="1"/>
  <c r="M2" i="3"/>
  <c r="U2" i="3" s="1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Y59" i="2"/>
  <c r="X59" i="2"/>
  <c r="W59" i="2"/>
  <c r="V59" i="2"/>
  <c r="U59" i="2"/>
  <c r="T59" i="2"/>
  <c r="S59" i="2"/>
  <c r="R59" i="2"/>
  <c r="Q59" i="2"/>
  <c r="S34" i="2"/>
  <c r="R34" i="2"/>
  <c r="Q34" i="2"/>
  <c r="P34" i="2"/>
  <c r="X34" i="2" s="1"/>
  <c r="O34" i="2"/>
  <c r="W34" i="2" s="1"/>
  <c r="N34" i="2"/>
  <c r="V34" i="2" s="1"/>
  <c r="M34" i="2"/>
  <c r="U34" i="2" s="1"/>
  <c r="S33" i="2"/>
  <c r="R33" i="2"/>
  <c r="Q33" i="2"/>
  <c r="P33" i="2"/>
  <c r="X33" i="2" s="1"/>
  <c r="O33" i="2"/>
  <c r="W33" i="2" s="1"/>
  <c r="N33" i="2"/>
  <c r="V33" i="2" s="1"/>
  <c r="M33" i="2"/>
  <c r="U33" i="2" s="1"/>
  <c r="S32" i="2"/>
  <c r="R32" i="2"/>
  <c r="Q32" i="2"/>
  <c r="P32" i="2"/>
  <c r="X32" i="2" s="1"/>
  <c r="O32" i="2"/>
  <c r="W32" i="2" s="1"/>
  <c r="N32" i="2"/>
  <c r="V32" i="2" s="1"/>
  <c r="M32" i="2"/>
  <c r="U32" i="2" s="1"/>
  <c r="X31" i="2"/>
  <c r="S31" i="2"/>
  <c r="R31" i="2"/>
  <c r="Q31" i="2"/>
  <c r="P31" i="2"/>
  <c r="O31" i="2"/>
  <c r="W31" i="2" s="1"/>
  <c r="N31" i="2"/>
  <c r="V31" i="2" s="1"/>
  <c r="M31" i="2"/>
  <c r="U31" i="2" s="1"/>
  <c r="W30" i="2"/>
  <c r="S30" i="2"/>
  <c r="R30" i="2"/>
  <c r="Q30" i="2"/>
  <c r="P30" i="2"/>
  <c r="X30" i="2" s="1"/>
  <c r="O30" i="2"/>
  <c r="N30" i="2"/>
  <c r="V30" i="2" s="1"/>
  <c r="M30" i="2"/>
  <c r="U30" i="2" s="1"/>
  <c r="S29" i="2"/>
  <c r="R29" i="2"/>
  <c r="Q29" i="2"/>
  <c r="P29" i="2"/>
  <c r="X29" i="2" s="1"/>
  <c r="O29" i="2"/>
  <c r="W29" i="2" s="1"/>
  <c r="N29" i="2"/>
  <c r="V29" i="2" s="1"/>
  <c r="M29" i="2"/>
  <c r="U29" i="2" s="1"/>
  <c r="S28" i="2"/>
  <c r="R28" i="2"/>
  <c r="Q28" i="2"/>
  <c r="P28" i="2"/>
  <c r="X28" i="2" s="1"/>
  <c r="O28" i="2"/>
  <c r="W28" i="2" s="1"/>
  <c r="N28" i="2"/>
  <c r="V28" i="2" s="1"/>
  <c r="M28" i="2"/>
  <c r="U28" i="2" s="1"/>
  <c r="S27" i="2"/>
  <c r="R27" i="2"/>
  <c r="Q27" i="2"/>
  <c r="P27" i="2"/>
  <c r="X27" i="2" s="1"/>
  <c r="O27" i="2"/>
  <c r="W27" i="2" s="1"/>
  <c r="N27" i="2"/>
  <c r="V27" i="2" s="1"/>
  <c r="M27" i="2"/>
  <c r="U27" i="2" s="1"/>
  <c r="S26" i="2"/>
  <c r="R26" i="2"/>
  <c r="Q26" i="2"/>
  <c r="P26" i="2"/>
  <c r="X26" i="2" s="1"/>
  <c r="O26" i="2"/>
  <c r="W26" i="2" s="1"/>
  <c r="N26" i="2"/>
  <c r="V26" i="2" s="1"/>
  <c r="M26" i="2"/>
  <c r="U26" i="2" s="1"/>
  <c r="S25" i="2"/>
  <c r="R25" i="2"/>
  <c r="Q25" i="2"/>
  <c r="P25" i="2"/>
  <c r="X25" i="2" s="1"/>
  <c r="O25" i="2"/>
  <c r="W25" i="2" s="1"/>
  <c r="N25" i="2"/>
  <c r="V25" i="2" s="1"/>
  <c r="M25" i="2"/>
  <c r="U25" i="2" s="1"/>
  <c r="S24" i="2"/>
  <c r="R24" i="2"/>
  <c r="Q24" i="2"/>
  <c r="P24" i="2"/>
  <c r="X24" i="2" s="1"/>
  <c r="O24" i="2"/>
  <c r="W24" i="2" s="1"/>
  <c r="N24" i="2"/>
  <c r="V24" i="2" s="1"/>
  <c r="M24" i="2"/>
  <c r="U24" i="2" s="1"/>
  <c r="V23" i="2"/>
  <c r="S23" i="2"/>
  <c r="R23" i="2"/>
  <c r="Q23" i="2"/>
  <c r="P23" i="2"/>
  <c r="X23" i="2" s="1"/>
  <c r="O23" i="2"/>
  <c r="W23" i="2" s="1"/>
  <c r="N23" i="2"/>
  <c r="M23" i="2"/>
  <c r="U23" i="2" s="1"/>
  <c r="S22" i="2"/>
  <c r="R22" i="2"/>
  <c r="Q22" i="2"/>
  <c r="P22" i="2"/>
  <c r="X22" i="2" s="1"/>
  <c r="O22" i="2"/>
  <c r="W22" i="2" s="1"/>
  <c r="N22" i="2"/>
  <c r="V22" i="2" s="1"/>
  <c r="M22" i="2"/>
  <c r="U22" i="2" s="1"/>
  <c r="U21" i="2"/>
  <c r="S21" i="2"/>
  <c r="R21" i="2"/>
  <c r="Q21" i="2"/>
  <c r="P21" i="2"/>
  <c r="X21" i="2" s="1"/>
  <c r="O21" i="2"/>
  <c r="W21" i="2" s="1"/>
  <c r="N21" i="2"/>
  <c r="V21" i="2" s="1"/>
  <c r="M21" i="2"/>
  <c r="U20" i="2"/>
  <c r="S20" i="2"/>
  <c r="R20" i="2"/>
  <c r="Q20" i="2"/>
  <c r="P20" i="2"/>
  <c r="X20" i="2" s="1"/>
  <c r="O20" i="2"/>
  <c r="W20" i="2" s="1"/>
  <c r="N20" i="2"/>
  <c r="V20" i="2" s="1"/>
  <c r="M20" i="2"/>
  <c r="S19" i="2"/>
  <c r="R19" i="2"/>
  <c r="Q19" i="2"/>
  <c r="P19" i="2"/>
  <c r="X19" i="2" s="1"/>
  <c r="O19" i="2"/>
  <c r="W19" i="2" s="1"/>
  <c r="N19" i="2"/>
  <c r="V19" i="2" s="1"/>
  <c r="M19" i="2"/>
  <c r="U19" i="2" s="1"/>
  <c r="X18" i="2"/>
  <c r="S18" i="2"/>
  <c r="R18" i="2"/>
  <c r="Q18" i="2"/>
  <c r="P18" i="2"/>
  <c r="O18" i="2"/>
  <c r="W18" i="2" s="1"/>
  <c r="N18" i="2"/>
  <c r="V18" i="2" s="1"/>
  <c r="M18" i="2"/>
  <c r="U18" i="2" s="1"/>
  <c r="S17" i="2"/>
  <c r="R17" i="2"/>
  <c r="Q17" i="2"/>
  <c r="P17" i="2"/>
  <c r="X17" i="2" s="1"/>
  <c r="O17" i="2"/>
  <c r="W17" i="2" s="1"/>
  <c r="N17" i="2"/>
  <c r="V17" i="2" s="1"/>
  <c r="M17" i="2"/>
  <c r="U17" i="2" s="1"/>
  <c r="S16" i="2"/>
  <c r="R16" i="2"/>
  <c r="Q16" i="2"/>
  <c r="P16" i="2"/>
  <c r="X16" i="2" s="1"/>
  <c r="O16" i="2"/>
  <c r="W16" i="2" s="1"/>
  <c r="N16" i="2"/>
  <c r="V16" i="2" s="1"/>
  <c r="M16" i="2"/>
  <c r="U16" i="2" s="1"/>
  <c r="W15" i="2"/>
  <c r="V15" i="2"/>
  <c r="S15" i="2"/>
  <c r="R15" i="2"/>
  <c r="Q15" i="2"/>
  <c r="P15" i="2"/>
  <c r="X15" i="2" s="1"/>
  <c r="O15" i="2"/>
  <c r="N15" i="2"/>
  <c r="M15" i="2"/>
  <c r="U15" i="2" s="1"/>
  <c r="W14" i="2"/>
  <c r="S14" i="2"/>
  <c r="R14" i="2"/>
  <c r="Q14" i="2"/>
  <c r="P14" i="2"/>
  <c r="X14" i="2" s="1"/>
  <c r="O14" i="2"/>
  <c r="N14" i="2"/>
  <c r="V14" i="2" s="1"/>
  <c r="M14" i="2"/>
  <c r="U14" i="2" s="1"/>
  <c r="S13" i="2"/>
  <c r="R13" i="2"/>
  <c r="Q13" i="2"/>
  <c r="P13" i="2"/>
  <c r="X13" i="2" s="1"/>
  <c r="O13" i="2"/>
  <c r="W13" i="2" s="1"/>
  <c r="N13" i="2"/>
  <c r="V13" i="2" s="1"/>
  <c r="M13" i="2"/>
  <c r="U13" i="2" s="1"/>
  <c r="S12" i="2"/>
  <c r="R12" i="2"/>
  <c r="Q12" i="2"/>
  <c r="P12" i="2"/>
  <c r="X12" i="2" s="1"/>
  <c r="O12" i="2"/>
  <c r="W12" i="2" s="1"/>
  <c r="N12" i="2"/>
  <c r="V12" i="2" s="1"/>
  <c r="M12" i="2"/>
  <c r="U12" i="2" s="1"/>
  <c r="S11" i="2"/>
  <c r="R11" i="2"/>
  <c r="Q11" i="2"/>
  <c r="P11" i="2"/>
  <c r="X11" i="2" s="1"/>
  <c r="O11" i="2"/>
  <c r="W11" i="2" s="1"/>
  <c r="N11" i="2"/>
  <c r="V11" i="2" s="1"/>
  <c r="M11" i="2"/>
  <c r="U11" i="2" s="1"/>
  <c r="S10" i="2"/>
  <c r="R10" i="2"/>
  <c r="Q10" i="2"/>
  <c r="P10" i="2"/>
  <c r="X10" i="2" s="1"/>
  <c r="O10" i="2"/>
  <c r="W10" i="2" s="1"/>
  <c r="N10" i="2"/>
  <c r="V10" i="2" s="1"/>
  <c r="M10" i="2"/>
  <c r="U10" i="2" s="1"/>
  <c r="S9" i="2"/>
  <c r="R9" i="2"/>
  <c r="Q9" i="2"/>
  <c r="P9" i="2"/>
  <c r="X9" i="2" s="1"/>
  <c r="O9" i="2"/>
  <c r="W9" i="2" s="1"/>
  <c r="N9" i="2"/>
  <c r="V9" i="2" s="1"/>
  <c r="M9" i="2"/>
  <c r="U9" i="2" s="1"/>
  <c r="S8" i="2"/>
  <c r="R8" i="2"/>
  <c r="Q8" i="2"/>
  <c r="P8" i="2"/>
  <c r="X8" i="2" s="1"/>
  <c r="O8" i="2"/>
  <c r="W8" i="2" s="1"/>
  <c r="N8" i="2"/>
  <c r="V8" i="2" s="1"/>
  <c r="M8" i="2"/>
  <c r="U8" i="2" s="1"/>
  <c r="S7" i="2"/>
  <c r="R7" i="2"/>
  <c r="Q7" i="2"/>
  <c r="P7" i="2"/>
  <c r="X7" i="2" s="1"/>
  <c r="O7" i="2"/>
  <c r="W7" i="2" s="1"/>
  <c r="N7" i="2"/>
  <c r="V7" i="2" s="1"/>
  <c r="M7" i="2"/>
  <c r="U7" i="2" s="1"/>
  <c r="S6" i="2"/>
  <c r="R6" i="2"/>
  <c r="Q6" i="2"/>
  <c r="P6" i="2"/>
  <c r="X6" i="2" s="1"/>
  <c r="O6" i="2"/>
  <c r="W6" i="2" s="1"/>
  <c r="N6" i="2"/>
  <c r="V6" i="2" s="1"/>
  <c r="M6" i="2"/>
  <c r="U6" i="2" s="1"/>
  <c r="S5" i="2"/>
  <c r="R5" i="2"/>
  <c r="Q5" i="2"/>
  <c r="P5" i="2"/>
  <c r="X5" i="2" s="1"/>
  <c r="O5" i="2"/>
  <c r="W5" i="2" s="1"/>
  <c r="N5" i="2"/>
  <c r="V5" i="2" s="1"/>
  <c r="M5" i="2"/>
  <c r="U5" i="2" s="1"/>
  <c r="S4" i="2"/>
  <c r="R4" i="2"/>
  <c r="Q4" i="2"/>
  <c r="P4" i="2"/>
  <c r="X4" i="2" s="1"/>
  <c r="O4" i="2"/>
  <c r="N4" i="2"/>
  <c r="V4" i="2" s="1"/>
  <c r="M4" i="2"/>
  <c r="U4" i="2" s="1"/>
  <c r="S3" i="2"/>
  <c r="R3" i="2"/>
  <c r="Q3" i="2"/>
  <c r="P3" i="2"/>
  <c r="X3" i="2" s="1"/>
  <c r="O3" i="2"/>
  <c r="W3" i="2" s="1"/>
  <c r="N3" i="2"/>
  <c r="V3" i="2" s="1"/>
  <c r="M3" i="2"/>
  <c r="U3" i="2" s="1"/>
  <c r="S2" i="2"/>
  <c r="R2" i="2"/>
  <c r="Q2" i="2"/>
  <c r="P2" i="2"/>
  <c r="X2" i="2" s="1"/>
  <c r="O2" i="2"/>
  <c r="W2" i="2" s="1"/>
  <c r="N2" i="2"/>
  <c r="V2" i="2" s="1"/>
  <c r="M2" i="2"/>
  <c r="U2" i="2" s="1"/>
  <c r="R36" i="2"/>
  <c r="P40" i="2" s="1"/>
  <c r="P97" i="1"/>
  <c r="P98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65" i="1"/>
  <c r="R59" i="1"/>
  <c r="S59" i="1"/>
  <c r="T59" i="1"/>
  <c r="U59" i="1"/>
  <c r="V59" i="1"/>
  <c r="W59" i="1"/>
  <c r="X59" i="1"/>
  <c r="Y59" i="1"/>
  <c r="Q59" i="1"/>
  <c r="U25" i="1"/>
  <c r="M4" i="1"/>
  <c r="U4" i="1" s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U23" i="1" s="1"/>
  <c r="M24" i="1"/>
  <c r="U24" i="1" s="1"/>
  <c r="M25" i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2" i="1"/>
  <c r="U2" i="1" s="1"/>
  <c r="M3" i="1"/>
  <c r="U3" i="1" s="1"/>
  <c r="N3" i="1"/>
  <c r="V3" i="1" s="1"/>
  <c r="O3" i="1"/>
  <c r="W3" i="1" s="1"/>
  <c r="P3" i="1"/>
  <c r="X3" i="1" s="1"/>
  <c r="Q3" i="1"/>
  <c r="R3" i="1"/>
  <c r="S3" i="1"/>
  <c r="N4" i="1"/>
  <c r="V4" i="1" s="1"/>
  <c r="O4" i="1"/>
  <c r="W4" i="1" s="1"/>
  <c r="P4" i="1"/>
  <c r="X4" i="1" s="1"/>
  <c r="Q4" i="1"/>
  <c r="R4" i="1"/>
  <c r="S4" i="1"/>
  <c r="N5" i="1"/>
  <c r="V5" i="1" s="1"/>
  <c r="O5" i="1"/>
  <c r="W5" i="1" s="1"/>
  <c r="P5" i="1"/>
  <c r="X5" i="1" s="1"/>
  <c r="Q5" i="1"/>
  <c r="R5" i="1"/>
  <c r="S5" i="1"/>
  <c r="N6" i="1"/>
  <c r="V6" i="1" s="1"/>
  <c r="O6" i="1"/>
  <c r="W6" i="1" s="1"/>
  <c r="P6" i="1"/>
  <c r="X6" i="1" s="1"/>
  <c r="Q6" i="1"/>
  <c r="R6" i="1"/>
  <c r="S6" i="1"/>
  <c r="N7" i="1"/>
  <c r="V7" i="1" s="1"/>
  <c r="O7" i="1"/>
  <c r="W7" i="1" s="1"/>
  <c r="P7" i="1"/>
  <c r="X7" i="1" s="1"/>
  <c r="Q7" i="1"/>
  <c r="R7" i="1"/>
  <c r="S7" i="1"/>
  <c r="N8" i="1"/>
  <c r="V8" i="1" s="1"/>
  <c r="O8" i="1"/>
  <c r="W8" i="1" s="1"/>
  <c r="P8" i="1"/>
  <c r="X8" i="1" s="1"/>
  <c r="Q8" i="1"/>
  <c r="R8" i="1"/>
  <c r="S8" i="1"/>
  <c r="N9" i="1"/>
  <c r="V9" i="1" s="1"/>
  <c r="O9" i="1"/>
  <c r="W9" i="1" s="1"/>
  <c r="P9" i="1"/>
  <c r="X9" i="1" s="1"/>
  <c r="Q9" i="1"/>
  <c r="R9" i="1"/>
  <c r="S9" i="1"/>
  <c r="N10" i="1"/>
  <c r="V10" i="1" s="1"/>
  <c r="O10" i="1"/>
  <c r="W10" i="1" s="1"/>
  <c r="P10" i="1"/>
  <c r="X10" i="1" s="1"/>
  <c r="Q10" i="1"/>
  <c r="R10" i="1"/>
  <c r="S10" i="1"/>
  <c r="N11" i="1"/>
  <c r="V11" i="1" s="1"/>
  <c r="O11" i="1"/>
  <c r="W11" i="1" s="1"/>
  <c r="P11" i="1"/>
  <c r="X11" i="1" s="1"/>
  <c r="Q11" i="1"/>
  <c r="R11" i="1"/>
  <c r="S11" i="1"/>
  <c r="N12" i="1"/>
  <c r="V12" i="1" s="1"/>
  <c r="O12" i="1"/>
  <c r="W12" i="1" s="1"/>
  <c r="P12" i="1"/>
  <c r="X12" i="1" s="1"/>
  <c r="Q12" i="1"/>
  <c r="R12" i="1"/>
  <c r="S12" i="1"/>
  <c r="N13" i="1"/>
  <c r="V13" i="1" s="1"/>
  <c r="O13" i="1"/>
  <c r="W13" i="1" s="1"/>
  <c r="P13" i="1"/>
  <c r="X13" i="1" s="1"/>
  <c r="Q13" i="1"/>
  <c r="R13" i="1"/>
  <c r="S13" i="1"/>
  <c r="N14" i="1"/>
  <c r="V14" i="1" s="1"/>
  <c r="O14" i="1"/>
  <c r="W14" i="1" s="1"/>
  <c r="P14" i="1"/>
  <c r="X14" i="1" s="1"/>
  <c r="Q14" i="1"/>
  <c r="R14" i="1"/>
  <c r="S14" i="1"/>
  <c r="N15" i="1"/>
  <c r="V15" i="1" s="1"/>
  <c r="O15" i="1"/>
  <c r="W15" i="1" s="1"/>
  <c r="P15" i="1"/>
  <c r="X15" i="1" s="1"/>
  <c r="Q15" i="1"/>
  <c r="R15" i="1"/>
  <c r="S15" i="1"/>
  <c r="N16" i="1"/>
  <c r="V16" i="1" s="1"/>
  <c r="O16" i="1"/>
  <c r="W16" i="1" s="1"/>
  <c r="P16" i="1"/>
  <c r="X16" i="1" s="1"/>
  <c r="Q16" i="1"/>
  <c r="R16" i="1"/>
  <c r="S16" i="1"/>
  <c r="N17" i="1"/>
  <c r="V17" i="1" s="1"/>
  <c r="O17" i="1"/>
  <c r="W17" i="1" s="1"/>
  <c r="P17" i="1"/>
  <c r="X17" i="1" s="1"/>
  <c r="Q17" i="1"/>
  <c r="R17" i="1"/>
  <c r="S17" i="1"/>
  <c r="N18" i="1"/>
  <c r="V18" i="1" s="1"/>
  <c r="O18" i="1"/>
  <c r="W18" i="1" s="1"/>
  <c r="P18" i="1"/>
  <c r="X18" i="1" s="1"/>
  <c r="Q18" i="1"/>
  <c r="R18" i="1"/>
  <c r="S18" i="1"/>
  <c r="N19" i="1"/>
  <c r="V19" i="1" s="1"/>
  <c r="O19" i="1"/>
  <c r="W19" i="1" s="1"/>
  <c r="P19" i="1"/>
  <c r="X19" i="1" s="1"/>
  <c r="Q19" i="1"/>
  <c r="R19" i="1"/>
  <c r="S19" i="1"/>
  <c r="N20" i="1"/>
  <c r="V20" i="1" s="1"/>
  <c r="O20" i="1"/>
  <c r="W20" i="1" s="1"/>
  <c r="P20" i="1"/>
  <c r="X20" i="1" s="1"/>
  <c r="Q20" i="1"/>
  <c r="R20" i="1"/>
  <c r="S20" i="1"/>
  <c r="N21" i="1"/>
  <c r="V21" i="1" s="1"/>
  <c r="O21" i="1"/>
  <c r="W21" i="1" s="1"/>
  <c r="P21" i="1"/>
  <c r="X21" i="1" s="1"/>
  <c r="Q21" i="1"/>
  <c r="R21" i="1"/>
  <c r="S21" i="1"/>
  <c r="N22" i="1"/>
  <c r="V22" i="1" s="1"/>
  <c r="O22" i="1"/>
  <c r="W22" i="1" s="1"/>
  <c r="P22" i="1"/>
  <c r="X22" i="1" s="1"/>
  <c r="Q22" i="1"/>
  <c r="R22" i="1"/>
  <c r="S22" i="1"/>
  <c r="N23" i="1"/>
  <c r="V23" i="1" s="1"/>
  <c r="O23" i="1"/>
  <c r="W23" i="1" s="1"/>
  <c r="P23" i="1"/>
  <c r="X23" i="1" s="1"/>
  <c r="Q23" i="1"/>
  <c r="R23" i="1"/>
  <c r="S23" i="1"/>
  <c r="N24" i="1"/>
  <c r="V24" i="1" s="1"/>
  <c r="O24" i="1"/>
  <c r="W24" i="1" s="1"/>
  <c r="P24" i="1"/>
  <c r="X24" i="1" s="1"/>
  <c r="Q24" i="1"/>
  <c r="R24" i="1"/>
  <c r="S24" i="1"/>
  <c r="N25" i="1"/>
  <c r="V25" i="1" s="1"/>
  <c r="O25" i="1"/>
  <c r="W25" i="1" s="1"/>
  <c r="P25" i="1"/>
  <c r="X25" i="1" s="1"/>
  <c r="Q25" i="1"/>
  <c r="R25" i="1"/>
  <c r="S25" i="1"/>
  <c r="N26" i="1"/>
  <c r="V26" i="1" s="1"/>
  <c r="O26" i="1"/>
  <c r="W26" i="1" s="1"/>
  <c r="P26" i="1"/>
  <c r="X26" i="1" s="1"/>
  <c r="Q26" i="1"/>
  <c r="R26" i="1"/>
  <c r="S26" i="1"/>
  <c r="N27" i="1"/>
  <c r="V27" i="1" s="1"/>
  <c r="O27" i="1"/>
  <c r="W27" i="1" s="1"/>
  <c r="P27" i="1"/>
  <c r="X27" i="1" s="1"/>
  <c r="Q27" i="1"/>
  <c r="R27" i="1"/>
  <c r="S27" i="1"/>
  <c r="N28" i="1"/>
  <c r="V28" i="1" s="1"/>
  <c r="O28" i="1"/>
  <c r="W28" i="1" s="1"/>
  <c r="P28" i="1"/>
  <c r="X28" i="1" s="1"/>
  <c r="Q28" i="1"/>
  <c r="R28" i="1"/>
  <c r="S28" i="1"/>
  <c r="N29" i="1"/>
  <c r="V29" i="1" s="1"/>
  <c r="O29" i="1"/>
  <c r="W29" i="1" s="1"/>
  <c r="P29" i="1"/>
  <c r="X29" i="1" s="1"/>
  <c r="Q29" i="1"/>
  <c r="R29" i="1"/>
  <c r="S29" i="1"/>
  <c r="N30" i="1"/>
  <c r="V30" i="1" s="1"/>
  <c r="O30" i="1"/>
  <c r="W30" i="1" s="1"/>
  <c r="P30" i="1"/>
  <c r="X30" i="1" s="1"/>
  <c r="Q30" i="1"/>
  <c r="R30" i="1"/>
  <c r="S30" i="1"/>
  <c r="N31" i="1"/>
  <c r="V31" i="1" s="1"/>
  <c r="O31" i="1"/>
  <c r="W31" i="1" s="1"/>
  <c r="P31" i="1"/>
  <c r="X31" i="1" s="1"/>
  <c r="Q31" i="1"/>
  <c r="R31" i="1"/>
  <c r="S31" i="1"/>
  <c r="N32" i="1"/>
  <c r="V32" i="1" s="1"/>
  <c r="O32" i="1"/>
  <c r="W32" i="1" s="1"/>
  <c r="P32" i="1"/>
  <c r="X32" i="1" s="1"/>
  <c r="Q32" i="1"/>
  <c r="R32" i="1"/>
  <c r="S32" i="1"/>
  <c r="N33" i="1"/>
  <c r="V33" i="1" s="1"/>
  <c r="O33" i="1"/>
  <c r="W33" i="1" s="1"/>
  <c r="P33" i="1"/>
  <c r="X33" i="1" s="1"/>
  <c r="Q33" i="1"/>
  <c r="R33" i="1"/>
  <c r="S33" i="1"/>
  <c r="N34" i="1"/>
  <c r="V34" i="1" s="1"/>
  <c r="O34" i="1"/>
  <c r="W34" i="1" s="1"/>
  <c r="P34" i="1"/>
  <c r="X34" i="1" s="1"/>
  <c r="Q34" i="1"/>
  <c r="R34" i="1"/>
  <c r="S34" i="1"/>
  <c r="N35" i="1"/>
  <c r="V35" i="1" s="1"/>
  <c r="O35" i="1"/>
  <c r="W35" i="1" s="1"/>
  <c r="P35" i="1"/>
  <c r="X35" i="1" s="1"/>
  <c r="Q35" i="1"/>
  <c r="R35" i="1"/>
  <c r="S35" i="1"/>
  <c r="Q2" i="1"/>
  <c r="R2" i="1"/>
  <c r="S2" i="1"/>
  <c r="O2" i="1"/>
  <c r="W2" i="1" s="1"/>
  <c r="P2" i="1"/>
  <c r="X2" i="1" s="1"/>
  <c r="N2" i="1"/>
  <c r="N36" i="3" l="1"/>
  <c r="Q36" i="2"/>
  <c r="P39" i="2" s="1"/>
  <c r="S36" i="2"/>
  <c r="P41" i="2" s="1"/>
  <c r="O36" i="2"/>
  <c r="O38" i="2" s="1"/>
  <c r="O43" i="2" s="1"/>
  <c r="O48" i="2" s="1"/>
  <c r="O53" i="2" s="1"/>
  <c r="Y39" i="2"/>
  <c r="W4" i="2"/>
  <c r="X41" i="2"/>
  <c r="W39" i="3"/>
  <c r="Q36" i="3"/>
  <c r="P39" i="3" s="1"/>
  <c r="O40" i="3" s="1"/>
  <c r="V38" i="3"/>
  <c r="V43" i="3" s="1"/>
  <c r="V48" i="3" s="1"/>
  <c r="V53" i="3" s="1"/>
  <c r="P36" i="3"/>
  <c r="P38" i="3" s="1"/>
  <c r="P43" i="3" s="1"/>
  <c r="P48" i="3" s="1"/>
  <c r="P53" i="3" s="1"/>
  <c r="S38" i="3"/>
  <c r="S43" i="3" s="1"/>
  <c r="S48" i="3" s="1"/>
  <c r="S53" i="3" s="1"/>
  <c r="W41" i="3"/>
  <c r="W36" i="3"/>
  <c r="U41" i="3"/>
  <c r="R36" i="3"/>
  <c r="P40" i="3" s="1"/>
  <c r="X2" i="3"/>
  <c r="X36" i="3" s="1"/>
  <c r="U3" i="3"/>
  <c r="U36" i="3" s="1"/>
  <c r="S40" i="3"/>
  <c r="V41" i="3"/>
  <c r="R40" i="3"/>
  <c r="S36" i="3"/>
  <c r="P41" i="3" s="1"/>
  <c r="Q39" i="3"/>
  <c r="T40" i="3"/>
  <c r="N38" i="3"/>
  <c r="V39" i="3"/>
  <c r="Y40" i="3"/>
  <c r="R38" i="3"/>
  <c r="R43" i="3" s="1"/>
  <c r="R48" i="3" s="1"/>
  <c r="R53" i="3" s="1"/>
  <c r="M36" i="3"/>
  <c r="M38" i="3" s="1"/>
  <c r="M43" i="3" s="1"/>
  <c r="M48" i="3" s="1"/>
  <c r="M53" i="3" s="1"/>
  <c r="Y38" i="3"/>
  <c r="Y43" i="3" s="1"/>
  <c r="Y48" i="3" s="1"/>
  <c r="Y53" i="3" s="1"/>
  <c r="Q38" i="3"/>
  <c r="Q43" i="3" s="1"/>
  <c r="Q48" i="3" s="1"/>
  <c r="Q53" i="3" s="1"/>
  <c r="X38" i="3"/>
  <c r="X43" i="3" s="1"/>
  <c r="X48" i="3" s="1"/>
  <c r="X53" i="3" s="1"/>
  <c r="W38" i="3"/>
  <c r="W43" i="3" s="1"/>
  <c r="W48" i="3" s="1"/>
  <c r="W53" i="3" s="1"/>
  <c r="V36" i="3"/>
  <c r="O36" i="3"/>
  <c r="O38" i="3" s="1"/>
  <c r="T38" i="3"/>
  <c r="T43" i="3" s="1"/>
  <c r="T48" i="3" s="1"/>
  <c r="T53" i="3" s="1"/>
  <c r="U39" i="3"/>
  <c r="T39" i="3"/>
  <c r="S39" i="3"/>
  <c r="R39" i="3"/>
  <c r="U38" i="3"/>
  <c r="U43" i="3" s="1"/>
  <c r="U48" i="3" s="1"/>
  <c r="U53" i="3" s="1"/>
  <c r="X39" i="3"/>
  <c r="X40" i="3"/>
  <c r="W40" i="3"/>
  <c r="V40" i="3"/>
  <c r="U40" i="3"/>
  <c r="Y39" i="3"/>
  <c r="S41" i="3"/>
  <c r="R41" i="3"/>
  <c r="Y41" i="3"/>
  <c r="Q41" i="3"/>
  <c r="X41" i="3"/>
  <c r="Q40" i="3"/>
  <c r="T41" i="3"/>
  <c r="O41" i="2"/>
  <c r="O40" i="2"/>
  <c r="X36" i="2"/>
  <c r="N39" i="2"/>
  <c r="W39" i="2"/>
  <c r="Q39" i="2"/>
  <c r="U36" i="2"/>
  <c r="U38" i="2"/>
  <c r="U43" i="2" s="1"/>
  <c r="U48" i="2" s="1"/>
  <c r="U53" i="2" s="1"/>
  <c r="S38" i="2"/>
  <c r="S43" i="2" s="1"/>
  <c r="S48" i="2" s="1"/>
  <c r="S53" i="2" s="1"/>
  <c r="R38" i="2"/>
  <c r="R43" i="2" s="1"/>
  <c r="R48" i="2" s="1"/>
  <c r="R53" i="2" s="1"/>
  <c r="M36" i="2"/>
  <c r="M38" i="2" s="1"/>
  <c r="M43" i="2" s="1"/>
  <c r="M48" i="2" s="1"/>
  <c r="M53" i="2" s="1"/>
  <c r="Y38" i="2"/>
  <c r="Y43" i="2" s="1"/>
  <c r="Y48" i="2" s="1"/>
  <c r="Y53" i="2" s="1"/>
  <c r="Q38" i="2"/>
  <c r="Q43" i="2" s="1"/>
  <c r="Q48" i="2" s="1"/>
  <c r="Q53" i="2" s="1"/>
  <c r="X38" i="2"/>
  <c r="X43" i="2" s="1"/>
  <c r="X48" i="2" s="1"/>
  <c r="X53" i="2" s="1"/>
  <c r="V36" i="2"/>
  <c r="U41" i="2"/>
  <c r="X39" i="2"/>
  <c r="V39" i="2"/>
  <c r="N36" i="2"/>
  <c r="N38" i="2" s="1"/>
  <c r="U39" i="2"/>
  <c r="T39" i="2"/>
  <c r="S39" i="2"/>
  <c r="W36" i="2"/>
  <c r="T38" i="2"/>
  <c r="T43" i="2" s="1"/>
  <c r="T48" i="2" s="1"/>
  <c r="T53" i="2" s="1"/>
  <c r="W41" i="2"/>
  <c r="S40" i="2"/>
  <c r="Y40" i="2"/>
  <c r="Q40" i="2"/>
  <c r="X40" i="2"/>
  <c r="W40" i="2"/>
  <c r="V40" i="2"/>
  <c r="V38" i="2"/>
  <c r="V43" i="2" s="1"/>
  <c r="V48" i="2" s="1"/>
  <c r="V53" i="2" s="1"/>
  <c r="R40" i="2"/>
  <c r="V41" i="2"/>
  <c r="P36" i="2"/>
  <c r="P38" i="2" s="1"/>
  <c r="T41" i="2"/>
  <c r="S41" i="2"/>
  <c r="R41" i="2"/>
  <c r="Y41" i="2"/>
  <c r="Q41" i="2"/>
  <c r="W38" i="2"/>
  <c r="W43" i="2" s="1"/>
  <c r="W48" i="2" s="1"/>
  <c r="W53" i="2" s="1"/>
  <c r="T40" i="2"/>
  <c r="R39" i="2"/>
  <c r="U40" i="2"/>
  <c r="S41" i="1"/>
  <c r="U41" i="1"/>
  <c r="S37" i="1"/>
  <c r="P42" i="1" s="1"/>
  <c r="X40" i="1"/>
  <c r="W40" i="1"/>
  <c r="R37" i="1"/>
  <c r="P41" i="1" s="1"/>
  <c r="O42" i="1" s="1"/>
  <c r="Q42" i="1"/>
  <c r="R40" i="1"/>
  <c r="T41" i="1"/>
  <c r="X42" i="1"/>
  <c r="X39" i="1"/>
  <c r="X44" i="1" s="1"/>
  <c r="X49" i="1" s="1"/>
  <c r="X54" i="1" s="1"/>
  <c r="Q40" i="1"/>
  <c r="S39" i="1"/>
  <c r="S44" i="1" s="1"/>
  <c r="S49" i="1" s="1"/>
  <c r="S54" i="1" s="1"/>
  <c r="U40" i="1"/>
  <c r="W42" i="1"/>
  <c r="V39" i="1"/>
  <c r="V44" i="1" s="1"/>
  <c r="V49" i="1" s="1"/>
  <c r="V54" i="1" s="1"/>
  <c r="Q41" i="1"/>
  <c r="R39" i="1"/>
  <c r="R44" i="1" s="1"/>
  <c r="R49" i="1" s="1"/>
  <c r="R54" i="1" s="1"/>
  <c r="T40" i="1"/>
  <c r="Y41" i="1"/>
  <c r="W39" i="1"/>
  <c r="W44" i="1" s="1"/>
  <c r="W49" i="1" s="1"/>
  <c r="W54" i="1" s="1"/>
  <c r="Y42" i="1"/>
  <c r="S42" i="1"/>
  <c r="V42" i="1"/>
  <c r="U39" i="1"/>
  <c r="U44" i="1" s="1"/>
  <c r="U49" i="1" s="1"/>
  <c r="U54" i="1" s="1"/>
  <c r="X41" i="1"/>
  <c r="Y39" i="1"/>
  <c r="Y44" i="1" s="1"/>
  <c r="Y49" i="1" s="1"/>
  <c r="Y54" i="1" s="1"/>
  <c r="S40" i="1"/>
  <c r="R42" i="1"/>
  <c r="U42" i="1"/>
  <c r="T39" i="1"/>
  <c r="T44" i="1" s="1"/>
  <c r="T49" i="1" s="1"/>
  <c r="T54" i="1" s="1"/>
  <c r="W41" i="1"/>
  <c r="T42" i="1"/>
  <c r="Y40" i="1"/>
  <c r="Q39" i="1"/>
  <c r="Q44" i="1" s="1"/>
  <c r="R41" i="1"/>
  <c r="V41" i="1"/>
  <c r="V40" i="1"/>
  <c r="Q37" i="1"/>
  <c r="P40" i="1" s="1"/>
  <c r="O41" i="1" s="1"/>
  <c r="N42" i="1" s="1"/>
  <c r="X37" i="1"/>
  <c r="W37" i="1"/>
  <c r="U37" i="1"/>
  <c r="M37" i="1"/>
  <c r="M39" i="1" s="1"/>
  <c r="M44" i="1" s="1"/>
  <c r="M49" i="1" s="1"/>
  <c r="M54" i="1" s="1"/>
  <c r="N37" i="1"/>
  <c r="N39" i="1" s="1"/>
  <c r="M40" i="1" s="1"/>
  <c r="V2" i="1"/>
  <c r="V37" i="1" s="1"/>
  <c r="O37" i="1"/>
  <c r="O39" i="1" s="1"/>
  <c r="N40" i="1" s="1"/>
  <c r="M41" i="1" s="1"/>
  <c r="P37" i="1"/>
  <c r="P39" i="1" s="1"/>
  <c r="P44" i="1" s="1"/>
  <c r="P49" i="1" s="1"/>
  <c r="P54" i="1" s="1"/>
  <c r="O44" i="1"/>
  <c r="O49" i="1" s="1"/>
  <c r="O54" i="1" s="1"/>
  <c r="O39" i="3" l="1"/>
  <c r="N40" i="3" s="1"/>
  <c r="N39" i="3"/>
  <c r="O43" i="3"/>
  <c r="O48" i="3" s="1"/>
  <c r="O53" i="3" s="1"/>
  <c r="N43" i="3"/>
  <c r="N48" i="3" s="1"/>
  <c r="N53" i="3" s="1"/>
  <c r="M39" i="3"/>
  <c r="V44" i="3" s="1"/>
  <c r="V49" i="3" s="1"/>
  <c r="V54" i="3" s="1"/>
  <c r="O41" i="3"/>
  <c r="N41" i="3"/>
  <c r="P44" i="2"/>
  <c r="P49" i="2" s="1"/>
  <c r="P54" i="2" s="1"/>
  <c r="Y44" i="2"/>
  <c r="Y49" i="2" s="1"/>
  <c r="Y54" i="2" s="1"/>
  <c r="N41" i="2"/>
  <c r="X44" i="2"/>
  <c r="X49" i="2" s="1"/>
  <c r="X54" i="2" s="1"/>
  <c r="Q44" i="2"/>
  <c r="Q49" i="2" s="1"/>
  <c r="Q54" i="2" s="1"/>
  <c r="W44" i="2"/>
  <c r="W49" i="2" s="1"/>
  <c r="W54" i="2" s="1"/>
  <c r="R44" i="2"/>
  <c r="R49" i="2" s="1"/>
  <c r="R54" i="2" s="1"/>
  <c r="O39" i="2"/>
  <c r="P43" i="2"/>
  <c r="P48" i="2" s="1"/>
  <c r="P53" i="2" s="1"/>
  <c r="Y45" i="2"/>
  <c r="N43" i="2"/>
  <c r="N48" i="2" s="1"/>
  <c r="N53" i="2" s="1"/>
  <c r="M39" i="2"/>
  <c r="M44" i="2" s="1"/>
  <c r="M49" i="2" s="1"/>
  <c r="M54" i="2" s="1"/>
  <c r="M40" i="2"/>
  <c r="O45" i="2" s="1"/>
  <c r="N44" i="2"/>
  <c r="N49" i="2" s="1"/>
  <c r="N54" i="2" s="1"/>
  <c r="Q49" i="1"/>
  <c r="Q54" i="1" s="1"/>
  <c r="M45" i="1"/>
  <c r="M50" i="1" s="1"/>
  <c r="M55" i="1" s="1"/>
  <c r="R45" i="1"/>
  <c r="R50" i="1" s="1"/>
  <c r="R55" i="1" s="1"/>
  <c r="W45" i="1"/>
  <c r="W50" i="1" s="1"/>
  <c r="W55" i="1" s="1"/>
  <c r="S45" i="1"/>
  <c r="S50" i="1" s="1"/>
  <c r="S55" i="1" s="1"/>
  <c r="X45" i="1"/>
  <c r="X50" i="1" s="1"/>
  <c r="X55" i="1" s="1"/>
  <c r="T45" i="1"/>
  <c r="T50" i="1" s="1"/>
  <c r="T55" i="1" s="1"/>
  <c r="U45" i="1"/>
  <c r="U50" i="1" s="1"/>
  <c r="U55" i="1" s="1"/>
  <c r="V45" i="1"/>
  <c r="V50" i="1" s="1"/>
  <c r="V55" i="1" s="1"/>
  <c r="Q45" i="1"/>
  <c r="Q50" i="1" s="1"/>
  <c r="Q55" i="1" s="1"/>
  <c r="Y45" i="1"/>
  <c r="Y50" i="1" s="1"/>
  <c r="Y55" i="1" s="1"/>
  <c r="Y46" i="1"/>
  <c r="R46" i="1"/>
  <c r="S46" i="1"/>
  <c r="T46" i="1"/>
  <c r="W46" i="1"/>
  <c r="X46" i="1"/>
  <c r="U46" i="1"/>
  <c r="V46" i="1"/>
  <c r="N44" i="1"/>
  <c r="N49" i="1" s="1"/>
  <c r="N54" i="1" s="1"/>
  <c r="O40" i="1"/>
  <c r="P45" i="1"/>
  <c r="P50" i="1" s="1"/>
  <c r="P55" i="1" s="1"/>
  <c r="N45" i="1"/>
  <c r="N50" i="1" s="1"/>
  <c r="N55" i="1" s="1"/>
  <c r="P46" i="1"/>
  <c r="Q46" i="1"/>
  <c r="O46" i="1"/>
  <c r="M46" i="1"/>
  <c r="M51" i="1" s="1"/>
  <c r="U44" i="2" l="1"/>
  <c r="U49" i="2" s="1"/>
  <c r="U54" i="2" s="1"/>
  <c r="X45" i="2"/>
  <c r="W45" i="2"/>
  <c r="Q45" i="2"/>
  <c r="V45" i="2"/>
  <c r="T45" i="2"/>
  <c r="V44" i="2"/>
  <c r="V49" i="2" s="1"/>
  <c r="V54" i="2" s="1"/>
  <c r="T44" i="3"/>
  <c r="T49" i="3" s="1"/>
  <c r="T54" i="3" s="1"/>
  <c r="Y44" i="3"/>
  <c r="Y49" i="3" s="1"/>
  <c r="Y54" i="3" s="1"/>
  <c r="U44" i="3"/>
  <c r="U49" i="3" s="1"/>
  <c r="U54" i="3" s="1"/>
  <c r="Q44" i="3"/>
  <c r="Q49" i="3" s="1"/>
  <c r="Q54" i="3" s="1"/>
  <c r="R44" i="3"/>
  <c r="R49" i="3" s="1"/>
  <c r="R54" i="3" s="1"/>
  <c r="O44" i="3"/>
  <c r="O49" i="3" s="1"/>
  <c r="O54" i="3" s="1"/>
  <c r="M44" i="3"/>
  <c r="M49" i="3" s="1"/>
  <c r="M54" i="3" s="1"/>
  <c r="W44" i="3"/>
  <c r="W49" i="3" s="1"/>
  <c r="W54" i="3" s="1"/>
  <c r="P44" i="3"/>
  <c r="P49" i="3" s="1"/>
  <c r="P54" i="3" s="1"/>
  <c r="X44" i="3"/>
  <c r="X49" i="3" s="1"/>
  <c r="X54" i="3" s="1"/>
  <c r="S44" i="3"/>
  <c r="S49" i="3" s="1"/>
  <c r="S54" i="3" s="1"/>
  <c r="N44" i="3"/>
  <c r="N49" i="3" s="1"/>
  <c r="N54" i="3" s="1"/>
  <c r="M40" i="3"/>
  <c r="M41" i="3"/>
  <c r="S45" i="2"/>
  <c r="M45" i="2"/>
  <c r="M50" i="2" s="1"/>
  <c r="M55" i="2" s="1"/>
  <c r="P45" i="2"/>
  <c r="U45" i="2"/>
  <c r="T44" i="2"/>
  <c r="T49" i="2" s="1"/>
  <c r="T54" i="2" s="1"/>
  <c r="S44" i="2"/>
  <c r="S49" i="2" s="1"/>
  <c r="S54" i="2" s="1"/>
  <c r="R45" i="2"/>
  <c r="O44" i="2"/>
  <c r="O49" i="2" s="1"/>
  <c r="O54" i="2" s="1"/>
  <c r="N40" i="2"/>
  <c r="N41" i="1"/>
  <c r="O45" i="1"/>
  <c r="O50" i="1" s="1"/>
  <c r="O55" i="1" s="1"/>
  <c r="M46" i="3" l="1"/>
  <c r="M51" i="3" s="1"/>
  <c r="M56" i="3" s="1"/>
  <c r="R46" i="3"/>
  <c r="T46" i="3"/>
  <c r="Q46" i="3"/>
  <c r="X46" i="3"/>
  <c r="P46" i="3"/>
  <c r="Y46" i="3"/>
  <c r="S46" i="3"/>
  <c r="W46" i="3"/>
  <c r="U46" i="3"/>
  <c r="V46" i="3"/>
  <c r="N46" i="3"/>
  <c r="N51" i="3" s="1"/>
  <c r="N56" i="3" s="1"/>
  <c r="M45" i="3"/>
  <c r="M50" i="3" s="1"/>
  <c r="M55" i="3" s="1"/>
  <c r="W45" i="3"/>
  <c r="U45" i="3"/>
  <c r="X45" i="3"/>
  <c r="R45" i="3"/>
  <c r="O45" i="3"/>
  <c r="V45" i="3"/>
  <c r="Y45" i="3"/>
  <c r="T45" i="3"/>
  <c r="P45" i="3"/>
  <c r="S45" i="3"/>
  <c r="Q45" i="3"/>
  <c r="O46" i="3"/>
  <c r="N45" i="3"/>
  <c r="N50" i="3" s="1"/>
  <c r="N55" i="3" s="1"/>
  <c r="N45" i="2"/>
  <c r="P50" i="2" s="1"/>
  <c r="P55" i="2" s="1"/>
  <c r="M41" i="2"/>
  <c r="M42" i="1"/>
  <c r="N46" i="1"/>
  <c r="O51" i="1" s="1"/>
  <c r="O56" i="1" s="1"/>
  <c r="R50" i="2" l="1"/>
  <c r="R55" i="2" s="1"/>
  <c r="U50" i="2"/>
  <c r="U55" i="2" s="1"/>
  <c r="S50" i="2"/>
  <c r="S55" i="2" s="1"/>
  <c r="Y51" i="3"/>
  <c r="T50" i="3"/>
  <c r="T55" i="3" s="1"/>
  <c r="X51" i="3"/>
  <c r="Q51" i="3"/>
  <c r="V50" i="3"/>
  <c r="V55" i="3" s="1"/>
  <c r="O50" i="3"/>
  <c r="O55" i="3" s="1"/>
  <c r="O51" i="3"/>
  <c r="R50" i="3"/>
  <c r="R55" i="3" s="1"/>
  <c r="V51" i="3"/>
  <c r="T51" i="3"/>
  <c r="Q50" i="3"/>
  <c r="Q55" i="3" s="1"/>
  <c r="X50" i="3"/>
  <c r="X55" i="3" s="1"/>
  <c r="U51" i="3"/>
  <c r="R51" i="3"/>
  <c r="S50" i="3"/>
  <c r="S55" i="3" s="1"/>
  <c r="U50" i="3"/>
  <c r="U55" i="3" s="1"/>
  <c r="W51" i="3"/>
  <c r="P50" i="3"/>
  <c r="P55" i="3" s="1"/>
  <c r="W50" i="3"/>
  <c r="W55" i="3" s="1"/>
  <c r="S51" i="3"/>
  <c r="Y50" i="3"/>
  <c r="Y55" i="3" s="1"/>
  <c r="P51" i="3"/>
  <c r="T50" i="2"/>
  <c r="T55" i="2" s="1"/>
  <c r="M46" i="2"/>
  <c r="M51" i="2" s="1"/>
  <c r="M56" i="2" s="1"/>
  <c r="X46" i="2"/>
  <c r="R46" i="2"/>
  <c r="S46" i="2"/>
  <c r="V46" i="2"/>
  <c r="Q46" i="2"/>
  <c r="Q51" i="2" s="1"/>
  <c r="Y46" i="2"/>
  <c r="Y51" i="2" s="1"/>
  <c r="W46" i="2"/>
  <c r="T46" i="2"/>
  <c r="O46" i="2"/>
  <c r="P46" i="2"/>
  <c r="U46" i="2"/>
  <c r="N46" i="2"/>
  <c r="N51" i="2" s="1"/>
  <c r="N56" i="2" s="1"/>
  <c r="N50" i="2"/>
  <c r="N55" i="2" s="1"/>
  <c r="Y50" i="2"/>
  <c r="Y55" i="2" s="1"/>
  <c r="O50" i="2"/>
  <c r="O55" i="2" s="1"/>
  <c r="X50" i="2"/>
  <c r="X55" i="2" s="1"/>
  <c r="Q50" i="2"/>
  <c r="Q55" i="2" s="1"/>
  <c r="V50" i="2"/>
  <c r="V55" i="2" s="1"/>
  <c r="W50" i="2"/>
  <c r="W55" i="2" s="1"/>
  <c r="S51" i="1"/>
  <c r="S56" i="1" s="1"/>
  <c r="U51" i="1"/>
  <c r="U56" i="1" s="1"/>
  <c r="W51" i="1"/>
  <c r="W56" i="1" s="1"/>
  <c r="R51" i="1"/>
  <c r="R56" i="1" s="1"/>
  <c r="X51" i="1"/>
  <c r="X56" i="1" s="1"/>
  <c r="Y51" i="1"/>
  <c r="Y56" i="1" s="1"/>
  <c r="T51" i="1"/>
  <c r="T56" i="1" s="1"/>
  <c r="V51" i="1"/>
  <c r="V56" i="1" s="1"/>
  <c r="R47" i="1"/>
  <c r="R52" i="1" s="1"/>
  <c r="S47" i="1"/>
  <c r="S52" i="1" s="1"/>
  <c r="T47" i="1"/>
  <c r="T52" i="1" s="1"/>
  <c r="X47" i="1"/>
  <c r="U47" i="1"/>
  <c r="V47" i="1"/>
  <c r="W47" i="1"/>
  <c r="Y47" i="1"/>
  <c r="Q51" i="1"/>
  <c r="Q56" i="1" s="1"/>
  <c r="P51" i="1"/>
  <c r="P56" i="1" s="1"/>
  <c r="N51" i="1"/>
  <c r="N56" i="1" s="1"/>
  <c r="M47" i="1"/>
  <c r="M52" i="1" s="1"/>
  <c r="M57" i="1" s="1"/>
  <c r="O47" i="1"/>
  <c r="N47" i="1"/>
  <c r="N52" i="1" s="1"/>
  <c r="N57" i="1" s="1"/>
  <c r="P47" i="1"/>
  <c r="Q47" i="1"/>
  <c r="Q52" i="1" s="1"/>
  <c r="M56" i="1"/>
  <c r="V51" i="2" l="1"/>
  <c r="T56" i="3"/>
  <c r="V56" i="3"/>
  <c r="Y56" i="3"/>
  <c r="P56" i="3"/>
  <c r="Y60" i="3" s="1"/>
  <c r="Y61" i="3" s="1"/>
  <c r="O56" i="3"/>
  <c r="W56" i="3"/>
  <c r="X56" i="3"/>
  <c r="R56" i="3"/>
  <c r="S56" i="3"/>
  <c r="U56" i="3"/>
  <c r="Q56" i="3"/>
  <c r="Q56" i="2"/>
  <c r="P51" i="2"/>
  <c r="R51" i="2"/>
  <c r="X51" i="2"/>
  <c r="X56" i="2" s="1"/>
  <c r="U51" i="2"/>
  <c r="S51" i="2"/>
  <c r="O51" i="2"/>
  <c r="O56" i="2" s="1"/>
  <c r="T51" i="2"/>
  <c r="T56" i="2" s="1"/>
  <c r="W51" i="2"/>
  <c r="W56" i="2" s="1"/>
  <c r="Y52" i="1"/>
  <c r="P52" i="1"/>
  <c r="W52" i="1"/>
  <c r="V52" i="1"/>
  <c r="U52" i="1"/>
  <c r="X52" i="1"/>
  <c r="O52" i="1"/>
  <c r="O57" i="1" s="1"/>
  <c r="S56" i="2" l="1"/>
  <c r="R60" i="3"/>
  <c r="X60" i="3"/>
  <c r="X61" i="3" s="1"/>
  <c r="W60" i="3"/>
  <c r="W61" i="3" s="1"/>
  <c r="W62" i="3" s="1"/>
  <c r="W63" i="3" s="1"/>
  <c r="U60" i="3"/>
  <c r="Q60" i="3"/>
  <c r="V60" i="3"/>
  <c r="S60" i="3"/>
  <c r="T60" i="3"/>
  <c r="T61" i="3" s="1"/>
  <c r="S61" i="3"/>
  <c r="Y62" i="3"/>
  <c r="Y63" i="3" s="1"/>
  <c r="V56" i="2"/>
  <c r="R56" i="2"/>
  <c r="Y56" i="2"/>
  <c r="U56" i="2"/>
  <c r="P56" i="2"/>
  <c r="R57" i="1"/>
  <c r="S57" i="1"/>
  <c r="X57" i="1"/>
  <c r="V57" i="1"/>
  <c r="T57" i="1"/>
  <c r="U57" i="1"/>
  <c r="Y57" i="1"/>
  <c r="W57" i="1"/>
  <c r="Q57" i="1"/>
  <c r="P57" i="1"/>
  <c r="R60" i="1" s="1"/>
  <c r="U61" i="3" l="1"/>
  <c r="D19" i="4"/>
  <c r="G19" i="4" s="1"/>
  <c r="J19" i="4" s="1"/>
  <c r="K19" i="4" s="1"/>
  <c r="L19" i="4" s="1"/>
  <c r="R61" i="3"/>
  <c r="D13" i="4" s="1"/>
  <c r="G13" i="4" s="1"/>
  <c r="J13" i="4" s="1"/>
  <c r="K13" i="4" s="1"/>
  <c r="L13" i="4" s="1"/>
  <c r="D12" i="4"/>
  <c r="G12" i="4" s="1"/>
  <c r="J12" i="4" s="1"/>
  <c r="K12" i="4" s="1"/>
  <c r="L12" i="4" s="1"/>
  <c r="V61" i="3"/>
  <c r="D27" i="4" s="1"/>
  <c r="G27" i="4" s="1"/>
  <c r="J27" i="4" s="1"/>
  <c r="K27" i="4" s="1"/>
  <c r="L27" i="4" s="1"/>
  <c r="D26" i="4"/>
  <c r="G26" i="4" s="1"/>
  <c r="J26" i="4" s="1"/>
  <c r="K26" i="4" s="1"/>
  <c r="L26" i="4" s="1"/>
  <c r="Q61" i="3"/>
  <c r="D5" i="4"/>
  <c r="G5" i="4" s="1"/>
  <c r="J5" i="4" s="1"/>
  <c r="K5" i="4" s="1"/>
  <c r="L5" i="4" s="1"/>
  <c r="S60" i="2"/>
  <c r="S61" i="2" s="1"/>
  <c r="X62" i="3"/>
  <c r="X63" i="3" s="1"/>
  <c r="X69" i="3" s="1"/>
  <c r="T62" i="3"/>
  <c r="T63" i="3" s="1"/>
  <c r="T93" i="3" s="1"/>
  <c r="W94" i="3"/>
  <c r="W90" i="3"/>
  <c r="W86" i="3"/>
  <c r="W82" i="3"/>
  <c r="W78" i="3"/>
  <c r="W74" i="3"/>
  <c r="W97" i="3"/>
  <c r="W93" i="3"/>
  <c r="W89" i="3"/>
  <c r="W85" i="3"/>
  <c r="W81" i="3"/>
  <c r="W77" i="3"/>
  <c r="W73" i="3"/>
  <c r="W69" i="3"/>
  <c r="W65" i="3"/>
  <c r="W96" i="3"/>
  <c r="W92" i="3"/>
  <c r="W88" i="3"/>
  <c r="W84" i="3"/>
  <c r="W80" i="3"/>
  <c r="W76" i="3"/>
  <c r="W72" i="3"/>
  <c r="W68" i="3"/>
  <c r="W95" i="3"/>
  <c r="W91" i="3"/>
  <c r="W87" i="3"/>
  <c r="W83" i="3"/>
  <c r="W79" i="3"/>
  <c r="W75" i="3"/>
  <c r="W71" i="3"/>
  <c r="W67" i="3"/>
  <c r="W70" i="3"/>
  <c r="W66" i="3"/>
  <c r="Y97" i="3"/>
  <c r="Y93" i="3"/>
  <c r="Y89" i="3"/>
  <c r="Y85" i="3"/>
  <c r="Y81" i="3"/>
  <c r="Y77" i="3"/>
  <c r="Y73" i="3"/>
  <c r="Y96" i="3"/>
  <c r="Y92" i="3"/>
  <c r="Y88" i="3"/>
  <c r="Y84" i="3"/>
  <c r="Y80" i="3"/>
  <c r="Y76" i="3"/>
  <c r="Y72" i="3"/>
  <c r="Y68" i="3"/>
  <c r="Y95" i="3"/>
  <c r="Y91" i="3"/>
  <c r="Y87" i="3"/>
  <c r="Y83" i="3"/>
  <c r="Y79" i="3"/>
  <c r="Y75" i="3"/>
  <c r="Y71" i="3"/>
  <c r="Y67" i="3"/>
  <c r="Y94" i="3"/>
  <c r="Y90" i="3"/>
  <c r="Y86" i="3"/>
  <c r="Y82" i="3"/>
  <c r="Y78" i="3"/>
  <c r="Y74" i="3"/>
  <c r="Y70" i="3"/>
  <c r="Y66" i="3"/>
  <c r="Y69" i="3"/>
  <c r="Y65" i="3"/>
  <c r="T83" i="3"/>
  <c r="T86" i="3"/>
  <c r="T89" i="3"/>
  <c r="T85" i="3"/>
  <c r="T92" i="3"/>
  <c r="R62" i="3"/>
  <c r="X89" i="3"/>
  <c r="X66" i="3"/>
  <c r="S62" i="3"/>
  <c r="S63" i="3" s="1"/>
  <c r="U60" i="2"/>
  <c r="R60" i="2"/>
  <c r="Q60" i="2"/>
  <c r="X60" i="2"/>
  <c r="Y60" i="2"/>
  <c r="W60" i="2"/>
  <c r="T60" i="2"/>
  <c r="V60" i="2"/>
  <c r="U60" i="1"/>
  <c r="T60" i="1"/>
  <c r="Q60" i="1"/>
  <c r="W60" i="1"/>
  <c r="W61" i="1" s="1"/>
  <c r="W62" i="1" s="1"/>
  <c r="W63" i="1" s="1"/>
  <c r="Y60" i="1"/>
  <c r="Y61" i="1" s="1"/>
  <c r="Y62" i="1" s="1"/>
  <c r="V60" i="1"/>
  <c r="V61" i="1" s="1"/>
  <c r="V62" i="1" s="1"/>
  <c r="X60" i="1"/>
  <c r="X61" i="1" s="1"/>
  <c r="X62" i="1" s="1"/>
  <c r="Q61" i="1"/>
  <c r="Q62" i="1" s="1"/>
  <c r="T61" i="1"/>
  <c r="R61" i="1"/>
  <c r="U61" i="1"/>
  <c r="U62" i="1" s="1"/>
  <c r="S60" i="1"/>
  <c r="V62" i="3" l="1"/>
  <c r="R63" i="3"/>
  <c r="D15" i="4" s="1"/>
  <c r="G15" i="4" s="1"/>
  <c r="J15" i="4" s="1"/>
  <c r="K15" i="4" s="1"/>
  <c r="L15" i="4" s="1"/>
  <c r="D14" i="4"/>
  <c r="G14" i="4" s="1"/>
  <c r="J14" i="4" s="1"/>
  <c r="K14" i="4" s="1"/>
  <c r="L14" i="4" s="1"/>
  <c r="T87" i="3"/>
  <c r="Q62" i="3"/>
  <c r="D6" i="4"/>
  <c r="G6" i="4" s="1"/>
  <c r="J6" i="4" s="1"/>
  <c r="K6" i="4" s="1"/>
  <c r="L6" i="4" s="1"/>
  <c r="T88" i="3"/>
  <c r="T82" i="3"/>
  <c r="U62" i="3"/>
  <c r="D20" i="4"/>
  <c r="G20" i="4" s="1"/>
  <c r="J20" i="4" s="1"/>
  <c r="K20" i="4" s="1"/>
  <c r="L20" i="4" s="1"/>
  <c r="X80" i="3"/>
  <c r="X79" i="3"/>
  <c r="X88" i="3"/>
  <c r="X92" i="3"/>
  <c r="X73" i="3"/>
  <c r="X70" i="3"/>
  <c r="X84" i="3"/>
  <c r="X83" i="3"/>
  <c r="X87" i="3"/>
  <c r="X86" i="3"/>
  <c r="X91" i="3"/>
  <c r="X77" i="3"/>
  <c r="X90" i="3"/>
  <c r="X95" i="3"/>
  <c r="X81" i="3"/>
  <c r="X94" i="3"/>
  <c r="X76" i="3"/>
  <c r="X85" i="3"/>
  <c r="T65" i="3"/>
  <c r="T69" i="3"/>
  <c r="X74" i="3"/>
  <c r="X67" i="3"/>
  <c r="X96" i="3"/>
  <c r="X93" i="3"/>
  <c r="T76" i="3"/>
  <c r="T73" i="3"/>
  <c r="T70" i="3"/>
  <c r="T71" i="3"/>
  <c r="T68" i="3"/>
  <c r="T90" i="3"/>
  <c r="T94" i="3"/>
  <c r="T95" i="3"/>
  <c r="T72" i="3"/>
  <c r="T67" i="3"/>
  <c r="X71" i="3"/>
  <c r="X65" i="3"/>
  <c r="X97" i="3"/>
  <c r="T80" i="3"/>
  <c r="T77" i="3"/>
  <c r="T74" i="3"/>
  <c r="T75" i="3"/>
  <c r="T96" i="3"/>
  <c r="T91" i="3"/>
  <c r="T97" i="3"/>
  <c r="T66" i="3"/>
  <c r="X78" i="3"/>
  <c r="X68" i="3"/>
  <c r="X82" i="3"/>
  <c r="X75" i="3"/>
  <c r="X72" i="3"/>
  <c r="T84" i="3"/>
  <c r="T81" i="3"/>
  <c r="T78" i="3"/>
  <c r="T79" i="3"/>
  <c r="S96" i="3"/>
  <c r="S92" i="3"/>
  <c r="S88" i="3"/>
  <c r="S84" i="3"/>
  <c r="S80" i="3"/>
  <c r="S76" i="3"/>
  <c r="S72" i="3"/>
  <c r="S95" i="3"/>
  <c r="S91" i="3"/>
  <c r="S87" i="3"/>
  <c r="S83" i="3"/>
  <c r="S79" i="3"/>
  <c r="S75" i="3"/>
  <c r="S71" i="3"/>
  <c r="S67" i="3"/>
  <c r="S94" i="3"/>
  <c r="S90" i="3"/>
  <c r="S86" i="3"/>
  <c r="S82" i="3"/>
  <c r="S78" i="3"/>
  <c r="S74" i="3"/>
  <c r="S70" i="3"/>
  <c r="S66" i="3"/>
  <c r="S97" i="3"/>
  <c r="S93" i="3"/>
  <c r="S89" i="3"/>
  <c r="S85" i="3"/>
  <c r="S81" i="3"/>
  <c r="S77" i="3"/>
  <c r="S73" i="3"/>
  <c r="S69" i="3"/>
  <c r="S65" i="3"/>
  <c r="S68" i="3"/>
  <c r="R92" i="3"/>
  <c r="R88" i="3"/>
  <c r="R91" i="3"/>
  <c r="R87" i="3"/>
  <c r="R90" i="3"/>
  <c r="R86" i="3"/>
  <c r="R93" i="3"/>
  <c r="R89" i="3"/>
  <c r="Q61" i="2"/>
  <c r="R61" i="2"/>
  <c r="V61" i="2"/>
  <c r="V62" i="2" s="1"/>
  <c r="V63" i="2" s="1"/>
  <c r="T61" i="2"/>
  <c r="T62" i="2" s="1"/>
  <c r="S62" i="2"/>
  <c r="S63" i="2" s="1"/>
  <c r="Y61" i="2"/>
  <c r="Y62" i="2" s="1"/>
  <c r="Y63" i="2" s="1"/>
  <c r="X61" i="2"/>
  <c r="U61" i="2"/>
  <c r="U62" i="2" s="1"/>
  <c r="W61" i="2"/>
  <c r="W62" i="2" s="1"/>
  <c r="W68" i="1"/>
  <c r="W76" i="1"/>
  <c r="W84" i="1"/>
  <c r="W92" i="1"/>
  <c r="W69" i="1"/>
  <c r="W77" i="1"/>
  <c r="W85" i="1"/>
  <c r="W93" i="1"/>
  <c r="W70" i="1"/>
  <c r="W78" i="1"/>
  <c r="W86" i="1"/>
  <c r="W94" i="1"/>
  <c r="W71" i="1"/>
  <c r="W79" i="1"/>
  <c r="W87" i="1"/>
  <c r="W95" i="1"/>
  <c r="W72" i="1"/>
  <c r="W80" i="1"/>
  <c r="W88" i="1"/>
  <c r="W96" i="1"/>
  <c r="W83" i="1"/>
  <c r="W73" i="1"/>
  <c r="W81" i="1"/>
  <c r="W89" i="1"/>
  <c r="W97" i="1"/>
  <c r="W66" i="1"/>
  <c r="W74" i="1"/>
  <c r="W82" i="1"/>
  <c r="W90" i="1"/>
  <c r="W98" i="1"/>
  <c r="W65" i="1"/>
  <c r="W67" i="1"/>
  <c r="W75" i="1"/>
  <c r="W91" i="1"/>
  <c r="R62" i="1"/>
  <c r="R63" i="1" s="1"/>
  <c r="X63" i="1"/>
  <c r="V63" i="1"/>
  <c r="Y63" i="1"/>
  <c r="U63" i="1"/>
  <c r="T62" i="1"/>
  <c r="T63" i="1" s="1"/>
  <c r="S61" i="1"/>
  <c r="S62" i="1" s="1"/>
  <c r="S63" i="1" s="1"/>
  <c r="R94" i="3" l="1"/>
  <c r="R67" i="3"/>
  <c r="R71" i="3"/>
  <c r="R72" i="3"/>
  <c r="R77" i="3"/>
  <c r="R74" i="3"/>
  <c r="R75" i="3"/>
  <c r="R76" i="3"/>
  <c r="R69" i="3"/>
  <c r="R95" i="3"/>
  <c r="R66" i="3"/>
  <c r="R68" i="3"/>
  <c r="R70" i="3"/>
  <c r="R78" i="3"/>
  <c r="R80" i="3"/>
  <c r="D7" i="4"/>
  <c r="G7" i="4" s="1"/>
  <c r="J7" i="4" s="1"/>
  <c r="K7" i="4" s="1"/>
  <c r="L7" i="4" s="1"/>
  <c r="Q63" i="3"/>
  <c r="R97" i="3"/>
  <c r="R65" i="3"/>
  <c r="R73" i="3"/>
  <c r="R81" i="3"/>
  <c r="R79" i="3"/>
  <c r="R85" i="3"/>
  <c r="R82" i="3"/>
  <c r="R83" i="3"/>
  <c r="R84" i="3"/>
  <c r="R96" i="3"/>
  <c r="D21" i="4"/>
  <c r="G21" i="4" s="1"/>
  <c r="J21" i="4" s="1"/>
  <c r="K21" i="4" s="1"/>
  <c r="L21" i="4" s="1"/>
  <c r="U63" i="3"/>
  <c r="V63" i="3"/>
  <c r="D28" i="4"/>
  <c r="G28" i="4" s="1"/>
  <c r="J28" i="4" s="1"/>
  <c r="K28" i="4" s="1"/>
  <c r="L28" i="4" s="1"/>
  <c r="W63" i="2"/>
  <c r="Y97" i="2"/>
  <c r="Y93" i="2"/>
  <c r="Y89" i="2"/>
  <c r="Y85" i="2"/>
  <c r="Y81" i="2"/>
  <c r="Y77" i="2"/>
  <c r="Y73" i="2"/>
  <c r="Y69" i="2"/>
  <c r="Y65" i="2"/>
  <c r="Y96" i="2"/>
  <c r="Y92" i="2"/>
  <c r="Y88" i="2"/>
  <c r="Y84" i="2"/>
  <c r="Y80" i="2"/>
  <c r="Y76" i="2"/>
  <c r="Y72" i="2"/>
  <c r="Y68" i="2"/>
  <c r="Y95" i="2"/>
  <c r="Y91" i="2"/>
  <c r="Y87" i="2"/>
  <c r="Y83" i="2"/>
  <c r="Y79" i="2"/>
  <c r="Y75" i="2"/>
  <c r="Y71" i="2"/>
  <c r="Y67" i="2"/>
  <c r="Y82" i="2"/>
  <c r="Y94" i="2"/>
  <c r="Y74" i="2"/>
  <c r="Y90" i="2"/>
  <c r="Y70" i="2"/>
  <c r="Y86" i="2"/>
  <c r="Y66" i="2"/>
  <c r="Y78" i="2"/>
  <c r="V94" i="2"/>
  <c r="V90" i="2"/>
  <c r="V86" i="2"/>
  <c r="V82" i="2"/>
  <c r="V78" i="2"/>
  <c r="V74" i="2"/>
  <c r="V70" i="2"/>
  <c r="V66" i="2"/>
  <c r="V97" i="2"/>
  <c r="V93" i="2"/>
  <c r="V89" i="2"/>
  <c r="V85" i="2"/>
  <c r="V81" i="2"/>
  <c r="V77" i="2"/>
  <c r="V73" i="2"/>
  <c r="V69" i="2"/>
  <c r="V65" i="2"/>
  <c r="V96" i="2"/>
  <c r="V92" i="2"/>
  <c r="V88" i="2"/>
  <c r="V84" i="2"/>
  <c r="V80" i="2"/>
  <c r="V76" i="2"/>
  <c r="V72" i="2"/>
  <c r="V68" i="2"/>
  <c r="V75" i="2"/>
  <c r="V87" i="2"/>
  <c r="V67" i="2"/>
  <c r="V95" i="2"/>
  <c r="V79" i="2"/>
  <c r="V91" i="2"/>
  <c r="V71" i="2"/>
  <c r="V83" i="2"/>
  <c r="R63" i="2"/>
  <c r="S96" i="2"/>
  <c r="S92" i="2"/>
  <c r="S88" i="2"/>
  <c r="S84" i="2"/>
  <c r="S80" i="2"/>
  <c r="S76" i="2"/>
  <c r="S72" i="2"/>
  <c r="S68" i="2"/>
  <c r="S95" i="2"/>
  <c r="S91" i="2"/>
  <c r="S87" i="2"/>
  <c r="S83" i="2"/>
  <c r="S79" i="2"/>
  <c r="S75" i="2"/>
  <c r="S71" i="2"/>
  <c r="S67" i="2"/>
  <c r="S94" i="2"/>
  <c r="S90" i="2"/>
  <c r="S86" i="2"/>
  <c r="S82" i="2"/>
  <c r="S78" i="2"/>
  <c r="S74" i="2"/>
  <c r="S70" i="2"/>
  <c r="S66" i="2"/>
  <c r="S97" i="2"/>
  <c r="S65" i="2"/>
  <c r="S77" i="2"/>
  <c r="S89" i="2"/>
  <c r="S69" i="2"/>
  <c r="S81" i="2"/>
  <c r="S73" i="2"/>
  <c r="S93" i="2"/>
  <c r="S85" i="2"/>
  <c r="W94" i="2"/>
  <c r="W90" i="2"/>
  <c r="W86" i="2"/>
  <c r="W82" i="2"/>
  <c r="W78" i="2"/>
  <c r="W74" i="2"/>
  <c r="W70" i="2"/>
  <c r="W66" i="2"/>
  <c r="W97" i="2"/>
  <c r="W93" i="2"/>
  <c r="W89" i="2"/>
  <c r="W85" i="2"/>
  <c r="W81" i="2"/>
  <c r="W77" i="2"/>
  <c r="W73" i="2"/>
  <c r="W69" i="2"/>
  <c r="W65" i="2"/>
  <c r="W96" i="2"/>
  <c r="W92" i="2"/>
  <c r="W88" i="2"/>
  <c r="W84" i="2"/>
  <c r="W80" i="2"/>
  <c r="W76" i="2"/>
  <c r="W72" i="2"/>
  <c r="W68" i="2"/>
  <c r="W87" i="2"/>
  <c r="W67" i="2"/>
  <c r="W95" i="2"/>
  <c r="W79" i="2"/>
  <c r="W91" i="2"/>
  <c r="W75" i="2"/>
  <c r="W71" i="2"/>
  <c r="W83" i="2"/>
  <c r="R62" i="2"/>
  <c r="U63" i="2"/>
  <c r="X62" i="2"/>
  <c r="X63" i="2" s="1"/>
  <c r="T63" i="2"/>
  <c r="Q62" i="2"/>
  <c r="Q63" i="2" s="1"/>
  <c r="R73" i="1"/>
  <c r="R81" i="1"/>
  <c r="R89" i="1"/>
  <c r="R97" i="1"/>
  <c r="R66" i="1"/>
  <c r="R74" i="1"/>
  <c r="R82" i="1"/>
  <c r="R90" i="1"/>
  <c r="R98" i="1"/>
  <c r="R65" i="1"/>
  <c r="R67" i="1"/>
  <c r="R75" i="1"/>
  <c r="R83" i="1"/>
  <c r="R91" i="1"/>
  <c r="R68" i="1"/>
  <c r="R76" i="1"/>
  <c r="R84" i="1"/>
  <c r="R92" i="1"/>
  <c r="R69" i="1"/>
  <c r="R77" i="1"/>
  <c r="R85" i="1"/>
  <c r="R93" i="1"/>
  <c r="R70" i="1"/>
  <c r="R78" i="1"/>
  <c r="R86" i="1"/>
  <c r="R94" i="1"/>
  <c r="R71" i="1"/>
  <c r="R79" i="1"/>
  <c r="R87" i="1"/>
  <c r="R95" i="1"/>
  <c r="R72" i="1"/>
  <c r="R80" i="1"/>
  <c r="R88" i="1"/>
  <c r="R96" i="1"/>
  <c r="S72" i="1"/>
  <c r="S80" i="1"/>
  <c r="S88" i="1"/>
  <c r="S96" i="1"/>
  <c r="S73" i="1"/>
  <c r="S81" i="1"/>
  <c r="S89" i="1"/>
  <c r="S97" i="1"/>
  <c r="S66" i="1"/>
  <c r="S74" i="1"/>
  <c r="S82" i="1"/>
  <c r="S90" i="1"/>
  <c r="S98" i="1"/>
  <c r="S65" i="1"/>
  <c r="S67" i="1"/>
  <c r="S75" i="1"/>
  <c r="S83" i="1"/>
  <c r="S91" i="1"/>
  <c r="S68" i="1"/>
  <c r="S76" i="1"/>
  <c r="S84" i="1"/>
  <c r="S92" i="1"/>
  <c r="S69" i="1"/>
  <c r="S77" i="1"/>
  <c r="S85" i="1"/>
  <c r="S93" i="1"/>
  <c r="S70" i="1"/>
  <c r="S78" i="1"/>
  <c r="S86" i="1"/>
  <c r="S94" i="1"/>
  <c r="S71" i="1"/>
  <c r="S79" i="1"/>
  <c r="S87" i="1"/>
  <c r="S95" i="1"/>
  <c r="T71" i="1"/>
  <c r="T79" i="1"/>
  <c r="T87" i="1"/>
  <c r="T95" i="1"/>
  <c r="T72" i="1"/>
  <c r="T80" i="1"/>
  <c r="T88" i="1"/>
  <c r="T96" i="1"/>
  <c r="T73" i="1"/>
  <c r="T81" i="1"/>
  <c r="T89" i="1"/>
  <c r="T97" i="1"/>
  <c r="T66" i="1"/>
  <c r="T74" i="1"/>
  <c r="T82" i="1"/>
  <c r="T90" i="1"/>
  <c r="T98" i="1"/>
  <c r="T65" i="1"/>
  <c r="T67" i="1"/>
  <c r="T75" i="1"/>
  <c r="T83" i="1"/>
  <c r="T91" i="1"/>
  <c r="T68" i="1"/>
  <c r="T76" i="1"/>
  <c r="T84" i="1"/>
  <c r="T92" i="1"/>
  <c r="T69" i="1"/>
  <c r="T77" i="1"/>
  <c r="T85" i="1"/>
  <c r="T93" i="1"/>
  <c r="T70" i="1"/>
  <c r="T78" i="1"/>
  <c r="T86" i="1"/>
  <c r="T94" i="1"/>
  <c r="V69" i="1"/>
  <c r="V77" i="1"/>
  <c r="V85" i="1"/>
  <c r="V93" i="1"/>
  <c r="V70" i="1"/>
  <c r="V78" i="1"/>
  <c r="V86" i="1"/>
  <c r="V94" i="1"/>
  <c r="V71" i="1"/>
  <c r="V79" i="1"/>
  <c r="V87" i="1"/>
  <c r="V95" i="1"/>
  <c r="V72" i="1"/>
  <c r="V80" i="1"/>
  <c r="V88" i="1"/>
  <c r="V96" i="1"/>
  <c r="V73" i="1"/>
  <c r="V81" i="1"/>
  <c r="V89" i="1"/>
  <c r="V97" i="1"/>
  <c r="V66" i="1"/>
  <c r="V74" i="1"/>
  <c r="V82" i="1"/>
  <c r="V90" i="1"/>
  <c r="V98" i="1"/>
  <c r="V65" i="1"/>
  <c r="V67" i="1"/>
  <c r="V75" i="1"/>
  <c r="V83" i="1"/>
  <c r="V91" i="1"/>
  <c r="V68" i="1"/>
  <c r="V76" i="1"/>
  <c r="V84" i="1"/>
  <c r="V92" i="1"/>
  <c r="X67" i="1"/>
  <c r="X75" i="1"/>
  <c r="X83" i="1"/>
  <c r="X91" i="1"/>
  <c r="X68" i="1"/>
  <c r="X76" i="1"/>
  <c r="X84" i="1"/>
  <c r="X92" i="1"/>
  <c r="X69" i="1"/>
  <c r="X77" i="1"/>
  <c r="X85" i="1"/>
  <c r="X93" i="1"/>
  <c r="X70" i="1"/>
  <c r="X78" i="1"/>
  <c r="X86" i="1"/>
  <c r="X94" i="1"/>
  <c r="X98" i="1"/>
  <c r="X71" i="1"/>
  <c r="X79" i="1"/>
  <c r="X87" i="1"/>
  <c r="X95" i="1"/>
  <c r="X96" i="1"/>
  <c r="X72" i="1"/>
  <c r="X80" i="1"/>
  <c r="X88" i="1"/>
  <c r="X82" i="1"/>
  <c r="X73" i="1"/>
  <c r="X81" i="1"/>
  <c r="X89" i="1"/>
  <c r="X97" i="1"/>
  <c r="X66" i="1"/>
  <c r="X74" i="1"/>
  <c r="X90" i="1"/>
  <c r="X65" i="1"/>
  <c r="U70" i="1"/>
  <c r="U78" i="1"/>
  <c r="U86" i="1"/>
  <c r="U94" i="1"/>
  <c r="U71" i="1"/>
  <c r="U79" i="1"/>
  <c r="U87" i="1"/>
  <c r="U95" i="1"/>
  <c r="U72" i="1"/>
  <c r="U80" i="1"/>
  <c r="U88" i="1"/>
  <c r="U96" i="1"/>
  <c r="U73" i="1"/>
  <c r="U81" i="1"/>
  <c r="U89" i="1"/>
  <c r="U97" i="1"/>
  <c r="U66" i="1"/>
  <c r="U74" i="1"/>
  <c r="U82" i="1"/>
  <c r="U90" i="1"/>
  <c r="U98" i="1"/>
  <c r="U65" i="1"/>
  <c r="U67" i="1"/>
  <c r="U75" i="1"/>
  <c r="U83" i="1"/>
  <c r="U91" i="1"/>
  <c r="U68" i="1"/>
  <c r="U76" i="1"/>
  <c r="U84" i="1"/>
  <c r="U92" i="1"/>
  <c r="U69" i="1"/>
  <c r="U77" i="1"/>
  <c r="U85" i="1"/>
  <c r="U93" i="1"/>
  <c r="Y66" i="1"/>
  <c r="Y74" i="1"/>
  <c r="Y82" i="1"/>
  <c r="Y90" i="1"/>
  <c r="Y98" i="1"/>
  <c r="Y65" i="1"/>
  <c r="Y67" i="1"/>
  <c r="Y75" i="1"/>
  <c r="Y83" i="1"/>
  <c r="Y91" i="1"/>
  <c r="Y68" i="1"/>
  <c r="Y76" i="1"/>
  <c r="Y84" i="1"/>
  <c r="Y92" i="1"/>
  <c r="Y69" i="1"/>
  <c r="Y77" i="1"/>
  <c r="Y85" i="1"/>
  <c r="Y93" i="1"/>
  <c r="Y70" i="1"/>
  <c r="Y78" i="1"/>
  <c r="Y86" i="1"/>
  <c r="Y94" i="1"/>
  <c r="Y71" i="1"/>
  <c r="Y79" i="1"/>
  <c r="Y87" i="1"/>
  <c r="Y95" i="1"/>
  <c r="Y72" i="1"/>
  <c r="Y80" i="1"/>
  <c r="Y88" i="1"/>
  <c r="Y96" i="1"/>
  <c r="Y73" i="1"/>
  <c r="Y81" i="1"/>
  <c r="Y89" i="1"/>
  <c r="Y97" i="1"/>
  <c r="Q66" i="1"/>
  <c r="Q74" i="1"/>
  <c r="Q82" i="1"/>
  <c r="Q90" i="1"/>
  <c r="Q98" i="1"/>
  <c r="Q67" i="1"/>
  <c r="Q75" i="1"/>
  <c r="Q83" i="1"/>
  <c r="Q91" i="1"/>
  <c r="Q65" i="1"/>
  <c r="Q68" i="1"/>
  <c r="Q76" i="1"/>
  <c r="Q84" i="1"/>
  <c r="Q92" i="1"/>
  <c r="Q69" i="1"/>
  <c r="Q77" i="1"/>
  <c r="Q85" i="1"/>
  <c r="Q93" i="1"/>
  <c r="Q70" i="1"/>
  <c r="Q78" i="1"/>
  <c r="Q86" i="1"/>
  <c r="Q94" i="1"/>
  <c r="Q71" i="1"/>
  <c r="Q79" i="1"/>
  <c r="Q87" i="1"/>
  <c r="Q95" i="1"/>
  <c r="Q72" i="1"/>
  <c r="Q80" i="1"/>
  <c r="Q88" i="1"/>
  <c r="Q96" i="1"/>
  <c r="Q73" i="1"/>
  <c r="Q81" i="1"/>
  <c r="Q89" i="1"/>
  <c r="Q97" i="1"/>
  <c r="V82" i="3" l="1"/>
  <c r="D29" i="4"/>
  <c r="G29" i="4" s="1"/>
  <c r="J29" i="4" s="1"/>
  <c r="K29" i="4" s="1"/>
  <c r="L29" i="4" s="1"/>
  <c r="V86" i="3"/>
  <c r="V72" i="3"/>
  <c r="V79" i="3"/>
  <c r="V96" i="3"/>
  <c r="V92" i="3"/>
  <c r="V69" i="3"/>
  <c r="V87" i="3"/>
  <c r="V78" i="3"/>
  <c r="V83" i="3"/>
  <c r="V74" i="3"/>
  <c r="V76" i="3"/>
  <c r="V94" i="3"/>
  <c r="V90" i="3"/>
  <c r="V66" i="3"/>
  <c r="V80" i="3"/>
  <c r="V95" i="3"/>
  <c r="V71" i="3"/>
  <c r="V73" i="3"/>
  <c r="V84" i="3"/>
  <c r="V97" i="3"/>
  <c r="V75" i="3"/>
  <c r="V77" i="3"/>
  <c r="V88" i="3"/>
  <c r="V85" i="3"/>
  <c r="V67" i="3"/>
  <c r="V68" i="3"/>
  <c r="V65" i="3"/>
  <c r="V91" i="3"/>
  <c r="V89" i="3"/>
  <c r="V70" i="3"/>
  <c r="V93" i="3"/>
  <c r="V81" i="3"/>
  <c r="D8" i="4"/>
  <c r="G8" i="4" s="1"/>
  <c r="J8" i="4" s="1"/>
  <c r="K8" i="4" s="1"/>
  <c r="L8" i="4" s="1"/>
  <c r="Q65" i="3"/>
  <c r="Q90" i="3"/>
  <c r="Q87" i="3"/>
  <c r="Q97" i="3"/>
  <c r="Q89" i="3"/>
  <c r="Q84" i="3"/>
  <c r="Q83" i="3"/>
  <c r="Q82" i="3"/>
  <c r="Q85" i="3"/>
  <c r="Q79" i="3"/>
  <c r="Q78" i="3"/>
  <c r="Q71" i="3"/>
  <c r="Q67" i="3"/>
  <c r="Q95" i="3"/>
  <c r="Q91" i="3"/>
  <c r="Q80" i="3"/>
  <c r="Q72" i="3"/>
  <c r="Q68" i="3"/>
  <c r="Q94" i="3"/>
  <c r="Q69" i="3"/>
  <c r="Q93" i="3"/>
  <c r="Q81" i="3"/>
  <c r="Q76" i="3"/>
  <c r="Q75" i="3"/>
  <c r="Q74" i="3"/>
  <c r="Q77" i="3"/>
  <c r="Q70" i="3"/>
  <c r="Q73" i="3"/>
  <c r="Q66" i="3"/>
  <c r="Q96" i="3"/>
  <c r="Q92" i="3"/>
  <c r="Q88" i="3"/>
  <c r="Q86" i="3"/>
  <c r="D22" i="4"/>
  <c r="G22" i="4" s="1"/>
  <c r="J22" i="4" s="1"/>
  <c r="K22" i="4" s="1"/>
  <c r="L22" i="4" s="1"/>
  <c r="U93" i="3"/>
  <c r="U92" i="3"/>
  <c r="U86" i="3"/>
  <c r="U91" i="3"/>
  <c r="U82" i="3"/>
  <c r="U85" i="3"/>
  <c r="U88" i="3"/>
  <c r="U78" i="3"/>
  <c r="U81" i="3"/>
  <c r="U79" i="3"/>
  <c r="U76" i="3"/>
  <c r="U66" i="3"/>
  <c r="U97" i="3"/>
  <c r="U87" i="3"/>
  <c r="U84" i="3"/>
  <c r="U70" i="3"/>
  <c r="U75" i="3"/>
  <c r="U69" i="3"/>
  <c r="U65" i="3"/>
  <c r="U67" i="3"/>
  <c r="U95" i="3"/>
  <c r="U71" i="3"/>
  <c r="U83" i="3"/>
  <c r="U74" i="3"/>
  <c r="U77" i="3"/>
  <c r="U80" i="3"/>
  <c r="U73" i="3"/>
  <c r="U72" i="3"/>
  <c r="U94" i="3"/>
  <c r="U68" i="3"/>
  <c r="U90" i="3"/>
  <c r="U96" i="3"/>
  <c r="U89" i="3"/>
  <c r="Q97" i="2"/>
  <c r="Q93" i="2"/>
  <c r="Q89" i="2"/>
  <c r="Q85" i="2"/>
  <c r="Q81" i="2"/>
  <c r="Q77" i="2"/>
  <c r="Q73" i="2"/>
  <c r="Q69" i="2"/>
  <c r="Q65" i="2"/>
  <c r="Q96" i="2"/>
  <c r="Q92" i="2"/>
  <c r="Q88" i="2"/>
  <c r="Q84" i="2"/>
  <c r="Q80" i="2"/>
  <c r="Q76" i="2"/>
  <c r="Q72" i="2"/>
  <c r="Q68" i="2"/>
  <c r="Q95" i="2"/>
  <c r="Q91" i="2"/>
  <c r="Q87" i="2"/>
  <c r="Q83" i="2"/>
  <c r="Q79" i="2"/>
  <c r="Q75" i="2"/>
  <c r="Q71" i="2"/>
  <c r="Q67" i="2"/>
  <c r="Q90" i="2"/>
  <c r="Q70" i="2"/>
  <c r="Q78" i="2"/>
  <c r="Q82" i="2"/>
  <c r="Q94" i="2"/>
  <c r="Q74" i="2"/>
  <c r="Q66" i="2"/>
  <c r="Q86" i="2"/>
  <c r="X97" i="2"/>
  <c r="X93" i="2"/>
  <c r="X89" i="2"/>
  <c r="X85" i="2"/>
  <c r="X81" i="2"/>
  <c r="X77" i="2"/>
  <c r="X73" i="2"/>
  <c r="X69" i="2"/>
  <c r="X65" i="2"/>
  <c r="X96" i="2"/>
  <c r="X92" i="2"/>
  <c r="X88" i="2"/>
  <c r="X84" i="2"/>
  <c r="X80" i="2"/>
  <c r="X76" i="2"/>
  <c r="X72" i="2"/>
  <c r="X68" i="2"/>
  <c r="X95" i="2"/>
  <c r="X91" i="2"/>
  <c r="X87" i="2"/>
  <c r="X83" i="2"/>
  <c r="X79" i="2"/>
  <c r="X75" i="2"/>
  <c r="X71" i="2"/>
  <c r="X67" i="2"/>
  <c r="X70" i="2"/>
  <c r="X82" i="2"/>
  <c r="X90" i="2"/>
  <c r="X94" i="2"/>
  <c r="X74" i="2"/>
  <c r="X78" i="2"/>
  <c r="X86" i="2"/>
  <c r="X66" i="2"/>
  <c r="R96" i="2"/>
  <c r="R92" i="2"/>
  <c r="R88" i="2"/>
  <c r="R84" i="2"/>
  <c r="R80" i="2"/>
  <c r="R76" i="2"/>
  <c r="R72" i="2"/>
  <c r="R68" i="2"/>
  <c r="R95" i="2"/>
  <c r="R91" i="2"/>
  <c r="R87" i="2"/>
  <c r="R83" i="2"/>
  <c r="R79" i="2"/>
  <c r="R75" i="2"/>
  <c r="R71" i="2"/>
  <c r="R67" i="2"/>
  <c r="R94" i="2"/>
  <c r="R90" i="2"/>
  <c r="R86" i="2"/>
  <c r="R82" i="2"/>
  <c r="R78" i="2"/>
  <c r="R74" i="2"/>
  <c r="R70" i="2"/>
  <c r="R66" i="2"/>
  <c r="R85" i="2"/>
  <c r="R97" i="2"/>
  <c r="R65" i="2"/>
  <c r="R77" i="2"/>
  <c r="R89" i="2"/>
  <c r="R93" i="2"/>
  <c r="R69" i="2"/>
  <c r="R73" i="2"/>
  <c r="R81" i="2"/>
  <c r="U95" i="2"/>
  <c r="U91" i="2"/>
  <c r="U87" i="2"/>
  <c r="U83" i="2"/>
  <c r="U79" i="2"/>
  <c r="U75" i="2"/>
  <c r="U71" i="2"/>
  <c r="U67" i="2"/>
  <c r="U94" i="2"/>
  <c r="U90" i="2"/>
  <c r="U86" i="2"/>
  <c r="U82" i="2"/>
  <c r="U78" i="2"/>
  <c r="U74" i="2"/>
  <c r="U70" i="2"/>
  <c r="U66" i="2"/>
  <c r="U97" i="2"/>
  <c r="U93" i="2"/>
  <c r="U89" i="2"/>
  <c r="U85" i="2"/>
  <c r="U81" i="2"/>
  <c r="U77" i="2"/>
  <c r="U73" i="2"/>
  <c r="U69" i="2"/>
  <c r="U65" i="2"/>
  <c r="U92" i="2"/>
  <c r="U72" i="2"/>
  <c r="U84" i="2"/>
  <c r="U80" i="2"/>
  <c r="U96" i="2"/>
  <c r="U68" i="2"/>
  <c r="U76" i="2"/>
  <c r="U88" i="2"/>
  <c r="T95" i="2"/>
  <c r="T91" i="2"/>
  <c r="T87" i="2"/>
  <c r="T83" i="2"/>
  <c r="T79" i="2"/>
  <c r="T75" i="2"/>
  <c r="T71" i="2"/>
  <c r="T67" i="2"/>
  <c r="T94" i="2"/>
  <c r="T90" i="2"/>
  <c r="T86" i="2"/>
  <c r="T82" i="2"/>
  <c r="T78" i="2"/>
  <c r="T74" i="2"/>
  <c r="T70" i="2"/>
  <c r="T66" i="2"/>
  <c r="T97" i="2"/>
  <c r="T93" i="2"/>
  <c r="T89" i="2"/>
  <c r="T85" i="2"/>
  <c r="T81" i="2"/>
  <c r="T77" i="2"/>
  <c r="T73" i="2"/>
  <c r="T69" i="2"/>
  <c r="T65" i="2"/>
  <c r="T80" i="2"/>
  <c r="T92" i="2"/>
  <c r="T68" i="2"/>
  <c r="T72" i="2"/>
  <c r="T84" i="2"/>
  <c r="T96" i="2"/>
  <c r="T88" i="2"/>
  <c r="T76" i="2"/>
</calcChain>
</file>

<file path=xl/sharedStrings.xml><?xml version="1.0" encoding="utf-8"?>
<sst xmlns="http://schemas.openxmlformats.org/spreadsheetml/2006/main" count="50" uniqueCount="18">
  <si>
    <t>flow rate</t>
  </si>
  <si>
    <t>power</t>
  </si>
  <si>
    <t>exergy</t>
  </si>
  <si>
    <t>dh</t>
  </si>
  <si>
    <t>dex</t>
  </si>
  <si>
    <t>beta</t>
  </si>
  <si>
    <t>dt</t>
  </si>
  <si>
    <t>T_out</t>
  </si>
  <si>
    <t>P_out</t>
  </si>
  <si>
    <t>rho_out</t>
  </si>
  <si>
    <t>Power</t>
  </si>
  <si>
    <t>Exergy Ouput</t>
  </si>
  <si>
    <t>b</t>
  </si>
  <si>
    <t>d</t>
  </si>
  <si>
    <t>c</t>
  </si>
  <si>
    <t>a</t>
  </si>
  <si>
    <t>Beta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</si>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</sst>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3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0" fillId="0" borderId="0" xfId="0" applyNumberFormat="1"/>
    <xf numFmtId="165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9" fontId="0" fillId="0" borderId="0" xfId="1" applyFo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11" fontId="4" fillId="0" borderId="0" xfId="0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Evaluation!$B$4:$D$4</c:f>
              <c:numCache>
                <c:formatCode>General</c:formatCode>
                <c:ptCount val="3"/>
                <c:pt idx="0">
                  <c:v>75</c:v>
                </c:pt>
                <c:pt idx="1">
                  <c:v>50</c:v>
                </c:pt>
                <c:pt idx="2">
                  <c:v>35</c:v>
                </c:pt>
              </c:numCache>
            </c:numRef>
          </c:xVal>
          <c:yVal>
            <c:numRef>
              <c:f>Evaluation!$B$26:$D$26</c:f>
              <c:numCache>
                <c:formatCode>General</c:formatCode>
                <c:ptCount val="3"/>
                <c:pt idx="0">
                  <c:v>-5.4467201961982334E-2</c:v>
                </c:pt>
                <c:pt idx="1">
                  <c:v>-3.5247580377584721E-2</c:v>
                </c:pt>
                <c:pt idx="2">
                  <c:v>-2.17348667161259E-2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5-429F-BA93-5DEF0FCF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9408"/>
        <c:axId val="15059072"/>
      </c:scatterChart>
      <c:valAx>
        <c:axId val="1523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9072"/>
        <c:crosses val="autoZero"/>
        <c:crossBetween val="midCat"/>
      </c:valAx>
      <c:valAx>
        <c:axId val="15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Evaluation!$B$4:$D$4</c:f>
              <c:numCache>
                <c:formatCode>General</c:formatCode>
                <c:ptCount val="3"/>
                <c:pt idx="0">
                  <c:v>75</c:v>
                </c:pt>
                <c:pt idx="1">
                  <c:v>50</c:v>
                </c:pt>
                <c:pt idx="2">
                  <c:v>35</c:v>
                </c:pt>
              </c:numCache>
            </c:numRef>
          </c:xVal>
          <c:yVal>
            <c:numRef>
              <c:f>Evaluation!$B$29:$D$29</c:f>
              <c:numCache>
                <c:formatCode>General</c:formatCode>
                <c:ptCount val="3"/>
                <c:pt idx="0">
                  <c:v>189.13976196454917</c:v>
                </c:pt>
                <c:pt idx="1">
                  <c:v>114.05670471252854</c:v>
                </c:pt>
                <c:pt idx="2">
                  <c:v>67.577743820684347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0E-4488-8921-1EF6FAC7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9408"/>
        <c:axId val="15059072"/>
      </c:scatterChart>
      <c:valAx>
        <c:axId val="1523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9072"/>
        <c:crosses val="autoZero"/>
        <c:crossBetween val="midCat"/>
      </c:valAx>
      <c:valAx>
        <c:axId val="15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Evaluation!$B$4:$D$4</c:f>
              <c:numCache>
                <c:formatCode>General</c:formatCode>
                <c:ptCount val="3"/>
                <c:pt idx="0">
                  <c:v>75</c:v>
                </c:pt>
                <c:pt idx="1">
                  <c:v>50</c:v>
                </c:pt>
                <c:pt idx="2">
                  <c:v>35</c:v>
                </c:pt>
              </c:numCache>
            </c:numRef>
          </c:xVal>
          <c:yVal>
            <c:numRef>
              <c:f>Evaluation!$B$27:$D$27</c:f>
              <c:numCache>
                <c:formatCode>General</c:formatCode>
                <c:ptCount val="3"/>
                <c:pt idx="0">
                  <c:v>2.0785571933296603</c:v>
                </c:pt>
                <c:pt idx="1">
                  <c:v>1.319762192358251</c:v>
                </c:pt>
                <c:pt idx="2">
                  <c:v>0.81085594524747562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AE-4B60-AE84-B47C9AE1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9408"/>
        <c:axId val="15059072"/>
      </c:scatterChart>
      <c:valAx>
        <c:axId val="1523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9072"/>
        <c:crosses val="autoZero"/>
        <c:crossBetween val="midCat"/>
      </c:valAx>
      <c:valAx>
        <c:axId val="15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Evaluation!$B$4:$D$4</c:f>
              <c:numCache>
                <c:formatCode>General</c:formatCode>
                <c:ptCount val="3"/>
                <c:pt idx="0">
                  <c:v>75</c:v>
                </c:pt>
                <c:pt idx="1">
                  <c:v>50</c:v>
                </c:pt>
                <c:pt idx="2">
                  <c:v>35</c:v>
                </c:pt>
              </c:numCache>
            </c:numRef>
          </c:xVal>
          <c:yVal>
            <c:numRef>
              <c:f>Evaluation!$B$28:$D$28</c:f>
              <c:numCache>
                <c:formatCode>General</c:formatCode>
                <c:ptCount val="3"/>
                <c:pt idx="0">
                  <c:v>-29.229761343036436</c:v>
                </c:pt>
                <c:pt idx="1">
                  <c:v>-18.106616402143356</c:v>
                </c:pt>
                <c:pt idx="2">
                  <c:v>-10.957338053833338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F7-4AB7-8213-F14194EE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9408"/>
        <c:axId val="15059072"/>
      </c:scatterChart>
      <c:valAx>
        <c:axId val="1523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9072"/>
        <c:crosses val="autoZero"/>
        <c:crossBetween val="midCat"/>
      </c:valAx>
      <c:valAx>
        <c:axId val="15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8647200349956249E-2"/>
                  <c:y val="0.11145158938466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'grad=75.0'!$B$2:$B$35</c:f>
              <c:numCache>
                <c:formatCode>General</c:formatCode>
                <c:ptCount val="34"/>
                <c:pt idx="0">
                  <c:v>4.1079971470588239</c:v>
                </c:pt>
                <c:pt idx="1">
                  <c:v>4.4153982941176473</c:v>
                </c:pt>
                <c:pt idx="2">
                  <c:v>4.7227994411764707</c:v>
                </c:pt>
                <c:pt idx="3">
                  <c:v>5.030200588235294</c:v>
                </c:pt>
                <c:pt idx="4">
                  <c:v>5.3376017352941183</c:v>
                </c:pt>
                <c:pt idx="5">
                  <c:v>5.6450028823529426</c:v>
                </c:pt>
                <c:pt idx="6">
                  <c:v>5.9524040294117651</c:v>
                </c:pt>
                <c:pt idx="7">
                  <c:v>6.2598051764705893</c:v>
                </c:pt>
                <c:pt idx="8">
                  <c:v>6.5672063235294118</c:v>
                </c:pt>
                <c:pt idx="9">
                  <c:v>6.8746074705882361</c:v>
                </c:pt>
                <c:pt idx="10">
                  <c:v>7.1820086176470586</c:v>
                </c:pt>
                <c:pt idx="11">
                  <c:v>7.4894097647058837</c:v>
                </c:pt>
                <c:pt idx="12">
                  <c:v>7.7968109117647071</c:v>
                </c:pt>
                <c:pt idx="13">
                  <c:v>8.1042120588235314</c:v>
                </c:pt>
                <c:pt idx="14">
                  <c:v>8.4116132058823538</c:v>
                </c:pt>
                <c:pt idx="15">
                  <c:v>8.7190143529411781</c:v>
                </c:pt>
                <c:pt idx="16">
                  <c:v>9.0264155000000006</c:v>
                </c:pt>
                <c:pt idx="17">
                  <c:v>9.3338166470588249</c:v>
                </c:pt>
                <c:pt idx="18">
                  <c:v>9.6412177941176473</c:v>
                </c:pt>
                <c:pt idx="19">
                  <c:v>9.9486189411764716</c:v>
                </c:pt>
                <c:pt idx="20">
                  <c:v>10.256020088235299</c:v>
                </c:pt>
                <c:pt idx="21">
                  <c:v>10.56342123529412</c:v>
                </c:pt>
                <c:pt idx="22">
                  <c:v>10.870822382352941</c:v>
                </c:pt>
                <c:pt idx="23">
                  <c:v>11.17822352941177</c:v>
                </c:pt>
                <c:pt idx="24">
                  <c:v>11.485624676470589</c:v>
                </c:pt>
                <c:pt idx="25">
                  <c:v>11.79302582352941</c:v>
                </c:pt>
                <c:pt idx="26">
                  <c:v>12.10042697058824</c:v>
                </c:pt>
                <c:pt idx="27">
                  <c:v>12.40782811764706</c:v>
                </c:pt>
                <c:pt idx="28">
                  <c:v>12.715229264705879</c:v>
                </c:pt>
                <c:pt idx="29">
                  <c:v>13.022630411764711</c:v>
                </c:pt>
                <c:pt idx="30">
                  <c:v>13.33003155882353</c:v>
                </c:pt>
                <c:pt idx="31">
                  <c:v>13.637432705882359</c:v>
                </c:pt>
                <c:pt idx="32">
                  <c:v>13.94483385294118</c:v>
                </c:pt>
                <c:pt idx="33">
                  <c:v>14.252235000000001</c:v>
                </c:pt>
              </c:numCache>
            </c:numRef>
          </c:xVal>
          <c:yVal>
            <c:numRef>
              <c:f>'grad=75.0'!$C$2:$C$35</c:f>
              <c:numCache>
                <c:formatCode>General</c:formatCode>
                <c:ptCount val="34"/>
                <c:pt idx="0">
                  <c:v>1622.6188030174369</c:v>
                </c:pt>
                <c:pt idx="1">
                  <c:v>1665.386857018771</c:v>
                </c:pt>
                <c:pt idx="2">
                  <c:v>1703.5348208344219</c:v>
                </c:pt>
                <c:pt idx="3">
                  <c:v>1737.756667745881</c:v>
                </c:pt>
                <c:pt idx="4">
                  <c:v>1768.6160190140711</c:v>
                </c:pt>
                <c:pt idx="5">
                  <c:v>1796.574833886983</c:v>
                </c:pt>
                <c:pt idx="6">
                  <c:v>1822.0149926467479</c:v>
                </c:pt>
                <c:pt idx="7">
                  <c:v>1845.2546981798091</c:v>
                </c:pt>
                <c:pt idx="8">
                  <c:v>1866.561063709609</c:v>
                </c:pt>
                <c:pt idx="9">
                  <c:v>1886.1598658481189</c:v>
                </c:pt>
                <c:pt idx="10">
                  <c:v>1904.2431705021161</c:v>
                </c:pt>
                <c:pt idx="11">
                  <c:v>1920.9753471964541</c:v>
                </c:pt>
                <c:pt idx="12">
                  <c:v>1936.497851466848</c:v>
                </c:pt>
                <c:pt idx="13">
                  <c:v>1950.933057192369</c:v>
                </c:pt>
                <c:pt idx="14">
                  <c:v>1964.3873501316509</c:v>
                </c:pt>
                <c:pt idx="15">
                  <c:v>1976.953642451364</c:v>
                </c:pt>
                <c:pt idx="16">
                  <c:v>1988.713429928092</c:v>
                </c:pt>
                <c:pt idx="17">
                  <c:v>1999.7384853941039</c:v>
                </c:pt>
                <c:pt idx="18">
                  <c:v>2010.0922609508409</c:v>
                </c:pt>
                <c:pt idx="19">
                  <c:v>2019.8310554020809</c:v>
                </c:pt>
                <c:pt idx="20">
                  <c:v>2029.004991336391</c:v>
                </c:pt>
                <c:pt idx="21">
                  <c:v>2037.6588369084529</c:v>
                </c:pt>
                <c:pt idx="22">
                  <c:v>2045.8327003032459</c:v>
                </c:pt>
                <c:pt idx="23">
                  <c:v>2053.5626191795818</c:v>
                </c:pt>
                <c:pt idx="24">
                  <c:v>2060.881063171315</c:v>
                </c:pt>
                <c:pt idx="25">
                  <c:v>2067.8173638986632</c:v>
                </c:pt>
                <c:pt idx="26">
                  <c:v>2074.398084481732</c:v>
                </c:pt>
                <c:pt idx="27">
                  <c:v>2080.6473381191631</c:v>
                </c:pt>
                <c:pt idx="28">
                  <c:v>2086.5870638152842</c:v>
                </c:pt>
                <c:pt idx="29">
                  <c:v>2092.237265715441</c:v>
                </c:pt>
                <c:pt idx="30">
                  <c:v>2097.6162216405542</c:v>
                </c:pt>
                <c:pt idx="31">
                  <c:v>2102.740665202321</c:v>
                </c:pt>
                <c:pt idx="32">
                  <c:v>2107.625945681114</c:v>
                </c:pt>
                <c:pt idx="33">
                  <c:v>2112.2861672716972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7-4794-B901-95800EA7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12864"/>
        <c:axId val="150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5589020122484687E-2"/>
                  <c:y val="-1.36880285797608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'grad=75.0'!$B$2:$B$35</c:f>
              <c:numCache>
                <c:formatCode>General</c:formatCode>
                <c:ptCount val="34"/>
                <c:pt idx="0">
                  <c:v>4.1079971470588239</c:v>
                </c:pt>
                <c:pt idx="1">
                  <c:v>4.4153982941176473</c:v>
                </c:pt>
                <c:pt idx="2">
                  <c:v>4.7227994411764707</c:v>
                </c:pt>
                <c:pt idx="3">
                  <c:v>5.030200588235294</c:v>
                </c:pt>
                <c:pt idx="4">
                  <c:v>5.3376017352941183</c:v>
                </c:pt>
                <c:pt idx="5">
                  <c:v>5.6450028823529426</c:v>
                </c:pt>
                <c:pt idx="6">
                  <c:v>5.9524040294117651</c:v>
                </c:pt>
                <c:pt idx="7">
                  <c:v>6.2598051764705893</c:v>
                </c:pt>
                <c:pt idx="8">
                  <c:v>6.5672063235294118</c:v>
                </c:pt>
                <c:pt idx="9">
                  <c:v>6.8746074705882361</c:v>
                </c:pt>
                <c:pt idx="10">
                  <c:v>7.1820086176470586</c:v>
                </c:pt>
                <c:pt idx="11">
                  <c:v>7.4894097647058837</c:v>
                </c:pt>
                <c:pt idx="12">
                  <c:v>7.7968109117647071</c:v>
                </c:pt>
                <c:pt idx="13">
                  <c:v>8.1042120588235314</c:v>
                </c:pt>
                <c:pt idx="14">
                  <c:v>8.4116132058823538</c:v>
                </c:pt>
                <c:pt idx="15">
                  <c:v>8.7190143529411781</c:v>
                </c:pt>
                <c:pt idx="16">
                  <c:v>9.0264155000000006</c:v>
                </c:pt>
                <c:pt idx="17">
                  <c:v>9.3338166470588249</c:v>
                </c:pt>
                <c:pt idx="18">
                  <c:v>9.6412177941176473</c:v>
                </c:pt>
                <c:pt idx="19">
                  <c:v>9.9486189411764716</c:v>
                </c:pt>
                <c:pt idx="20">
                  <c:v>10.256020088235299</c:v>
                </c:pt>
                <c:pt idx="21">
                  <c:v>10.56342123529412</c:v>
                </c:pt>
                <c:pt idx="22">
                  <c:v>10.870822382352941</c:v>
                </c:pt>
                <c:pt idx="23">
                  <c:v>11.17822352941177</c:v>
                </c:pt>
                <c:pt idx="24">
                  <c:v>11.485624676470589</c:v>
                </c:pt>
                <c:pt idx="25">
                  <c:v>11.79302582352941</c:v>
                </c:pt>
                <c:pt idx="26">
                  <c:v>12.10042697058824</c:v>
                </c:pt>
                <c:pt idx="27">
                  <c:v>12.40782811764706</c:v>
                </c:pt>
                <c:pt idx="28">
                  <c:v>12.715229264705879</c:v>
                </c:pt>
                <c:pt idx="29">
                  <c:v>13.022630411764711</c:v>
                </c:pt>
                <c:pt idx="30">
                  <c:v>13.33003155882353</c:v>
                </c:pt>
                <c:pt idx="31">
                  <c:v>13.637432705882359</c:v>
                </c:pt>
                <c:pt idx="32">
                  <c:v>13.94483385294118</c:v>
                </c:pt>
                <c:pt idx="33">
                  <c:v>14.252235000000001</c:v>
                </c:pt>
              </c:numCache>
            </c:numRef>
          </c:xVal>
          <c:yVal>
            <c:numRef>
              <c:f>'grad=75.0'!$D$2:$D$35</c:f>
              <c:numCache>
                <c:formatCode>General</c:formatCode>
                <c:ptCount val="34"/>
                <c:pt idx="0">
                  <c:v>218.47503597242161</c:v>
                </c:pt>
                <c:pt idx="1">
                  <c:v>214.42795622401809</c:v>
                </c:pt>
                <c:pt idx="2">
                  <c:v>209.95059245458981</c:v>
                </c:pt>
                <c:pt idx="3">
                  <c:v>205.17029796646969</c:v>
                </c:pt>
                <c:pt idx="4">
                  <c:v>200.1772126675728</c:v>
                </c:pt>
                <c:pt idx="5">
                  <c:v>195.03465371609391</c:v>
                </c:pt>
                <c:pt idx="6">
                  <c:v>189.78647293816849</c:v>
                </c:pt>
                <c:pt idx="7">
                  <c:v>184.4623127018242</c:v>
                </c:pt>
                <c:pt idx="8">
                  <c:v>179.0813922877918</c:v>
                </c:pt>
                <c:pt idx="9">
                  <c:v>173.65525718657059</c:v>
                </c:pt>
                <c:pt idx="10">
                  <c:v>168.18978992729089</c:v>
                </c:pt>
                <c:pt idx="11">
                  <c:v>162.6866905204985</c:v>
                </c:pt>
                <c:pt idx="12">
                  <c:v>157.14457278225231</c:v>
                </c:pt>
                <c:pt idx="13">
                  <c:v>151.55978044852839</c:v>
                </c:pt>
                <c:pt idx="14">
                  <c:v>145.9269973063021</c:v>
                </c:pt>
                <c:pt idx="15">
                  <c:v>140.2397049862181</c:v>
                </c:pt>
                <c:pt idx="16">
                  <c:v>134.49052735582271</c:v>
                </c:pt>
                <c:pt idx="17">
                  <c:v>128.67149005966201</c:v>
                </c:pt>
                <c:pt idx="18">
                  <c:v>122.7742162322822</c:v>
                </c:pt>
                <c:pt idx="19">
                  <c:v>116.790074014392</c:v>
                </c:pt>
                <c:pt idx="20">
                  <c:v>110.71028752825229</c:v>
                </c:pt>
                <c:pt idx="21">
                  <c:v>104.5260200068374</c:v>
                </c:pt>
                <c:pt idx="22">
                  <c:v>98.228435743979261</c:v>
                </c:pt>
                <c:pt idx="23">
                  <c:v>91.808745805325643</c:v>
                </c:pt>
                <c:pt idx="24">
                  <c:v>85.258241360038767</c:v>
                </c:pt>
                <c:pt idx="25">
                  <c:v>78.568317472296016</c:v>
                </c:pt>
                <c:pt idx="26">
                  <c:v>71.730489657940069</c:v>
                </c:pt>
                <c:pt idx="27">
                  <c:v>64.736404858218592</c:v>
                </c:pt>
                <c:pt idx="28">
                  <c:v>57.577848189011007</c:v>
                </c:pt>
                <c:pt idx="29">
                  <c:v>50.246746454416353</c:v>
                </c:pt>
                <c:pt idx="30">
                  <c:v>42.735169253524788</c:v>
                </c:pt>
                <c:pt idx="31">
                  <c:v>35.035328259992411</c:v>
                </c:pt>
                <c:pt idx="32">
                  <c:v>27.139575182135111</c:v>
                </c:pt>
                <c:pt idx="33">
                  <c:v>19.040398609801588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67-4794-B901-95800EA7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240"/>
        <c:axId val="15044096"/>
      </c:scatterChart>
      <c:valAx>
        <c:axId val="21016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4496"/>
        <c:crosses val="autoZero"/>
        <c:crossBetween val="midCat"/>
      </c:valAx>
      <c:valAx>
        <c:axId val="150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612864"/>
        <c:crosses val="autoZero"/>
        <c:crossBetween val="midCat"/>
      </c:valAx>
      <c:valAx>
        <c:axId val="15044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8240"/>
        <c:crosses val="max"/>
        <c:crossBetween val="midCat"/>
      </c:valAx>
      <c:valAx>
        <c:axId val="1505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440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3</xdr:row>
      <xdr:rowOff>52387</xdr:rowOff>
    </xdr:from>
    <xdr:to>
      <xdr:col>21</xdr:col>
      <xdr:colOff>447675</xdr:colOff>
      <xdr:row>17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E2AD75-A37F-474D-8817-47D435EB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48</xdr:row>
      <xdr:rowOff>76200</xdr:rowOff>
    </xdr:from>
    <xdr:to>
      <xdr:col>21</xdr:col>
      <xdr:colOff>533400</xdr:colOff>
      <xdr:row>62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8B84452-61FB-4BD3-BCEB-61BBFA85D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18</xdr:row>
      <xdr:rowOff>47625</xdr:rowOff>
    </xdr:from>
    <xdr:to>
      <xdr:col>21</xdr:col>
      <xdr:colOff>190500</xdr:colOff>
      <xdr:row>32</xdr:row>
      <xdr:rowOff>123825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DC474F2-A762-49F5-AFCF-8080FF7EB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33</xdr:row>
      <xdr:rowOff>138113</xdr:rowOff>
    </xdr:from>
    <xdr:to>
      <xdr:col>21</xdr:col>
      <xdr:colOff>209550</xdr:colOff>
      <xdr:row>48</xdr:row>
      <xdr:rowOff>23813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7F7189F-F65C-404A-9209-DFBE9FF17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0</xdr:colOff>
      <xdr:row>1</xdr:row>
      <xdr:rowOff>0</xdr:rowOff>
    </xdr:from>
    <xdr:ext cx="6413359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6BDD8006-3F50-4C40-BDFE-7A53354BBCE2}"/>
                </a:ext>
              </a:extLst>
            </xdr:cNvPr>
            <xdr:cNvSpPr txBox="1"/>
          </xdr:nvSpPr>
          <xdr:spPr>
            <a:xfrm>
              <a:off x="3286125" y="190500"/>
              <a:ext cx="6413359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̇"/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̇"/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acc>
                      <m:accPr>
                        <m:chr m:val="̇"/>
                        <m:ctrlPr>
                          <a:rPr lang="it-IT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</m:t>
                        </m:r>
                      </m:e>
                    </m:acc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6BDD8006-3F50-4C40-BDFE-7A53354BBCE2}"/>
                </a:ext>
              </a:extLst>
            </xdr:cNvPr>
            <xdr:cNvSpPr txBox="1"/>
          </xdr:nvSpPr>
          <xdr:spPr>
            <a:xfrm>
              <a:off x="3286125" y="190500"/>
              <a:ext cx="6413359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latin typeface="Cambria Math" panose="02040503050406030204" pitchFamily="18" charset="0"/>
                </a:rPr>
                <a:t>𝑥</a:t>
              </a:r>
              <a:r>
                <a:rPr lang="it-IT" sz="1100" b="0" i="0">
                  <a:latin typeface="Cambria Math" panose="02040503050406030204" pitchFamily="18" charset="0"/>
                </a:rPr>
                <a:t>=(𝑎_1 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∇𝑇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it-IT" sz="1100" b="0" i="0">
                  <a:latin typeface="Cambria Math" panose="02040503050406030204" pitchFamily="18" charset="0"/>
                </a:rPr>
                <a:t>2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∇𝑇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𝑚 ̇^3</a:t>
              </a:r>
              <a:r>
                <a:rPr lang="it-IT" sz="1100" b="0" i="0">
                  <a:latin typeface="Cambria Math" panose="02040503050406030204" pitchFamily="18" charset="0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 𝑚 ̇^2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 𝑚 ̇+(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8</xdr:row>
      <xdr:rowOff>119062</xdr:rowOff>
    </xdr:from>
    <xdr:to>
      <xdr:col>10</xdr:col>
      <xdr:colOff>285750</xdr:colOff>
      <xdr:row>23</xdr:row>
      <xdr:rowOff>4762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2273FB-CC2A-4CB9-9122-74397963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0261-9A2A-4705-8D40-88576B87263C}">
  <dimension ref="B3:P29"/>
  <sheetViews>
    <sheetView tabSelected="1" workbookViewId="0">
      <selection activeCell="F2" sqref="F2"/>
    </sheetView>
  </sheetViews>
  <sheetFormatPr defaultRowHeight="15" x14ac:dyDescent="0.25"/>
  <cols>
    <col min="4" max="4" width="12.7109375" bestFit="1" customWidth="1"/>
    <col min="10" max="10" width="12.7109375" bestFit="1" customWidth="1"/>
  </cols>
  <sheetData>
    <row r="3" spans="2:16" x14ac:dyDescent="0.25">
      <c r="B3" s="14" t="s">
        <v>10</v>
      </c>
      <c r="C3" s="14"/>
      <c r="D3" s="14"/>
    </row>
    <row r="4" spans="2:16" x14ac:dyDescent="0.25">
      <c r="B4" s="10">
        <v>75</v>
      </c>
      <c r="C4" s="10">
        <v>50</v>
      </c>
      <c r="D4" s="10">
        <v>35</v>
      </c>
      <c r="J4" s="2">
        <v>1</v>
      </c>
      <c r="K4" s="2">
        <v>2</v>
      </c>
      <c r="L4" s="2">
        <v>3</v>
      </c>
    </row>
    <row r="5" spans="2:16" x14ac:dyDescent="0.25">
      <c r="B5">
        <f>'grad=75.0'!Q60</f>
        <v>0.50298391757709171</v>
      </c>
      <c r="C5">
        <f>'grad=50.0'!Q60</f>
        <v>0.30376139967850968</v>
      </c>
      <c r="D5">
        <f>'grad=35.0'!Q60</f>
        <v>0.16727342306272114</v>
      </c>
      <c r="F5" s="3">
        <f>(C5-$B5)/(C$4-$B$4)</f>
        <v>7.9689007159432813E-3</v>
      </c>
      <c r="G5" s="3">
        <f>(D5-$B5)/(D$4-$B$4)</f>
        <v>8.392762362859265E-3</v>
      </c>
      <c r="I5" s="2" t="s">
        <v>15</v>
      </c>
      <c r="J5" s="16">
        <f>(F5-G5)/(C$4-D$4)</f>
        <v>-2.8257443127732242E-5</v>
      </c>
      <c r="K5" s="15">
        <f>F5-J5*(B$4+C$4)</f>
        <v>1.1501081106909811E-2</v>
      </c>
      <c r="L5" s="15">
        <f>B5-B$4*K5-B$4^2*J5</f>
        <v>-0.2006490478476502</v>
      </c>
      <c r="N5" s="15"/>
      <c r="O5" s="15"/>
      <c r="P5" s="15"/>
    </row>
    <row r="6" spans="2:16" x14ac:dyDescent="0.25">
      <c r="B6">
        <f>'grad=75.0'!Q61</f>
        <v>-18.629856435718732</v>
      </c>
      <c r="C6">
        <f>'grad=50.0'!Q61</f>
        <v>-11.06290542561096</v>
      </c>
      <c r="D6">
        <f>'grad=35.0'!Q61</f>
        <v>-6.0848663717001159</v>
      </c>
      <c r="F6" s="3">
        <f>(C6-$B6)/(C$4-$B$4)</f>
        <v>-0.3026780404043109</v>
      </c>
      <c r="G6" s="3">
        <f>(D6-$B6)/(D$4-$B$4)</f>
        <v>-0.31362475160046543</v>
      </c>
      <c r="I6" s="2" t="s">
        <v>12</v>
      </c>
      <c r="J6" s="16">
        <f t="shared" ref="J6:J8" si="0">(F6-G6)/(C$4-D$4)</f>
        <v>7.2978074641030235E-4</v>
      </c>
      <c r="K6" s="15">
        <f t="shared" ref="K6:K8" si="1">F6-J6*(B$4+C$4)</f>
        <v>-0.39390063370559869</v>
      </c>
      <c r="L6" s="15">
        <f>B6-B$4*K6-B$4^2*J6</f>
        <v>6.8076743936432171</v>
      </c>
      <c r="N6" s="15"/>
      <c r="O6" s="15"/>
      <c r="P6" s="15"/>
    </row>
    <row r="7" spans="2:16" x14ac:dyDescent="0.25">
      <c r="B7">
        <f>'grad=75.0'!Q62</f>
        <v>249.85377846062781</v>
      </c>
      <c r="C7">
        <f>'grad=50.0'!Q62</f>
        <v>145.25839170405141</v>
      </c>
      <c r="D7">
        <f>'grad=35.0'!Q62</f>
        <v>78.886874444130441</v>
      </c>
      <c r="F7" s="3">
        <f>(C7-$B7)/(C$4-$B$4)</f>
        <v>4.1838154702630561</v>
      </c>
      <c r="G7" s="3">
        <f>(D7-$B7)/(D$4-$B$4)</f>
        <v>4.2741726004124345</v>
      </c>
      <c r="I7" s="2" t="s">
        <v>14</v>
      </c>
      <c r="J7" s="16">
        <f t="shared" si="0"/>
        <v>-6.0238086766252275E-3</v>
      </c>
      <c r="K7" s="15">
        <f t="shared" si="1"/>
        <v>4.9367915548412098</v>
      </c>
      <c r="L7" s="15">
        <f>B7-B$4*K7-B$4^2*J7</f>
        <v>-86.521664346446016</v>
      </c>
      <c r="N7" s="15"/>
      <c r="O7" s="15"/>
      <c r="P7" s="15"/>
    </row>
    <row r="8" spans="2:16" x14ac:dyDescent="0.25">
      <c r="B8">
        <f>'grad=75.0'!Q63</f>
        <v>884.64690361293208</v>
      </c>
      <c r="C8">
        <f>'grad=50.0'!Q63</f>
        <v>529.28057505760057</v>
      </c>
      <c r="D8">
        <f>'grad=35.0'!Q63</f>
        <v>325.82651232138903</v>
      </c>
      <c r="F8" s="3">
        <f>(C8-$B8)/(C$4-$B$4)</f>
        <v>14.21465314221326</v>
      </c>
      <c r="G8" s="3">
        <f>(D8-$B8)/(D$4-$B$4)</f>
        <v>13.970509782288577</v>
      </c>
      <c r="I8" s="2" t="s">
        <v>13</v>
      </c>
      <c r="J8" s="16">
        <f t="shared" si="0"/>
        <v>1.6276223994978876E-2</v>
      </c>
      <c r="K8" s="15">
        <f t="shared" si="1"/>
        <v>12.1801251428409</v>
      </c>
      <c r="L8" s="15">
        <f>B8-B$4*K8-B$4^2*J8</f>
        <v>-120.41624207189166</v>
      </c>
      <c r="N8" s="15"/>
      <c r="O8" s="15"/>
      <c r="P8" s="15"/>
    </row>
    <row r="10" spans="2:16" x14ac:dyDescent="0.25">
      <c r="B10" s="14" t="s">
        <v>11</v>
      </c>
      <c r="C10" s="14"/>
      <c r="D10" s="14"/>
    </row>
    <row r="11" spans="2:16" x14ac:dyDescent="0.25">
      <c r="B11" s="10">
        <v>75</v>
      </c>
      <c r="C11" s="10">
        <v>50</v>
      </c>
      <c r="D11" s="10">
        <v>35</v>
      </c>
      <c r="J11" s="2">
        <v>1</v>
      </c>
      <c r="K11" s="2">
        <v>2</v>
      </c>
      <c r="L11" s="2">
        <v>3</v>
      </c>
    </row>
    <row r="12" spans="2:16" x14ac:dyDescent="0.25">
      <c r="B12">
        <f>'grad=75.0'!R60</f>
        <v>-2.5090835327555124E-2</v>
      </c>
      <c r="C12">
        <f>'grad=50.0'!R60</f>
        <v>-3.4491240103077046E-2</v>
      </c>
      <c r="D12">
        <f>'grad=35.0'!R60</f>
        <v>-3.4943868528773618E-2</v>
      </c>
      <c r="F12" s="3">
        <f>(C12-$B12)/(C$4-$B$4)</f>
        <v>3.7601619102087686E-4</v>
      </c>
      <c r="G12" s="3">
        <f>(D12-$B12)/(D$4-$B$4)</f>
        <v>2.4632583003046237E-4</v>
      </c>
      <c r="I12" s="2" t="s">
        <v>15</v>
      </c>
      <c r="J12" s="16">
        <f>(F12-G12)/(C$4-D$4)</f>
        <v>8.6460240660276333E-6</v>
      </c>
      <c r="K12" s="15">
        <f>F12-J12*(B$4+C$4)</f>
        <v>-7.0473681723257726E-4</v>
      </c>
      <c r="L12" s="15">
        <f>B12-B$4*K12-B$4^2*J12</f>
        <v>-2.0869459406517268E-2</v>
      </c>
      <c r="N12" s="15"/>
      <c r="O12" s="15"/>
      <c r="P12" s="15"/>
    </row>
    <row r="13" spans="2:16" x14ac:dyDescent="0.25">
      <c r="B13">
        <f>'grad=75.0'!R61</f>
        <v>0.21238076113508403</v>
      </c>
      <c r="C13">
        <f>'grad=50.0'!R61</f>
        <v>0.1965791423147398</v>
      </c>
      <c r="D13">
        <f>'grad=35.0'!R61</f>
        <v>6.3616210941150123E-2</v>
      </c>
      <c r="F13" s="3">
        <f>(C13-$B13)/(C$4-$B$4)</f>
        <v>6.3206475281376911E-4</v>
      </c>
      <c r="G13" s="3">
        <f>(D13-$B13)/(D$4-$B$4)</f>
        <v>3.7191137548483479E-3</v>
      </c>
      <c r="I13" s="2" t="s">
        <v>12</v>
      </c>
      <c r="J13" s="16">
        <f t="shared" ref="J13:J15" si="2">(F13-G13)/(C$4-D$4)</f>
        <v>-2.0580326680230525E-4</v>
      </c>
      <c r="K13" s="15">
        <f t="shared" ref="K13:K15" si="3">F13-J13*(B$4+C$4)</f>
        <v>2.6357473103101922E-2</v>
      </c>
      <c r="L13" s="15">
        <f>B13-B$4*K13-B$4^2*J13</f>
        <v>-0.60678634583459323</v>
      </c>
      <c r="N13" s="15"/>
      <c r="O13" s="15"/>
      <c r="P13" s="15"/>
    </row>
    <row r="14" spans="2:16" x14ac:dyDescent="0.25">
      <c r="B14">
        <f>'grad=75.0'!R62</f>
        <v>-16.640808488063488</v>
      </c>
      <c r="C14">
        <f>'grad=50.0'!R62</f>
        <v>-8.1404305243788517</v>
      </c>
      <c r="D14">
        <f>'grad=35.0'!R62</f>
        <v>-3.3998006461615238</v>
      </c>
      <c r="F14" s="3">
        <f>(C14-$B14)/(C$4-$B$4)</f>
        <v>-0.34001511854738548</v>
      </c>
      <c r="G14" s="3">
        <f>(D14-$B14)/(D$4-$B$4)</f>
        <v>-0.3310251960475491</v>
      </c>
      <c r="I14" s="2" t="s">
        <v>14</v>
      </c>
      <c r="J14" s="16">
        <f t="shared" si="2"/>
        <v>-5.9932816665575852E-4</v>
      </c>
      <c r="K14" s="15">
        <f t="shared" si="3"/>
        <v>-0.26509909771541568</v>
      </c>
      <c r="L14" s="15">
        <f>B14-B$4*K14-B$4^2*J14</f>
        <v>6.6128447780313291</v>
      </c>
      <c r="N14" s="15"/>
      <c r="O14" s="15"/>
      <c r="P14" s="15"/>
    </row>
    <row r="15" spans="2:16" x14ac:dyDescent="0.25">
      <c r="B15">
        <f>'grad=75.0'!R63</f>
        <v>286.16151594224306</v>
      </c>
      <c r="C15">
        <f>'grad=50.0'!R63</f>
        <v>113.94789371710591</v>
      </c>
      <c r="D15">
        <f>'grad=35.0'!R63</f>
        <v>43.106838466799012</v>
      </c>
      <c r="F15" s="3">
        <f>(C15-$B15)/(C$4-$B$4)</f>
        <v>6.8885448890054866</v>
      </c>
      <c r="G15" s="3">
        <f>(D15-$B15)/(D$4-$B$4)</f>
        <v>6.0763669368861013</v>
      </c>
      <c r="I15" s="2" t="s">
        <v>13</v>
      </c>
      <c r="J15" s="16">
        <f t="shared" si="2"/>
        <v>5.4145196807959019E-2</v>
      </c>
      <c r="K15" s="15">
        <f t="shared" si="3"/>
        <v>0.12039528801060939</v>
      </c>
      <c r="L15" s="15">
        <f>B15-B$4*K15-B$4^2*J15</f>
        <v>-27.434862703322153</v>
      </c>
      <c r="N15" s="15"/>
      <c r="O15" s="15"/>
      <c r="P15" s="15"/>
    </row>
    <row r="17" spans="2:12" x14ac:dyDescent="0.25">
      <c r="B17" s="14" t="s">
        <v>16</v>
      </c>
      <c r="C17" s="14"/>
      <c r="D17" s="14"/>
    </row>
    <row r="18" spans="2:12" x14ac:dyDescent="0.25">
      <c r="B18" s="10">
        <v>75</v>
      </c>
      <c r="C18" s="10">
        <v>50</v>
      </c>
      <c r="D18" s="10">
        <v>35</v>
      </c>
      <c r="J18" s="2">
        <v>1</v>
      </c>
      <c r="K18" s="2">
        <v>2</v>
      </c>
      <c r="L18" s="2">
        <v>3</v>
      </c>
    </row>
    <row r="19" spans="2:12" x14ac:dyDescent="0.25">
      <c r="B19">
        <f>'grad=75.0'!U60</f>
        <v>-4.1072363219449266E-4</v>
      </c>
      <c r="C19">
        <f>'grad=50.0'!U60</f>
        <v>-1.7547653463329419E-4</v>
      </c>
      <c r="D19">
        <f>'grad=35.0'!U60</f>
        <v>-5.5432265413816427E-5</v>
      </c>
      <c r="F19" s="3">
        <f>(C19-$B19)/(C$4-$B$4)</f>
        <v>-9.4098839024479379E-6</v>
      </c>
      <c r="G19" s="3">
        <f>(D19-$B19)/(D$4-$B$4)</f>
        <v>-8.8822841695169062E-6</v>
      </c>
      <c r="I19" s="2" t="s">
        <v>15</v>
      </c>
      <c r="J19" s="16">
        <f>(F19-G19)/(C$4-D$4)</f>
        <v>-3.517331552873544E-8</v>
      </c>
      <c r="K19" s="15">
        <f>F19-J19*(B$4+C$4)</f>
        <v>-5.0132194613560078E-6</v>
      </c>
      <c r="L19" s="15">
        <f>B19-B$4*K19-B$4^2*J19</f>
        <v>1.631177272563448E-4</v>
      </c>
    </row>
    <row r="20" spans="2:12" x14ac:dyDescent="0.25">
      <c r="B20">
        <f>'grad=75.0'!U61</f>
        <v>4.8335580079816387E-3</v>
      </c>
      <c r="C20">
        <f>'grad=50.0'!U61</f>
        <v>-3.896162955004502E-3</v>
      </c>
      <c r="D20">
        <f>'grad=35.0'!U61</f>
        <v>-8.2263608345076143E-3</v>
      </c>
      <c r="F20" s="3">
        <f>(C20-$B20)/(C$4-$B$4)</f>
        <v>3.4918883851944562E-4</v>
      </c>
      <c r="G20" s="3">
        <f>(D20-$B20)/(D$4-$B$4)</f>
        <v>3.264979710622313E-4</v>
      </c>
      <c r="I20" s="2" t="s">
        <v>12</v>
      </c>
      <c r="J20" s="16">
        <f t="shared" ref="J20:J22" si="4">(F20-G20)/(C$4-D$4)</f>
        <v>1.5127244971476207E-6</v>
      </c>
      <c r="K20" s="15">
        <f t="shared" ref="K20:K22" si="5">F20-J20*(B$4+C$4)</f>
        <v>1.6009827637599304E-4</v>
      </c>
      <c r="L20" s="15">
        <f>B20-B$4*K20-B$4^2*J20</f>
        <v>-1.5682888016673207E-2</v>
      </c>
    </row>
    <row r="21" spans="2:12" x14ac:dyDescent="0.25">
      <c r="B21">
        <f>'grad=75.0'!U62</f>
        <v>-0.24920513965057156</v>
      </c>
      <c r="C21">
        <f>'grad=50.0'!U62</f>
        <v>-0.13667420919920775</v>
      </c>
      <c r="D21">
        <f>'grad=35.0'!U62</f>
        <v>-8.2421743086308202E-2</v>
      </c>
      <c r="F21" s="3">
        <f>(C21-$B21)/(C$4-$B$4)</f>
        <v>-4.5012372180545527E-3</v>
      </c>
      <c r="G21" s="3">
        <f>(D21-$B21)/(D$4-$B$4)</f>
        <v>-4.1695849141065843E-3</v>
      </c>
      <c r="I21" s="2" t="s">
        <v>14</v>
      </c>
      <c r="J21" s="16">
        <f t="shared" si="4"/>
        <v>-2.2110153596531222E-5</v>
      </c>
      <c r="K21" s="15">
        <f t="shared" si="5"/>
        <v>-1.7374680184881501E-3</v>
      </c>
      <c r="L21" s="15">
        <f>B21-B$4*K21-B$4^2*J21</f>
        <v>5.4745757165278186E-3</v>
      </c>
    </row>
    <row r="22" spans="2:12" x14ac:dyDescent="0.25">
      <c r="B22">
        <f>'grad=75.0'!U63</f>
        <v>2.349742980602926</v>
      </c>
      <c r="C22">
        <f>'grad=50.0'!U63</f>
        <v>1.7162189152119265</v>
      </c>
      <c r="D22">
        <f>'grad=35.0'!U63</f>
        <v>1.403781168301111</v>
      </c>
      <c r="F22" s="3">
        <f>(C22-$B22)/(C$4-$B$4)</f>
        <v>2.5340962615639978E-2</v>
      </c>
      <c r="G22" s="3">
        <f>(D22-$B22)/(D$4-$B$4)</f>
        <v>2.3649045307545375E-2</v>
      </c>
      <c r="I22" s="2" t="s">
        <v>13</v>
      </c>
      <c r="J22" s="16">
        <f t="shared" si="4"/>
        <v>1.1279448720630686E-4</v>
      </c>
      <c r="K22" s="15">
        <f t="shared" si="5"/>
        <v>1.1241651714851621E-2</v>
      </c>
      <c r="L22" s="15">
        <f>B22-B$4*K22-B$4^2*J22</f>
        <v>0.87215011145357835</v>
      </c>
    </row>
    <row r="23" spans="2:12" x14ac:dyDescent="0.25">
      <c r="C23" s="15"/>
    </row>
    <row r="24" spans="2:12" x14ac:dyDescent="0.25">
      <c r="B24" s="14" t="s">
        <v>17</v>
      </c>
      <c r="C24" s="14"/>
      <c r="D24" s="14"/>
    </row>
    <row r="25" spans="2:12" x14ac:dyDescent="0.25">
      <c r="B25" s="10">
        <v>75</v>
      </c>
      <c r="C25" s="10">
        <v>50</v>
      </c>
      <c r="D25" s="10">
        <v>35</v>
      </c>
      <c r="J25" s="2">
        <v>1</v>
      </c>
      <c r="K25" s="2">
        <v>2</v>
      </c>
      <c r="L25" s="2">
        <v>3</v>
      </c>
    </row>
    <row r="26" spans="2:12" x14ac:dyDescent="0.25">
      <c r="B26">
        <f>'grad=75.0'!V60</f>
        <v>-5.4467201961982334E-2</v>
      </c>
      <c r="C26">
        <f>'grad=50.0'!V60</f>
        <v>-3.5247580377584721E-2</v>
      </c>
      <c r="D26">
        <f>'grad=35.0'!V60</f>
        <v>-2.17348667161259E-2</v>
      </c>
      <c r="F26" s="3">
        <f>(C26-$B26)/(C$4-$B$4)</f>
        <v>-7.6878486337590452E-4</v>
      </c>
      <c r="G26" s="3">
        <f>(D26-$B26)/(D$4-$B$4)</f>
        <v>-8.1830838114641089E-4</v>
      </c>
      <c r="I26" s="2" t="s">
        <v>15</v>
      </c>
      <c r="J26" s="16">
        <f>(F26-G26)/(C$4-D$4)</f>
        <v>3.3015678513670912E-6</v>
      </c>
      <c r="K26" s="15">
        <f>F26-J26*(B$4+C$4)</f>
        <v>-1.1814808447967908E-3</v>
      </c>
      <c r="L26" s="15">
        <f>B26-B$4*K26-B$4^2*J26</f>
        <v>1.5572542233837087E-2</v>
      </c>
    </row>
    <row r="27" spans="2:12" x14ac:dyDescent="0.25">
      <c r="B27">
        <f>'grad=75.0'!V61</f>
        <v>2.0785571933296603</v>
      </c>
      <c r="C27">
        <f>'grad=50.0'!V61</f>
        <v>1.319762192358251</v>
      </c>
      <c r="D27">
        <f>'grad=35.0'!V61</f>
        <v>0.81085594524747562</v>
      </c>
      <c r="F27" s="3">
        <f>(C27-$B27)/(C$4-$B$4)</f>
        <v>3.0351800038856371E-2</v>
      </c>
      <c r="G27" s="3">
        <f>(D27-$B27)/(D$4-$B$4)</f>
        <v>3.1692531202054619E-2</v>
      </c>
      <c r="I27" s="2" t="s">
        <v>12</v>
      </c>
      <c r="J27" s="16">
        <f t="shared" ref="J27:J29" si="6">(F27-G27)/(C$4-D$4)</f>
        <v>-8.9382077546549862E-5</v>
      </c>
      <c r="K27" s="15">
        <f t="shared" ref="K27:K29" si="7">F27-J27*(B$4+C$4)</f>
        <v>4.1524559732175101E-2</v>
      </c>
      <c r="L27" s="15">
        <f>B27-B$4*K27-B$4^2*J27</f>
        <v>-0.53301060038412917</v>
      </c>
    </row>
    <row r="28" spans="2:12" x14ac:dyDescent="0.25">
      <c r="B28">
        <f>'grad=75.0'!V62</f>
        <v>-29.229761343036436</v>
      </c>
      <c r="C28">
        <f>'grad=50.0'!V62</f>
        <v>-18.106616402143356</v>
      </c>
      <c r="D28">
        <f>'grad=35.0'!V62</f>
        <v>-10.957338053833338</v>
      </c>
      <c r="F28" s="3">
        <f>(C28-$B28)/(C$4-$B$4)</f>
        <v>-0.44492579763572321</v>
      </c>
      <c r="G28" s="3">
        <f>(D28-$B28)/(D$4-$B$4)</f>
        <v>-0.45681058223007742</v>
      </c>
      <c r="I28" s="2" t="s">
        <v>14</v>
      </c>
      <c r="J28" s="16">
        <f t="shared" si="6"/>
        <v>7.9231897295694762E-4</v>
      </c>
      <c r="K28" s="15">
        <f t="shared" si="7"/>
        <v>-0.54396566925534162</v>
      </c>
      <c r="L28" s="15">
        <f>B28-B$4*K28-B$4^2*J28</f>
        <v>7.1108696282313524</v>
      </c>
    </row>
    <row r="29" spans="2:12" x14ac:dyDescent="0.25">
      <c r="B29">
        <f>'grad=75.0'!V63</f>
        <v>189.13976196454917</v>
      </c>
      <c r="C29">
        <f>'grad=50.0'!V63</f>
        <v>114.05670471252854</v>
      </c>
      <c r="D29">
        <f>'grad=35.0'!V63</f>
        <v>67.577743820684347</v>
      </c>
      <c r="F29" s="3">
        <f>(C29-$B29)/(C$4-$B$4)</f>
        <v>3.003322290080825</v>
      </c>
      <c r="G29" s="3">
        <f>(D29-$B29)/(D$4-$B$4)</f>
        <v>3.0390504535966203</v>
      </c>
      <c r="I29" s="2" t="s">
        <v>13</v>
      </c>
      <c r="J29" s="16">
        <f t="shared" si="6"/>
        <v>-2.3818775677196887E-3</v>
      </c>
      <c r="K29" s="15">
        <f t="shared" si="7"/>
        <v>3.3010569860457859</v>
      </c>
      <c r="L29" s="15">
        <f>B29-B$4*K29-B$4^2*J29</f>
        <v>-45.041450670461543</v>
      </c>
    </row>
  </sheetData>
  <mergeCells count="4">
    <mergeCell ref="B3:D3"/>
    <mergeCell ref="B10:D10"/>
    <mergeCell ref="B17:D17"/>
    <mergeCell ref="B24:D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zoomScaleNormal="100" workbookViewId="0">
      <selection activeCell="M1" sqref="M1:X1048576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4.1079971470588239</v>
      </c>
      <c r="C2">
        <v>1622.6188030174369</v>
      </c>
      <c r="D2">
        <v>218.47503597242161</v>
      </c>
      <c r="E2">
        <v>426.93798630989369</v>
      </c>
      <c r="F2">
        <v>57.48441454246165</v>
      </c>
      <c r="G2">
        <v>1.3869650677315271</v>
      </c>
      <c r="H2">
        <v>101.15986219689169</v>
      </c>
      <c r="I2">
        <v>146.15986219689171</v>
      </c>
      <c r="J2">
        <v>4.1608952031945812</v>
      </c>
      <c r="K2">
        <v>922.63231121917215</v>
      </c>
      <c r="M2">
        <f>$B2^M$1</f>
        <v>1</v>
      </c>
      <c r="N2">
        <f>$B2^N$1</f>
        <v>4.1079971470588239</v>
      </c>
      <c r="O2">
        <f t="shared" ref="O2:S17" si="0">$B2^O$1</f>
        <v>16.875640560243436</v>
      </c>
      <c r="P2">
        <f t="shared" si="0"/>
        <v>69.325083276270206</v>
      </c>
      <c r="Q2">
        <f>$B2^Q$1</f>
        <v>284.7872443185334</v>
      </c>
      <c r="R2">
        <f t="shared" si="0"/>
        <v>1169.9051871792794</v>
      </c>
      <c r="S2">
        <f t="shared" si="0"/>
        <v>4805.9671712617992</v>
      </c>
      <c r="U2">
        <f>$C2*M2</f>
        <v>1622.6188030174369</v>
      </c>
      <c r="V2">
        <f>$C2*N2</f>
        <v>6665.7134135596343</v>
      </c>
      <c r="W2">
        <f>$C2*O2</f>
        <v>27382.731686014711</v>
      </c>
      <c r="X2">
        <f>$C2*P2</f>
        <v>112488.18364482569</v>
      </c>
    </row>
    <row r="3" spans="1:24" x14ac:dyDescent="0.25">
      <c r="A3" s="1">
        <v>2</v>
      </c>
      <c r="B3">
        <v>4.4153982941176473</v>
      </c>
      <c r="C3">
        <v>1665.386857018771</v>
      </c>
      <c r="D3">
        <v>214.42795622401809</v>
      </c>
      <c r="E3">
        <v>405.40117176350208</v>
      </c>
      <c r="F3">
        <v>52.197688690592372</v>
      </c>
      <c r="G3">
        <v>1.310624321946829</v>
      </c>
      <c r="H3">
        <v>96.162341813112732</v>
      </c>
      <c r="I3">
        <v>141.1623418131127</v>
      </c>
      <c r="J3">
        <v>3.931872965840487</v>
      </c>
      <c r="K3">
        <v>927.02504472696342</v>
      </c>
      <c r="M3">
        <f>$B3^M$1</f>
        <v>1</v>
      </c>
      <c r="N3">
        <f>$B3^N$1</f>
        <v>4.4153982941176473</v>
      </c>
      <c r="O3">
        <f t="shared" si="0"/>
        <v>19.495742095697029</v>
      </c>
      <c r="P3">
        <f t="shared" si="0"/>
        <v>86.08146639189826</v>
      </c>
      <c r="Q3">
        <f t="shared" si="0"/>
        <v>380.08395986193318</v>
      </c>
      <c r="R3">
        <f t="shared" si="0"/>
        <v>1678.22206799586</v>
      </c>
      <c r="S3">
        <f t="shared" si="0"/>
        <v>7410.0188561795103</v>
      </c>
      <c r="U3">
        <f t="shared" ref="U3:U35" si="1">$C3*M3</f>
        <v>1665.386857018771</v>
      </c>
      <c r="V3">
        <f t="shared" ref="V3:V35" si="2">$C3*N3</f>
        <v>7353.3462875266314</v>
      </c>
      <c r="W3">
        <f t="shared" ref="W3:W35" si="3">$C3*O3</f>
        <v>32467.952654001423</v>
      </c>
      <c r="X3">
        <f t="shared" ref="X3:X35" si="4">$C3*P3</f>
        <v>143358.94276197042</v>
      </c>
    </row>
    <row r="4" spans="1:24" x14ac:dyDescent="0.25">
      <c r="A4" s="1">
        <v>3</v>
      </c>
      <c r="B4">
        <v>4.7227994411764707</v>
      </c>
      <c r="C4">
        <v>1703.5348208344219</v>
      </c>
      <c r="D4">
        <v>209.95059245458981</v>
      </c>
      <c r="E4">
        <v>385.81679553211148</v>
      </c>
      <c r="F4">
        <v>47.549638440159192</v>
      </c>
      <c r="G4">
        <v>1.2361524649496149</v>
      </c>
      <c r="H4">
        <v>91.610086480947302</v>
      </c>
      <c r="I4">
        <v>136.6100864809473</v>
      </c>
      <c r="J4">
        <v>3.7084573948488462</v>
      </c>
      <c r="K4">
        <v>930.92895579881781</v>
      </c>
      <c r="M4">
        <f t="shared" ref="M4:M35" si="5">$B4^M$1</f>
        <v>1</v>
      </c>
      <c r="N4">
        <f>$B4^N$1</f>
        <v>4.7227994411764707</v>
      </c>
      <c r="O4">
        <f t="shared" si="0"/>
        <v>22.304834561576783</v>
      </c>
      <c r="P4">
        <f t="shared" si="0"/>
        <v>105.34126020294846</v>
      </c>
      <c r="Q4">
        <f t="shared" si="0"/>
        <v>497.50564481931013</v>
      </c>
      <c r="R4">
        <f t="shared" si="0"/>
        <v>2349.6193813347777</v>
      </c>
      <c r="S4">
        <f t="shared" si="0"/>
        <v>11096.781101145292</v>
      </c>
      <c r="U4">
        <f t="shared" si="1"/>
        <v>1703.5348208344219</v>
      </c>
      <c r="V4">
        <f t="shared" si="2"/>
        <v>8045.4532998614668</v>
      </c>
      <c r="W4">
        <f t="shared" si="3"/>
        <v>37997.062348597123</v>
      </c>
      <c r="X4">
        <f t="shared" si="4"/>
        <v>179452.50482630203</v>
      </c>
    </row>
    <row r="5" spans="1:24" x14ac:dyDescent="0.25">
      <c r="A5" s="1">
        <v>4</v>
      </c>
      <c r="B5">
        <v>5.030200588235294</v>
      </c>
      <c r="C5">
        <v>1737.756667745881</v>
      </c>
      <c r="D5">
        <v>205.17029796646969</v>
      </c>
      <c r="E5">
        <v>367.95055335083168</v>
      </c>
      <c r="F5">
        <v>43.442517625808989</v>
      </c>
      <c r="G5">
        <v>1.1630065140325501</v>
      </c>
      <c r="H5">
        <v>87.451859888025183</v>
      </c>
      <c r="I5">
        <v>132.45185988802521</v>
      </c>
      <c r="J5">
        <v>3.4890195420976511</v>
      </c>
      <c r="K5">
        <v>934.41265432685759</v>
      </c>
      <c r="M5">
        <f t="shared" si="5"/>
        <v>1</v>
      </c>
      <c r="N5">
        <f>$B5^N$1</f>
        <v>5.030200588235294</v>
      </c>
      <c r="O5">
        <f t="shared" si="0"/>
        <v>25.302917957882698</v>
      </c>
      <c r="P5">
        <f t="shared" si="0"/>
        <v>127.27875279581093</v>
      </c>
      <c r="Q5">
        <f t="shared" si="0"/>
        <v>640.23765718334278</v>
      </c>
      <c r="R5">
        <f t="shared" si="0"/>
        <v>3220.5238397740372</v>
      </c>
      <c r="S5">
        <f t="shared" si="0"/>
        <v>16199.880913257151</v>
      </c>
      <c r="U5">
        <f t="shared" si="1"/>
        <v>1737.756667745881</v>
      </c>
      <c r="V5">
        <f t="shared" si="2"/>
        <v>8741.2646123051345</v>
      </c>
      <c r="W5">
        <f t="shared" si="3"/>
        <v>43970.314394737652</v>
      </c>
      <c r="X5">
        <f t="shared" si="4"/>
        <v>221179.50133330014</v>
      </c>
    </row>
    <row r="6" spans="1:24" x14ac:dyDescent="0.25">
      <c r="A6" s="1">
        <v>5</v>
      </c>
      <c r="B6">
        <v>5.3376017352941183</v>
      </c>
      <c r="C6">
        <v>1768.6160190140711</v>
      </c>
      <c r="D6">
        <v>200.1772126675728</v>
      </c>
      <c r="E6">
        <v>351.59950144941251</v>
      </c>
      <c r="F6">
        <v>39.795075595146272</v>
      </c>
      <c r="G6">
        <v>1.0907268906455561</v>
      </c>
      <c r="H6">
        <v>83.642796266757159</v>
      </c>
      <c r="I6">
        <v>128.64279626675719</v>
      </c>
      <c r="J6">
        <v>3.2721806719366668</v>
      </c>
      <c r="K6">
        <v>937.53361062239128</v>
      </c>
      <c r="M6">
        <f t="shared" si="5"/>
        <v>1</v>
      </c>
      <c r="N6">
        <f>$B6^N$1</f>
        <v>5.3376017352941183</v>
      </c>
      <c r="O6">
        <f t="shared" si="0"/>
        <v>28.489992284614782</v>
      </c>
      <c r="P6">
        <f t="shared" si="0"/>
        <v>152.06823225687592</v>
      </c>
      <c r="Q6">
        <f t="shared" si="0"/>
        <v>811.67966037740985</v>
      </c>
      <c r="R6">
        <f t="shared" si="0"/>
        <v>4332.4227637334034</v>
      </c>
      <c r="S6">
        <f t="shared" si="0"/>
        <v>23124.747261731154</v>
      </c>
      <c r="U6">
        <f t="shared" si="1"/>
        <v>1768.6160190140711</v>
      </c>
      <c r="V6">
        <f t="shared" si="2"/>
        <v>9440.1679321584816</v>
      </c>
      <c r="W6">
        <f t="shared" si="3"/>
        <v>50387.856736156995</v>
      </c>
      <c r="X6">
        <f t="shared" si="4"/>
        <v>268950.31155266304</v>
      </c>
    </row>
    <row r="7" spans="1:24" x14ac:dyDescent="0.25">
      <c r="A7" s="1">
        <v>6</v>
      </c>
      <c r="B7">
        <v>5.6450028823529426</v>
      </c>
      <c r="C7">
        <v>1796.574833886983</v>
      </c>
      <c r="D7">
        <v>195.03465371609391</v>
      </c>
      <c r="E7">
        <v>336.58840111793887</v>
      </c>
      <c r="F7">
        <v>36.539753879810007</v>
      </c>
      <c r="G7">
        <v>1.0189259889511491</v>
      </c>
      <c r="H7">
        <v>80.143813050337542</v>
      </c>
      <c r="I7">
        <v>125.1438130503375</v>
      </c>
      <c r="J7">
        <v>3.056777966853446</v>
      </c>
      <c r="K7">
        <v>940.34001363977347</v>
      </c>
      <c r="M7">
        <f t="shared" si="5"/>
        <v>1</v>
      </c>
      <c r="N7">
        <f>$B7^N$1</f>
        <v>5.6450028823529426</v>
      </c>
      <c r="O7">
        <f t="shared" si="0"/>
        <v>31.866057541773028</v>
      </c>
      <c r="P7">
        <f t="shared" si="0"/>
        <v>179.88398667253347</v>
      </c>
      <c r="Q7">
        <f t="shared" si="0"/>
        <v>1015.4456232555897</v>
      </c>
      <c r="R7">
        <f t="shared" si="0"/>
        <v>5732.1934701504842</v>
      </c>
      <c r="S7">
        <f t="shared" si="0"/>
        <v>32358.248661204198</v>
      </c>
      <c r="U7">
        <f t="shared" si="1"/>
        <v>1796.574833886983</v>
      </c>
      <c r="V7">
        <f t="shared" si="2"/>
        <v>10141.670115654779</v>
      </c>
      <c r="W7">
        <f t="shared" si="3"/>
        <v>57249.757034743918</v>
      </c>
      <c r="X7">
        <f t="shared" si="4"/>
        <v>323175.04347513505</v>
      </c>
    </row>
    <row r="8" spans="1:24" x14ac:dyDescent="0.25">
      <c r="A8" s="1">
        <v>7</v>
      </c>
      <c r="B8">
        <v>5.9524040294117651</v>
      </c>
      <c r="C8">
        <v>1822.0149926467479</v>
      </c>
      <c r="D8">
        <v>189.78647293816849</v>
      </c>
      <c r="E8">
        <v>322.76599863972052</v>
      </c>
      <c r="F8">
        <v>33.620261476122039</v>
      </c>
      <c r="G8">
        <v>0.94727713556576154</v>
      </c>
      <c r="H8">
        <v>76.920932224963963</v>
      </c>
      <c r="I8">
        <v>121.92093222496401</v>
      </c>
      <c r="J8">
        <v>2.8418314066972852</v>
      </c>
      <c r="K8">
        <v>942.87237809317969</v>
      </c>
      <c r="M8">
        <f t="shared" si="5"/>
        <v>1</v>
      </c>
      <c r="N8">
        <f>$B8^N$1</f>
        <v>5.9524040294117651</v>
      </c>
      <c r="O8">
        <f t="shared" si="0"/>
        <v>35.431113729357413</v>
      </c>
      <c r="P8">
        <f t="shared" si="0"/>
        <v>210.90030412917358</v>
      </c>
      <c r="Q8">
        <f t="shared" si="0"/>
        <v>1255.3638201026595</v>
      </c>
      <c r="R8">
        <f t="shared" si="0"/>
        <v>7472.4326611568167</v>
      </c>
      <c r="S8">
        <f t="shared" si="0"/>
        <v>44478.938281777911</v>
      </c>
      <c r="U8">
        <f>$C8*M8</f>
        <v>1822.0149926467479</v>
      </c>
      <c r="V8">
        <f t="shared" si="2"/>
        <v>10845.36938387915</v>
      </c>
      <c r="W8">
        <f t="shared" si="3"/>
        <v>64556.020421061236</v>
      </c>
      <c r="X8">
        <f t="shared" si="4"/>
        <v>384263.5160771131</v>
      </c>
    </row>
    <row r="9" spans="1:24" x14ac:dyDescent="0.25">
      <c r="A9" s="1">
        <v>8</v>
      </c>
      <c r="B9">
        <v>6.2598051764705893</v>
      </c>
      <c r="C9">
        <v>1845.2546981798091</v>
      </c>
      <c r="D9">
        <v>184.4623127018242</v>
      </c>
      <c r="E9">
        <v>310.00158743628879</v>
      </c>
      <c r="F9">
        <v>30.98954838925027</v>
      </c>
      <c r="G9">
        <v>0.87550475188350652</v>
      </c>
      <c r="H9">
        <v>73.94461324601474</v>
      </c>
      <c r="I9">
        <v>118.9446132460147</v>
      </c>
      <c r="J9">
        <v>2.6265142556505201</v>
      </c>
      <c r="K9">
        <v>945.16488937673034</v>
      </c>
      <c r="M9">
        <f t="shared" si="5"/>
        <v>1</v>
      </c>
      <c r="N9">
        <f>$B9^N$1</f>
        <v>6.2598051764705893</v>
      </c>
      <c r="O9">
        <f t="shared" si="0"/>
        <v>39.185160847367989</v>
      </c>
      <c r="P9">
        <f t="shared" si="0"/>
        <v>245.29147271318681</v>
      </c>
      <c r="Q9">
        <f t="shared" si="0"/>
        <v>1535.4768306341011</v>
      </c>
      <c r="R9">
        <f t="shared" si="0"/>
        <v>9611.7858127540003</v>
      </c>
      <c r="S9">
        <f t="shared" si="0"/>
        <v>60167.90658580407</v>
      </c>
      <c r="U9">
        <f t="shared" si="1"/>
        <v>1845.2546981798091</v>
      </c>
      <c r="V9">
        <f>$C9*N9</f>
        <v>11550.934911572644</v>
      </c>
      <c r="W9">
        <f t="shared" si="3"/>
        <v>72306.602152537293</v>
      </c>
      <c r="X9">
        <f t="shared" si="4"/>
        <v>452625.24244745239</v>
      </c>
    </row>
    <row r="10" spans="1:24" x14ac:dyDescent="0.25">
      <c r="A10" s="1">
        <v>9</v>
      </c>
      <c r="B10">
        <v>6.5672063235294118</v>
      </c>
      <c r="C10">
        <v>1866.561063709609</v>
      </c>
      <c r="D10">
        <v>179.0813922877918</v>
      </c>
      <c r="E10">
        <v>298.18197389363729</v>
      </c>
      <c r="F10">
        <v>28.608141505892949</v>
      </c>
      <c r="G10">
        <v>0.803375922503335</v>
      </c>
      <c r="H10">
        <v>71.189141744758274</v>
      </c>
      <c r="I10">
        <v>116.1891417447583</v>
      </c>
      <c r="J10">
        <v>2.410127767510005</v>
      </c>
      <c r="K10">
        <v>947.24651073669429</v>
      </c>
      <c r="M10">
        <f t="shared" si="5"/>
        <v>1</v>
      </c>
      <c r="N10">
        <f>$B10^N$1</f>
        <v>6.5672063235294118</v>
      </c>
      <c r="O10">
        <f t="shared" si="0"/>
        <v>43.128198895804694</v>
      </c>
      <c r="P10">
        <f t="shared" si="0"/>
        <v>283.23178051096278</v>
      </c>
      <c r="Q10">
        <f t="shared" si="0"/>
        <v>1860.0415399960891</v>
      </c>
      <c r="R10">
        <f t="shared" si="0"/>
        <v>12215.276563489702</v>
      </c>
      <c r="S10">
        <f t="shared" si="0"/>
        <v>80220.241491410197</v>
      </c>
      <c r="U10">
        <f t="shared" si="1"/>
        <v>1866.561063709609</v>
      </c>
      <c r="V10">
        <f>$C10*N10</f>
        <v>12258.09162084753</v>
      </c>
      <c r="W10">
        <f t="shared" si="3"/>
        <v>80501.4168068328</v>
      </c>
      <c r="X10">
        <f t="shared" si="4"/>
        <v>528669.41350690916</v>
      </c>
    </row>
    <row r="11" spans="1:24" x14ac:dyDescent="0.25">
      <c r="A11" s="1">
        <v>10</v>
      </c>
      <c r="B11">
        <v>6.8746074705882361</v>
      </c>
      <c r="C11">
        <v>1886.1598658481189</v>
      </c>
      <c r="D11">
        <v>173.65525718657059</v>
      </c>
      <c r="E11">
        <v>287.20886369753038</v>
      </c>
      <c r="F11">
        <v>26.442789921855709</v>
      </c>
      <c r="G11">
        <v>0.73069331387615344</v>
      </c>
      <c r="H11">
        <v>68.632089207587057</v>
      </c>
      <c r="I11">
        <v>113.6320892075871</v>
      </c>
      <c r="J11">
        <v>2.1920799416284602</v>
      </c>
      <c r="K11">
        <v>949.14188762250956</v>
      </c>
      <c r="M11">
        <f t="shared" si="5"/>
        <v>1</v>
      </c>
      <c r="N11">
        <f>$B11^N$1</f>
        <v>6.8746074705882361</v>
      </c>
      <c r="O11">
        <f t="shared" si="0"/>
        <v>47.260227874667585</v>
      </c>
      <c r="P11">
        <f t="shared" si="0"/>
        <v>324.8955156088922</v>
      </c>
      <c r="Q11">
        <f t="shared" si="0"/>
        <v>2233.529138765507</v>
      </c>
      <c r="R11">
        <f t="shared" si="0"/>
        <v>15354.636103133864</v>
      </c>
      <c r="S11">
        <f t="shared" si="0"/>
        <v>105557.0960627679</v>
      </c>
      <c r="U11">
        <f t="shared" si="1"/>
        <v>1886.1598658481189</v>
      </c>
      <c r="V11">
        <f t="shared" si="2"/>
        <v>12966.608704483184</v>
      </c>
      <c r="W11">
        <f t="shared" si="3"/>
        <v>89140.345068034541</v>
      </c>
      <c r="X11">
        <f t="shared" si="4"/>
        <v>612804.88213552348</v>
      </c>
    </row>
    <row r="12" spans="1:24" x14ac:dyDescent="0.25">
      <c r="A12" s="1">
        <v>11</v>
      </c>
      <c r="B12">
        <v>7.1820086176470586</v>
      </c>
      <c r="C12">
        <v>1904.2431705021161</v>
      </c>
      <c r="D12">
        <v>168.18978992729089</v>
      </c>
      <c r="E12">
        <v>276.99663997531138</v>
      </c>
      <c r="F12">
        <v>24.465366298637491</v>
      </c>
      <c r="G12">
        <v>0.65728928987984736</v>
      </c>
      <c r="H12">
        <v>66.253844836484348</v>
      </c>
      <c r="I12">
        <v>111.2538448364843</v>
      </c>
      <c r="J12">
        <v>1.971867869639542</v>
      </c>
      <c r="K12">
        <v>950.87208417126601</v>
      </c>
      <c r="M12">
        <f t="shared" si="5"/>
        <v>1</v>
      </c>
      <c r="N12">
        <f>$B12^N$1</f>
        <v>7.1820086176470586</v>
      </c>
      <c r="O12">
        <f t="shared" si="0"/>
        <v>51.581247783956613</v>
      </c>
      <c r="P12">
        <f t="shared" si="0"/>
        <v>370.45696609336466</v>
      </c>
      <c r="Q12">
        <f t="shared" si="0"/>
        <v>2660.6251229499289</v>
      </c>
      <c r="R12">
        <f t="shared" si="0"/>
        <v>19108.632561354654</v>
      </c>
      <c r="S12">
        <f t="shared" si="0"/>
        <v>137238.36372710031</v>
      </c>
      <c r="U12">
        <f t="shared" si="1"/>
        <v>1904.2431705021161</v>
      </c>
      <c r="V12">
        <f t="shared" si="2"/>
        <v>13676.290860641755</v>
      </c>
      <c r="W12">
        <f t="shared" si="3"/>
        <v>98223.238818576792</v>
      </c>
      <c r="X12">
        <f t="shared" si="4"/>
        <v>705440.14764822368</v>
      </c>
    </row>
    <row r="13" spans="1:24" x14ac:dyDescent="0.25">
      <c r="A13" s="1">
        <v>12</v>
      </c>
      <c r="B13">
        <v>7.4894097647058837</v>
      </c>
      <c r="C13">
        <v>1920.9753471964541</v>
      </c>
      <c r="D13">
        <v>162.6866905204985</v>
      </c>
      <c r="E13">
        <v>267.47048763996003</v>
      </c>
      <c r="F13">
        <v>22.651976512637109</v>
      </c>
      <c r="G13">
        <v>0.58302104711475045</v>
      </c>
      <c r="H13">
        <v>64.037214488239897</v>
      </c>
      <c r="I13">
        <v>109.0372144882399</v>
      </c>
      <c r="J13">
        <v>1.749063141344251</v>
      </c>
      <c r="K13">
        <v>952.45518292995928</v>
      </c>
      <c r="M13">
        <f t="shared" si="5"/>
        <v>1</v>
      </c>
      <c r="N13">
        <f>$B13^N$1</f>
        <v>7.4894097647058837</v>
      </c>
      <c r="O13">
        <f t="shared" si="0"/>
        <v>56.091258623671841</v>
      </c>
      <c r="P13">
        <f t="shared" si="0"/>
        <v>420.090420050771</v>
      </c>
      <c r="Q13">
        <f t="shared" si="0"/>
        <v>3146.2292939876406</v>
      </c>
      <c r="R13">
        <f t="shared" si="0"/>
        <v>23563.400396394733</v>
      </c>
      <c r="S13">
        <f t="shared" si="0"/>
        <v>176475.96101843321</v>
      </c>
      <c r="U13">
        <f t="shared" si="1"/>
        <v>1920.9753471964541</v>
      </c>
      <c r="V13">
        <f t="shared" si="2"/>
        <v>14386.971523052398</v>
      </c>
      <c r="W13">
        <f t="shared" si="3"/>
        <v>107749.92500929412</v>
      </c>
      <c r="X13">
        <f t="shared" si="4"/>
        <v>806983.34051093401</v>
      </c>
    </row>
    <row r="14" spans="1:24" x14ac:dyDescent="0.25">
      <c r="A14" s="1">
        <v>13</v>
      </c>
      <c r="B14">
        <v>7.7968109117647071</v>
      </c>
      <c r="C14">
        <v>1936.497851466848</v>
      </c>
      <c r="D14">
        <v>157.14457278225231</v>
      </c>
      <c r="E14">
        <v>258.56481515975588</v>
      </c>
      <c r="F14">
        <v>20.98223728160821</v>
      </c>
      <c r="G14">
        <v>0.50776660083421044</v>
      </c>
      <c r="H14">
        <v>61.967079206709627</v>
      </c>
      <c r="I14">
        <v>106.9670792067096</v>
      </c>
      <c r="J14">
        <v>1.523299802502631</v>
      </c>
      <c r="K14">
        <v>953.9067740121618</v>
      </c>
      <c r="M14">
        <f t="shared" si="5"/>
        <v>1</v>
      </c>
      <c r="N14">
        <f>$B14^N$1</f>
        <v>7.7968109117647071</v>
      </c>
      <c r="O14">
        <f t="shared" si="0"/>
        <v>60.790260393813206</v>
      </c>
      <c r="P14">
        <f t="shared" si="0"/>
        <v>473.97016556750071</v>
      </c>
      <c r="Q14">
        <f t="shared" si="0"/>
        <v>3695.4557587476147</v>
      </c>
      <c r="R14">
        <f t="shared" si="0"/>
        <v>28812.769783747128</v>
      </c>
      <c r="S14">
        <f t="shared" si="0"/>
        <v>224647.71784808405</v>
      </c>
      <c r="U14">
        <f t="shared" si="1"/>
        <v>1936.497851466848</v>
      </c>
      <c r="V14">
        <f t="shared" si="2"/>
        <v>15098.507578925632</v>
      </c>
      <c r="W14">
        <f t="shared" si="3"/>
        <v>117720.2086427295</v>
      </c>
      <c r="X14">
        <f t="shared" si="4"/>
        <v>917842.20728085132</v>
      </c>
    </row>
    <row r="15" spans="1:24" x14ac:dyDescent="0.25">
      <c r="A15" s="1">
        <v>14</v>
      </c>
      <c r="B15">
        <v>8.1042120588235314</v>
      </c>
      <c r="C15">
        <v>1950.933057192369</v>
      </c>
      <c r="D15">
        <v>151.55978044852839</v>
      </c>
      <c r="E15">
        <v>250.2219278203325</v>
      </c>
      <c r="F15">
        <v>19.43868873616492</v>
      </c>
      <c r="G15">
        <v>0.43142147222532867</v>
      </c>
      <c r="H15">
        <v>60.030105367893327</v>
      </c>
      <c r="I15">
        <v>105.0301053678933</v>
      </c>
      <c r="J15">
        <v>1.294264416675986</v>
      </c>
      <c r="K15">
        <v>955.24035516787069</v>
      </c>
      <c r="M15">
        <f t="shared" si="5"/>
        <v>1</v>
      </c>
      <c r="N15">
        <f>$B15^N$1</f>
        <v>8.1042120588235314</v>
      </c>
      <c r="O15">
        <f t="shared" si="0"/>
        <v>65.678253094380736</v>
      </c>
      <c r="P15">
        <f t="shared" si="0"/>
        <v>532.2704907299443</v>
      </c>
      <c r="Q15">
        <f t="shared" si="0"/>
        <v>4313.6329295295327</v>
      </c>
      <c r="R15">
        <f t="shared" si="0"/>
        <v>34958.596004831517</v>
      </c>
      <c r="S15">
        <f t="shared" si="0"/>
        <v>283311.87530189566</v>
      </c>
      <c r="U15">
        <f t="shared" si="1"/>
        <v>1950.933057192369</v>
      </c>
      <c r="V15">
        <f t="shared" si="2"/>
        <v>15810.775208055855</v>
      </c>
      <c r="W15">
        <f t="shared" si="3"/>
        <v>128133.87510047438</v>
      </c>
      <c r="X15">
        <f t="shared" si="4"/>
        <v>1038424.0957330527</v>
      </c>
    </row>
    <row r="16" spans="1:24" x14ac:dyDescent="0.25">
      <c r="A16" s="1">
        <v>15</v>
      </c>
      <c r="B16">
        <v>8.4116132058823538</v>
      </c>
      <c r="C16">
        <v>1964.3873501316509</v>
      </c>
      <c r="D16">
        <v>145.9269973063021</v>
      </c>
      <c r="E16">
        <v>242.39091177197261</v>
      </c>
      <c r="F16">
        <v>18.006315265087721</v>
      </c>
      <c r="G16">
        <v>0.35389595057272888</v>
      </c>
      <c r="H16">
        <v>58.2144988869847</v>
      </c>
      <c r="I16">
        <v>103.2144988869847</v>
      </c>
      <c r="J16">
        <v>1.0616878517181869</v>
      </c>
      <c r="K16">
        <v>956.46766010149713</v>
      </c>
      <c r="M16">
        <f t="shared" si="5"/>
        <v>1</v>
      </c>
      <c r="N16">
        <f>$B16^N$1</f>
        <v>8.4116132058823538</v>
      </c>
      <c r="O16">
        <f t="shared" si="0"/>
        <v>70.755236725374417</v>
      </c>
      <c r="P16">
        <f t="shared" si="0"/>
        <v>595.16568362449152</v>
      </c>
      <c r="Q16">
        <f t="shared" si="0"/>
        <v>5006.3035240637728</v>
      </c>
      <c r="R16">
        <f t="shared" si="0"/>
        <v>42111.088835670198</v>
      </c>
      <c r="S16">
        <f t="shared" si="0"/>
        <v>354222.19096420839</v>
      </c>
      <c r="U16">
        <f t="shared" si="1"/>
        <v>1964.3873501316509</v>
      </c>
      <c r="V16">
        <f t="shared" si="2"/>
        <v>16523.666575835639</v>
      </c>
      <c r="W16">
        <f t="shared" si="3"/>
        <v>138990.69197889592</v>
      </c>
      <c r="X16">
        <f t="shared" si="4"/>
        <v>1169135.9401444073</v>
      </c>
    </row>
    <row r="17" spans="1:24" x14ac:dyDescent="0.25">
      <c r="A17" s="1">
        <v>16</v>
      </c>
      <c r="B17">
        <v>8.7190143529411781</v>
      </c>
      <c r="C17">
        <v>1976.953642451364</v>
      </c>
      <c r="D17">
        <v>140.2397049862181</v>
      </c>
      <c r="E17">
        <v>235.02669393652741</v>
      </c>
      <c r="F17">
        <v>16.67215331396201</v>
      </c>
      <c r="G17">
        <v>0.27511282541644749</v>
      </c>
      <c r="H17">
        <v>56.509796721926882</v>
      </c>
      <c r="I17">
        <v>101.5097967219269</v>
      </c>
      <c r="J17">
        <v>0.82533847624934253</v>
      </c>
      <c r="K17">
        <v>957.59892892817595</v>
      </c>
      <c r="M17">
        <f t="shared" si="5"/>
        <v>1</v>
      </c>
      <c r="N17">
        <f>$B17^N$1</f>
        <v>8.7190143529411781</v>
      </c>
      <c r="O17">
        <f t="shared" si="0"/>
        <v>76.021211286794269</v>
      </c>
      <c r="P17">
        <f t="shared" si="0"/>
        <v>662.83003233753311</v>
      </c>
      <c r="Q17">
        <f t="shared" si="0"/>
        <v>5779.2245655114166</v>
      </c>
      <c r="R17">
        <f t="shared" si="0"/>
        <v>50389.141935564287</v>
      </c>
      <c r="S17">
        <f t="shared" si="0"/>
        <v>439343.65176857519</v>
      </c>
      <c r="U17">
        <f t="shared" si="1"/>
        <v>1976.953642451364</v>
      </c>
      <c r="V17">
        <f t="shared" si="2"/>
        <v>17237.087183632786</v>
      </c>
      <c r="W17">
        <f t="shared" si="3"/>
        <v>150290.41055699266</v>
      </c>
      <c r="X17">
        <f t="shared" si="4"/>
        <v>1310384.2467558414</v>
      </c>
    </row>
    <row r="18" spans="1:24" x14ac:dyDescent="0.25">
      <c r="A18" s="1">
        <v>17</v>
      </c>
      <c r="B18">
        <v>9.0264155000000006</v>
      </c>
      <c r="C18">
        <v>1988.713429928092</v>
      </c>
      <c r="D18">
        <v>134.49052735582271</v>
      </c>
      <c r="E18">
        <v>228.0892483285385</v>
      </c>
      <c r="F18">
        <v>15.424969143496719</v>
      </c>
      <c r="G18">
        <v>0.19500550277115761</v>
      </c>
      <c r="H18">
        <v>54.906689797533772</v>
      </c>
      <c r="I18">
        <v>99.906689797533772</v>
      </c>
      <c r="J18">
        <v>0.58501650831347263</v>
      </c>
      <c r="K18">
        <v>958.64313186101072</v>
      </c>
      <c r="M18">
        <f t="shared" si="5"/>
        <v>1</v>
      </c>
      <c r="N18">
        <f>$B18^N$1</f>
        <v>9.0264155000000006</v>
      </c>
      <c r="O18">
        <f t="shared" ref="N3:S35" si="6">$B18^O$1</f>
        <v>81.476176778640266</v>
      </c>
      <c r="P18">
        <f t="shared" si="6"/>
        <v>735.43782495545861</v>
      </c>
      <c r="Q18">
        <f t="shared" si="6"/>
        <v>6638.3673824642392</v>
      </c>
      <c r="R18">
        <f t="shared" si="6"/>
        <v>59920.66223576964</v>
      </c>
      <c r="S18">
        <f t="shared" si="6"/>
        <v>540868.79437521577</v>
      </c>
      <c r="U18">
        <f t="shared" si="1"/>
        <v>1988.713429928092</v>
      </c>
      <c r="V18">
        <f t="shared" si="2"/>
        <v>17950.953728961093</v>
      </c>
      <c r="W18">
        <f t="shared" si="3"/>
        <v>162032.76697887725</v>
      </c>
      <c r="X18">
        <f t="shared" si="4"/>
        <v>1462575.0793660257</v>
      </c>
    </row>
    <row r="19" spans="1:24" x14ac:dyDescent="0.25">
      <c r="A19" s="1">
        <v>18</v>
      </c>
      <c r="B19">
        <v>9.3338166470588249</v>
      </c>
      <c r="C19">
        <v>1999.7384853941039</v>
      </c>
      <c r="D19">
        <v>128.67149005966201</v>
      </c>
      <c r="E19">
        <v>221.54292425316609</v>
      </c>
      <c r="F19">
        <v>14.25499303235731</v>
      </c>
      <c r="G19">
        <v>0.113516435497304</v>
      </c>
      <c r="H19">
        <v>53.396872342020117</v>
      </c>
      <c r="I19">
        <v>98.396872342020117</v>
      </c>
      <c r="J19">
        <v>0.34054930649191212</v>
      </c>
      <c r="K19">
        <v>959.60815497814792</v>
      </c>
      <c r="M19">
        <f t="shared" si="5"/>
        <v>1</v>
      </c>
      <c r="N19">
        <f>$B19^N$1</f>
        <v>9.3338166470588249</v>
      </c>
      <c r="O19">
        <f t="shared" si="6"/>
        <v>87.120133200912449</v>
      </c>
      <c r="P19">
        <f t="shared" si="6"/>
        <v>813.1633495646588</v>
      </c>
      <c r="Q19">
        <f t="shared" si="6"/>
        <v>7589.9176089447274</v>
      </c>
      <c r="R19">
        <f t="shared" si="6"/>
        <v>70842.899328173211</v>
      </c>
      <c r="S19">
        <f t="shared" si="6"/>
        <v>661234.63307521562</v>
      </c>
      <c r="U19">
        <f t="shared" si="1"/>
        <v>1999.7384853941039</v>
      </c>
      <c r="V19">
        <f t="shared" si="2"/>
        <v>18665.192364735689</v>
      </c>
      <c r="W19">
        <f t="shared" si="3"/>
        <v>174217.48321452524</v>
      </c>
      <c r="X19">
        <f t="shared" si="4"/>
        <v>1626114.045036427</v>
      </c>
    </row>
    <row r="20" spans="1:24" x14ac:dyDescent="0.25">
      <c r="A20" s="1">
        <v>19</v>
      </c>
      <c r="B20">
        <v>9.6412177941176473</v>
      </c>
      <c r="C20">
        <v>2010.0922609508409</v>
      </c>
      <c r="D20">
        <v>122.7742162322822</v>
      </c>
      <c r="E20">
        <v>215.35587605357989</v>
      </c>
      <c r="F20">
        <v>13.153699164528749</v>
      </c>
      <c r="G20">
        <v>3.0595811139604009E-2</v>
      </c>
      <c r="H20">
        <v>51.972913415295181</v>
      </c>
      <c r="I20">
        <v>96.972913415295181</v>
      </c>
      <c r="J20">
        <v>9.1787433418812014E-2</v>
      </c>
      <c r="K20">
        <v>960.50095513469671</v>
      </c>
      <c r="M20">
        <f t="shared" si="5"/>
        <v>1</v>
      </c>
      <c r="N20">
        <f>$B20^N$1</f>
        <v>9.6412177941176473</v>
      </c>
      <c r="O20">
        <f t="shared" si="6"/>
        <v>92.953080553610761</v>
      </c>
      <c r="P20">
        <f t="shared" si="6"/>
        <v>896.18089425152311</v>
      </c>
      <c r="Q20">
        <f t="shared" si="6"/>
        <v>8640.2751844060513</v>
      </c>
      <c r="R20">
        <f t="shared" si="6"/>
        <v>83302.77485396876</v>
      </c>
      <c r="S20">
        <f t="shared" si="6"/>
        <v>803140.19522145973</v>
      </c>
      <c r="U20">
        <f t="shared" si="1"/>
        <v>2010.0922609508409</v>
      </c>
      <c r="V20">
        <f t="shared" si="2"/>
        <v>19379.737274097421</v>
      </c>
      <c r="W20">
        <f t="shared" si="3"/>
        <v>186844.26785235311</v>
      </c>
      <c r="X20">
        <f t="shared" si="4"/>
        <v>1801406.2799469905</v>
      </c>
    </row>
    <row r="21" spans="1:24" x14ac:dyDescent="0.25">
      <c r="A21" s="1">
        <v>20</v>
      </c>
      <c r="B21">
        <v>9.9486189411764716</v>
      </c>
      <c r="C21">
        <v>2019.8310554020809</v>
      </c>
      <c r="D21">
        <v>116.790074014392</v>
      </c>
      <c r="E21">
        <v>209.49957759842661</v>
      </c>
      <c r="F21">
        <v>12.11362262614259</v>
      </c>
      <c r="G21">
        <v>-5.3799548732166379E-2</v>
      </c>
      <c r="H21">
        <v>50.628147086875913</v>
      </c>
      <c r="I21">
        <v>95.628147086875913</v>
      </c>
      <c r="J21">
        <v>-0.1613986461964991</v>
      </c>
      <c r="K21">
        <v>961.3276896765268</v>
      </c>
      <c r="M21">
        <f t="shared" si="5"/>
        <v>1</v>
      </c>
      <c r="N21">
        <f>$B21^N$1</f>
        <v>9.9486189411764716</v>
      </c>
      <c r="O21">
        <f t="shared" si="6"/>
        <v>98.975018836735259</v>
      </c>
      <c r="P21">
        <f t="shared" si="6"/>
        <v>984.66474710244245</v>
      </c>
      <c r="Q21">
        <f t="shared" si="6"/>
        <v>9796.0543537320991</v>
      </c>
      <c r="R21">
        <f t="shared" si="6"/>
        <v>97457.211892333406</v>
      </c>
      <c r="S21">
        <f t="shared" si="6"/>
        <v>969564.66418631701</v>
      </c>
      <c r="U21">
        <f t="shared" si="1"/>
        <v>2019.8310554020809</v>
      </c>
      <c r="V21">
        <f t="shared" si="2"/>
        <v>20094.529495749604</v>
      </c>
      <c r="W21">
        <f t="shared" si="3"/>
        <v>199912.81675544381</v>
      </c>
      <c r="X21">
        <f t="shared" si="4"/>
        <v>1988856.4353571495</v>
      </c>
    </row>
    <row r="22" spans="1:24" x14ac:dyDescent="0.25">
      <c r="A22" s="1">
        <v>21</v>
      </c>
      <c r="B22">
        <v>10.256020088235299</v>
      </c>
      <c r="C22">
        <v>2029.004991336391</v>
      </c>
      <c r="D22">
        <v>110.71028752825229</v>
      </c>
      <c r="E22">
        <v>203.948407646665</v>
      </c>
      <c r="F22">
        <v>11.12820665690913</v>
      </c>
      <c r="G22">
        <v>-0.13970711492157051</v>
      </c>
      <c r="H22">
        <v>49.35657830920826</v>
      </c>
      <c r="I22">
        <v>94.35657830920826</v>
      </c>
      <c r="J22">
        <v>-0.41912134476471152</v>
      </c>
      <c r="K22">
        <v>962.09382549311033</v>
      </c>
      <c r="M22">
        <f t="shared" si="5"/>
        <v>1</v>
      </c>
      <c r="N22">
        <f>$B22^N$1</f>
        <v>10.256020088235299</v>
      </c>
      <c r="O22">
        <f t="shared" si="6"/>
        <v>105.185948050286</v>
      </c>
      <c r="P22">
        <f t="shared" si="6"/>
        <v>1078.7891962038079</v>
      </c>
      <c r="Q22">
        <f t="shared" si="6"/>
        <v>11064.083667237466</v>
      </c>
      <c r="R22">
        <f t="shared" si="6"/>
        <v>113473.46434910354</v>
      </c>
      <c r="S22">
        <f t="shared" si="6"/>
        <v>1163786.1298460579</v>
      </c>
      <c r="U22">
        <f t="shared" si="1"/>
        <v>2029.004991336391</v>
      </c>
      <c r="V22">
        <f t="shared" si="2"/>
        <v>20809.515950275716</v>
      </c>
      <c r="W22">
        <f t="shared" si="3"/>
        <v>213422.81361248062</v>
      </c>
      <c r="X22">
        <f t="shared" si="4"/>
        <v>2188868.6636972995</v>
      </c>
    </row>
    <row r="23" spans="1:24" x14ac:dyDescent="0.25">
      <c r="A23" s="1">
        <v>22</v>
      </c>
      <c r="B23">
        <v>10.56342123529412</v>
      </c>
      <c r="C23">
        <v>2037.6588369084529</v>
      </c>
      <c r="D23">
        <v>104.5260200068374</v>
      </c>
      <c r="E23">
        <v>198.67929463650881</v>
      </c>
      <c r="F23">
        <v>10.19167465620893</v>
      </c>
      <c r="G23">
        <v>-0.22715943298260541</v>
      </c>
      <c r="H23">
        <v>48.15280202339892</v>
      </c>
      <c r="I23">
        <v>93.15280202339892</v>
      </c>
      <c r="J23">
        <v>-0.68147829894781609</v>
      </c>
      <c r="K23">
        <v>962.80423106266414</v>
      </c>
      <c r="M23">
        <f t="shared" si="5"/>
        <v>1</v>
      </c>
      <c r="N23">
        <f>$B23^N$1</f>
        <v>10.56342123529412</v>
      </c>
      <c r="O23">
        <f t="shared" si="6"/>
        <v>111.58586819426276</v>
      </c>
      <c r="P23">
        <f t="shared" si="6"/>
        <v>1178.7285296420059</v>
      </c>
      <c r="Q23">
        <f t="shared" si="6"/>
        <v>12451.405980667381</v>
      </c>
      <c r="R23">
        <f t="shared" si="6"/>
        <v>131529.44634545004</v>
      </c>
      <c r="S23">
        <f t="shared" si="6"/>
        <v>1389400.9465920054</v>
      </c>
      <c r="U23">
        <f t="shared" si="1"/>
        <v>2037.6588369084529</v>
      </c>
      <c r="V23">
        <f t="shared" si="2"/>
        <v>21524.648628083469</v>
      </c>
      <c r="W23">
        <f t="shared" si="3"/>
        <v>227373.9304001414</v>
      </c>
      <c r="X23">
        <f t="shared" si="4"/>
        <v>2401846.6047411407</v>
      </c>
    </row>
    <row r="24" spans="1:24" x14ac:dyDescent="0.25">
      <c r="A24" s="1">
        <v>23</v>
      </c>
      <c r="B24">
        <v>10.870822382352941</v>
      </c>
      <c r="C24">
        <v>2045.8327003032459</v>
      </c>
      <c r="D24">
        <v>98.228435743979261</v>
      </c>
      <c r="E24">
        <v>193.67141144270431</v>
      </c>
      <c r="F24">
        <v>9.2989225323877065</v>
      </c>
      <c r="G24">
        <v>-0.31618478619110252</v>
      </c>
      <c r="H24">
        <v>47.011933442682853</v>
      </c>
      <c r="I24">
        <v>92.011933442682846</v>
      </c>
      <c r="J24">
        <v>-0.94855435857330761</v>
      </c>
      <c r="K24">
        <v>963.46325444162119</v>
      </c>
      <c r="M24">
        <f t="shared" si="5"/>
        <v>1</v>
      </c>
      <c r="N24">
        <f>$B24^N$1</f>
        <v>10.870822382352941</v>
      </c>
      <c r="O24">
        <f t="shared" si="6"/>
        <v>118.17477926866567</v>
      </c>
      <c r="P24">
        <f t="shared" si="6"/>
        <v>1284.6570355034291</v>
      </c>
      <c r="Q24">
        <f t="shared" si="6"/>
        <v>13965.278455197855</v>
      </c>
      <c r="R24">
        <f t="shared" si="6"/>
        <v>151814.06160655615</v>
      </c>
      <c r="S24">
        <f t="shared" si="6"/>
        <v>1650343.6988684589</v>
      </c>
      <c r="U24">
        <f t="shared" si="1"/>
        <v>2045.8327003032459</v>
      </c>
      <c r="V24">
        <f t="shared" si="2"/>
        <v>22239.883909006083</v>
      </c>
      <c r="W24">
        <f t="shared" si="3"/>
        <v>241765.82777895435</v>
      </c>
      <c r="X24">
        <f t="shared" si="4"/>
        <v>2628193.3719075434</v>
      </c>
    </row>
    <row r="25" spans="1:24" x14ac:dyDescent="0.25">
      <c r="A25" s="1">
        <v>24</v>
      </c>
      <c r="B25">
        <v>11.17822352941177</v>
      </c>
      <c r="C25">
        <v>2053.5626191795818</v>
      </c>
      <c r="D25">
        <v>91.808745805325643</v>
      </c>
      <c r="E25">
        <v>188.9059122622788</v>
      </c>
      <c r="F25">
        <v>8.4454278228630244</v>
      </c>
      <c r="G25">
        <v>-0.40680775917360518</v>
      </c>
      <c r="H25">
        <v>45.929547801950953</v>
      </c>
      <c r="I25">
        <v>90.929547801950946</v>
      </c>
      <c r="J25">
        <v>-1.220423277520815</v>
      </c>
      <c r="K25">
        <v>964.07478959136427</v>
      </c>
      <c r="M25">
        <f t="shared" si="5"/>
        <v>1</v>
      </c>
      <c r="N25">
        <f>$B25^N$1</f>
        <v>11.17822352941177</v>
      </c>
      <c r="O25">
        <f t="shared" si="6"/>
        <v>124.95268127349493</v>
      </c>
      <c r="P25">
        <f t="shared" si="6"/>
        <v>1396.7490018744707</v>
      </c>
      <c r="Q25">
        <f t="shared" si="6"/>
        <v>15613.172557435611</v>
      </c>
      <c r="R25">
        <f t="shared" si="6"/>
        <v>174527.53285029289</v>
      </c>
      <c r="S25">
        <f t="shared" si="6"/>
        <v>1950907.7742373296</v>
      </c>
      <c r="U25">
        <f t="shared" si="1"/>
        <v>2053.5626191795818</v>
      </c>
      <c r="V25">
        <f t="shared" si="2"/>
        <v>22955.181988833665</v>
      </c>
      <c r="W25">
        <f t="shared" si="3"/>
        <v>256598.15542950973</v>
      </c>
      <c r="X25">
        <f t="shared" si="4"/>
        <v>2868311.5386258047</v>
      </c>
    </row>
    <row r="26" spans="1:24" x14ac:dyDescent="0.25">
      <c r="A26" s="1">
        <v>25</v>
      </c>
      <c r="B26">
        <v>11.485624676470589</v>
      </c>
      <c r="C26">
        <v>2060.881063171315</v>
      </c>
      <c r="D26">
        <v>85.258241360038767</v>
      </c>
      <c r="E26">
        <v>184.36570513631199</v>
      </c>
      <c r="F26">
        <v>7.6271727019691582</v>
      </c>
      <c r="G26">
        <v>-0.4990497186230331</v>
      </c>
      <c r="H26">
        <v>44.901628143527383</v>
      </c>
      <c r="I26">
        <v>89.901628143527375</v>
      </c>
      <c r="J26">
        <v>-1.497149155869099</v>
      </c>
      <c r="K26">
        <v>964.64233299071884</v>
      </c>
      <c r="M26">
        <f t="shared" si="5"/>
        <v>1</v>
      </c>
      <c r="N26">
        <f>$B26^N$1</f>
        <v>11.485624676470589</v>
      </c>
      <c r="O26">
        <f t="shared" si="6"/>
        <v>131.91957420875013</v>
      </c>
      <c r="P26">
        <f t="shared" si="6"/>
        <v>1515.1787168415137</v>
      </c>
      <c r="Q26">
        <f t="shared" si="6"/>
        <v>17402.774059417934</v>
      </c>
      <c r="R26">
        <f t="shared" si="6"/>
        <v>199881.73117589287</v>
      </c>
      <c r="S26">
        <f t="shared" si="6"/>
        <v>2295766.5439694962</v>
      </c>
      <c r="U26">
        <f t="shared" si="1"/>
        <v>2060.881063171315</v>
      </c>
      <c r="V26">
        <f t="shared" si="2"/>
        <v>23670.506394431399</v>
      </c>
      <c r="W26">
        <f t="shared" si="3"/>
        <v>271870.55234843615</v>
      </c>
      <c r="X26">
        <f t="shared" si="4"/>
        <v>3122603.1248588874</v>
      </c>
    </row>
    <row r="27" spans="1:24" x14ac:dyDescent="0.25">
      <c r="A27" s="1">
        <v>26</v>
      </c>
      <c r="B27">
        <v>11.79302582352941</v>
      </c>
      <c r="C27">
        <v>2067.8173638986632</v>
      </c>
      <c r="D27">
        <v>78.568317472296016</v>
      </c>
      <c r="E27">
        <v>180.03525468969801</v>
      </c>
      <c r="F27">
        <v>6.8405785218849076</v>
      </c>
      <c r="G27">
        <v>-0.59292922457459218</v>
      </c>
      <c r="H27">
        <v>43.924519942398547</v>
      </c>
      <c r="I27">
        <v>88.924519942398547</v>
      </c>
      <c r="J27">
        <v>-1.7787876737237771</v>
      </c>
      <c r="K27">
        <v>965.16903212620696</v>
      </c>
      <c r="M27">
        <f t="shared" si="5"/>
        <v>1</v>
      </c>
      <c r="N27">
        <f>$B27^N$1</f>
        <v>11.79302582352941</v>
      </c>
      <c r="O27">
        <f t="shared" si="6"/>
        <v>139.07545807443151</v>
      </c>
      <c r="P27">
        <f t="shared" si="6"/>
        <v>1640.1204684909526</v>
      </c>
      <c r="Q27">
        <f t="shared" si="6"/>
        <v>19341.983038612958</v>
      </c>
      <c r="R27">
        <f t="shared" si="6"/>
        <v>228100.50545263046</v>
      </c>
      <c r="S27">
        <f t="shared" si="6"/>
        <v>2689995.151162982</v>
      </c>
      <c r="U27">
        <f t="shared" si="1"/>
        <v>2067.8173638986632</v>
      </c>
      <c r="V27">
        <f t="shared" si="2"/>
        <v>24385.823570799446</v>
      </c>
      <c r="W27">
        <f t="shared" si="3"/>
        <v>287582.64709847001</v>
      </c>
      <c r="X27">
        <f t="shared" si="4"/>
        <v>3391469.5836312021</v>
      </c>
    </row>
    <row r="28" spans="1:24" x14ac:dyDescent="0.25">
      <c r="A28" s="1">
        <v>27</v>
      </c>
      <c r="B28">
        <v>12.10042697058824</v>
      </c>
      <c r="C28">
        <v>2074.398084481732</v>
      </c>
      <c r="D28">
        <v>71.730489657940069</v>
      </c>
      <c r="E28">
        <v>175.90041059207201</v>
      </c>
      <c r="F28">
        <v>6.0824499777507128</v>
      </c>
      <c r="G28">
        <v>-0.68846238333387555</v>
      </c>
      <c r="H28">
        <v>42.994891569347317</v>
      </c>
      <c r="I28">
        <v>87.994891569347317</v>
      </c>
      <c r="J28">
        <v>-2.065387150001627</v>
      </c>
      <c r="K28">
        <v>965.65772716556103</v>
      </c>
      <c r="M28">
        <f t="shared" si="5"/>
        <v>1</v>
      </c>
      <c r="N28">
        <f>$B28^N$1</f>
        <v>12.10042697058824</v>
      </c>
      <c r="O28">
        <f t="shared" si="6"/>
        <v>146.42033287053928</v>
      </c>
      <c r="P28">
        <f t="shared" si="6"/>
        <v>1771.7485449091814</v>
      </c>
      <c r="Q28">
        <f t="shared" si="6"/>
        <v>21438.913877919527</v>
      </c>
      <c r="R28">
        <f t="shared" si="6"/>
        <v>259420.01170849596</v>
      </c>
      <c r="S28">
        <f t="shared" si="6"/>
        <v>3139092.9063878013</v>
      </c>
      <c r="U28">
        <f t="shared" si="1"/>
        <v>2074.398084481732</v>
      </c>
      <c r="V28">
        <f t="shared" si="2"/>
        <v>25101.102529199332</v>
      </c>
      <c r="W28">
        <f t="shared" si="3"/>
        <v>303734.05803582427</v>
      </c>
      <c r="X28">
        <f t="shared" si="4"/>
        <v>3675311.7877429021</v>
      </c>
    </row>
    <row r="29" spans="1:24" x14ac:dyDescent="0.25">
      <c r="A29" s="1">
        <v>28</v>
      </c>
      <c r="B29">
        <v>12.40782811764706</v>
      </c>
      <c r="C29">
        <v>2080.6473381191631</v>
      </c>
      <c r="D29">
        <v>64.736404858218592</v>
      </c>
      <c r="E29">
        <v>171.94825795622461</v>
      </c>
      <c r="F29">
        <v>5.3499273220332952</v>
      </c>
      <c r="G29">
        <v>-0.78566315122872277</v>
      </c>
      <c r="H29">
        <v>42.109699748476942</v>
      </c>
      <c r="I29">
        <v>87.109699748476942</v>
      </c>
      <c r="J29">
        <v>-2.3569894536861682</v>
      </c>
      <c r="K29">
        <v>966.11098689039329</v>
      </c>
      <c r="M29">
        <f t="shared" si="5"/>
        <v>1</v>
      </c>
      <c r="N29">
        <f>$B29^N$1</f>
        <v>12.40782811764706</v>
      </c>
      <c r="O29">
        <f t="shared" si="6"/>
        <v>153.954198597073</v>
      </c>
      <c r="P29">
        <f t="shared" si="6"/>
        <v>1910.2372341825819</v>
      </c>
      <c r="Q29">
        <f t="shared" si="6"/>
        <v>23701.895265666994</v>
      </c>
      <c r="R29">
        <f t="shared" si="6"/>
        <v>294089.04251886869</v>
      </c>
      <c r="S29">
        <f t="shared" si="6"/>
        <v>3649006.2908575209</v>
      </c>
      <c r="U29">
        <f t="shared" si="1"/>
        <v>2080.6473381191631</v>
      </c>
      <c r="V29">
        <f t="shared" si="2"/>
        <v>25816.314544822464</v>
      </c>
      <c r="W29">
        <f t="shared" si="3"/>
        <v>320324.39350326895</v>
      </c>
      <c r="X29">
        <f t="shared" si="4"/>
        <v>3974530.0164781017</v>
      </c>
    </row>
    <row r="30" spans="1:24" x14ac:dyDescent="0.25">
      <c r="A30" s="1">
        <v>29</v>
      </c>
      <c r="B30">
        <v>12.715229264705879</v>
      </c>
      <c r="C30">
        <v>2086.5870638152842</v>
      </c>
      <c r="D30">
        <v>57.577848189011007</v>
      </c>
      <c r="E30">
        <v>168.16698652100371</v>
      </c>
      <c r="F30">
        <v>4.6404453416888316</v>
      </c>
      <c r="G30">
        <v>-0.88454359676314809</v>
      </c>
      <c r="H30">
        <v>41.266159301642858</v>
      </c>
      <c r="I30">
        <v>86.266159301642858</v>
      </c>
      <c r="J30">
        <v>-2.6536307902894438</v>
      </c>
      <c r="K30">
        <v>966.53113977558235</v>
      </c>
      <c r="M30">
        <f t="shared" si="5"/>
        <v>1</v>
      </c>
      <c r="N30">
        <f>$B30^N$1</f>
        <v>12.715229264705879</v>
      </c>
      <c r="O30">
        <f t="shared" si="6"/>
        <v>161.67705525403281</v>
      </c>
      <c r="P30">
        <f t="shared" si="6"/>
        <v>2055.7608243975474</v>
      </c>
      <c r="Q30">
        <f t="shared" si="6"/>
        <v>26139.470195615577</v>
      </c>
      <c r="R30">
        <f t="shared" si="6"/>
        <v>332369.35639519832</v>
      </c>
      <c r="S30">
        <f t="shared" si="6"/>
        <v>4226152.5671276832</v>
      </c>
      <c r="U30">
        <f t="shared" si="1"/>
        <v>2086.5870638152842</v>
      </c>
      <c r="V30">
        <f t="shared" si="2"/>
        <v>26531.432897180817</v>
      </c>
      <c r="W30">
        <f t="shared" si="3"/>
        <v>337353.25200881378</v>
      </c>
      <c r="X30">
        <f t="shared" si="4"/>
        <v>4289523.942486166</v>
      </c>
    </row>
    <row r="31" spans="1:24" x14ac:dyDescent="0.25">
      <c r="A31" s="1">
        <v>30</v>
      </c>
      <c r="B31">
        <v>13.022630411764711</v>
      </c>
      <c r="C31">
        <v>2092.237265715441</v>
      </c>
      <c r="D31">
        <v>50.246746454416353</v>
      </c>
      <c r="E31">
        <v>164.54577594781861</v>
      </c>
      <c r="F31">
        <v>3.9516980314218979</v>
      </c>
      <c r="G31">
        <v>-0.98511412750111305</v>
      </c>
      <c r="H31">
        <v>40.461716579282722</v>
      </c>
      <c r="I31">
        <v>85.461716579282722</v>
      </c>
      <c r="J31">
        <v>-2.9553423825033391</v>
      </c>
      <c r="K31">
        <v>966.92030095349969</v>
      </c>
      <c r="M31">
        <f t="shared" si="5"/>
        <v>1</v>
      </c>
      <c r="N31">
        <f>$B31^N$1</f>
        <v>13.022630411764711</v>
      </c>
      <c r="O31">
        <f t="shared" si="6"/>
        <v>169.58890284141913</v>
      </c>
      <c r="P31">
        <f t="shared" si="6"/>
        <v>2208.4936036404756</v>
      </c>
      <c r="Q31">
        <f t="shared" si="6"/>
        <v>28760.395966956297</v>
      </c>
      <c r="R31">
        <f t="shared" si="6"/>
        <v>374536.00717368023</v>
      </c>
      <c r="S31">
        <f t="shared" si="6"/>
        <v>4877443.9973208942</v>
      </c>
      <c r="U31">
        <f t="shared" si="1"/>
        <v>2092.237265715441</v>
      </c>
      <c r="V31">
        <f t="shared" si="2"/>
        <v>27246.432645133347</v>
      </c>
      <c r="W31">
        <f t="shared" si="3"/>
        <v>354820.22237661236</v>
      </c>
      <c r="X31">
        <f t="shared" si="4"/>
        <v>4620692.6186307892</v>
      </c>
    </row>
    <row r="32" spans="1:24" x14ac:dyDescent="0.25">
      <c r="A32" s="1">
        <v>31</v>
      </c>
      <c r="B32">
        <v>13.33003155882353</v>
      </c>
      <c r="C32">
        <v>2097.6162216405542</v>
      </c>
      <c r="D32">
        <v>42.735169253524788</v>
      </c>
      <c r="E32">
        <v>161.0746949975296</v>
      </c>
      <c r="F32">
        <v>3.2816080854846059</v>
      </c>
      <c r="G32">
        <v>-1.0873836869232909</v>
      </c>
      <c r="H32">
        <v>39.694026072982581</v>
      </c>
      <c r="I32">
        <v>84.694026072982581</v>
      </c>
      <c r="J32">
        <v>-3.2621510607698738</v>
      </c>
      <c r="K32">
        <v>967.28039567555663</v>
      </c>
      <c r="M32">
        <f t="shared" si="5"/>
        <v>1</v>
      </c>
      <c r="N32">
        <f>$B32^N$1</f>
        <v>13.33003155882353</v>
      </c>
      <c r="O32">
        <f t="shared" si="6"/>
        <v>177.68974135923125</v>
      </c>
      <c r="P32">
        <f t="shared" si="6"/>
        <v>2368.6098599977431</v>
      </c>
      <c r="Q32">
        <f t="shared" si="6"/>
        <v>31573.644184310495</v>
      </c>
      <c r="R32">
        <f t="shared" si="6"/>
        <v>420877.67340392392</v>
      </c>
      <c r="S32">
        <f t="shared" si="6"/>
        <v>5610312.6688785274</v>
      </c>
      <c r="U32">
        <f t="shared" si="1"/>
        <v>2097.6162216405542</v>
      </c>
      <c r="V32">
        <f t="shared" si="2"/>
        <v>27961.290432768757</v>
      </c>
      <c r="W32">
        <f t="shared" si="3"/>
        <v>372724.88389423798</v>
      </c>
      <c r="X32">
        <f t="shared" si="4"/>
        <v>4968434.4650690276</v>
      </c>
    </row>
    <row r="33" spans="1:25" x14ac:dyDescent="0.25">
      <c r="A33" s="1">
        <v>32</v>
      </c>
      <c r="B33">
        <v>13.637432705882359</v>
      </c>
      <c r="C33">
        <v>2102.740665202321</v>
      </c>
      <c r="D33">
        <v>35.035328259992411</v>
      </c>
      <c r="E33">
        <v>157.74461267576339</v>
      </c>
      <c r="F33">
        <v>2.6283004736625339</v>
      </c>
      <c r="G33">
        <v>-1.191359925686901</v>
      </c>
      <c r="H33">
        <v>38.960929777223207</v>
      </c>
      <c r="I33">
        <v>83.960929777223214</v>
      </c>
      <c r="J33">
        <v>-3.5740797770607031</v>
      </c>
      <c r="K33">
        <v>967.61317978503337</v>
      </c>
      <c r="M33">
        <f t="shared" si="5"/>
        <v>1</v>
      </c>
      <c r="N33">
        <f>$B33^N$1</f>
        <v>13.637432705882359</v>
      </c>
      <c r="O33">
        <f t="shared" si="6"/>
        <v>185.97957080746986</v>
      </c>
      <c r="P33">
        <f t="shared" si="6"/>
        <v>2536.2838815557534</v>
      </c>
      <c r="Q33">
        <f t="shared" si="6"/>
        <v>34588.400757730691</v>
      </c>
      <c r="R33">
        <f t="shared" si="6"/>
        <v>471696.98773764272</v>
      </c>
      <c r="S33">
        <f t="shared" si="6"/>
        <v>6432735.9278395195</v>
      </c>
      <c r="U33">
        <f t="shared" si="1"/>
        <v>2102.740665202321</v>
      </c>
      <c r="V33">
        <f t="shared" si="2"/>
        <v>28675.984319618961</v>
      </c>
      <c r="W33">
        <f t="shared" si="3"/>
        <v>391066.80643374129</v>
      </c>
      <c r="X33">
        <f t="shared" si="4"/>
        <v>5333147.2562444694</v>
      </c>
    </row>
    <row r="34" spans="1:25" x14ac:dyDescent="0.25">
      <c r="A34" s="1">
        <v>33</v>
      </c>
      <c r="B34">
        <v>13.94483385294118</v>
      </c>
      <c r="C34">
        <v>2107.625945681114</v>
      </c>
      <c r="D34">
        <v>27.139575182135111</v>
      </c>
      <c r="E34">
        <v>154.54711976485231</v>
      </c>
      <c r="F34">
        <v>1.990079494245919</v>
      </c>
      <c r="G34">
        <v>-1.2970493509238741</v>
      </c>
      <c r="H34">
        <v>38.26043894172733</v>
      </c>
      <c r="I34">
        <v>83.26043894172733</v>
      </c>
      <c r="J34">
        <v>-3.8911480527716229</v>
      </c>
      <c r="K34">
        <v>967.92025762648484</v>
      </c>
      <c r="M34">
        <f t="shared" si="5"/>
        <v>1</v>
      </c>
      <c r="N34">
        <f>$B34^N$1</f>
        <v>13.94483385294118</v>
      </c>
      <c r="O34">
        <f t="shared" si="6"/>
        <v>194.45839118613435</v>
      </c>
      <c r="P34">
        <f t="shared" si="6"/>
        <v>2711.689956400885</v>
      </c>
      <c r="Q34">
        <f t="shared" si="6"/>
        <v>37814.065902699651</v>
      </c>
      <c r="R34">
        <f t="shared" si="6"/>
        <v>527310.86631731491</v>
      </c>
      <c r="S34">
        <f t="shared" si="6"/>
        <v>7353262.4196454333</v>
      </c>
      <c r="U34">
        <f t="shared" si="1"/>
        <v>2107.625945681114</v>
      </c>
      <c r="V34">
        <f t="shared" si="2"/>
        <v>29390.493636671166</v>
      </c>
      <c r="W34">
        <f t="shared" si="3"/>
        <v>409845.55061930441</v>
      </c>
      <c r="X34">
        <f t="shared" si="4"/>
        <v>5715228.1087533943</v>
      </c>
    </row>
    <row r="35" spans="1:25" x14ac:dyDescent="0.25">
      <c r="A35" s="1">
        <v>34</v>
      </c>
      <c r="B35">
        <v>14.252235000000001</v>
      </c>
      <c r="C35">
        <v>2112.2861672716972</v>
      </c>
      <c r="D35">
        <v>19.040398609801588</v>
      </c>
      <c r="E35">
        <v>151.47445925475719</v>
      </c>
      <c r="F35">
        <v>1.365408782248466</v>
      </c>
      <c r="G35">
        <v>-1.404457456884884</v>
      </c>
      <c r="H35">
        <v>37.59071787434101</v>
      </c>
      <c r="I35">
        <v>82.59071787434101</v>
      </c>
      <c r="J35">
        <v>-4.2133723706546533</v>
      </c>
      <c r="K35">
        <v>968.20309777072214</v>
      </c>
      <c r="M35">
        <f t="shared" si="5"/>
        <v>1</v>
      </c>
      <c r="N35">
        <f>$B35^N$1</f>
        <v>14.252235000000001</v>
      </c>
      <c r="O35">
        <f t="shared" si="6"/>
        <v>203.12620249522502</v>
      </c>
      <c r="P35">
        <f t="shared" si="6"/>
        <v>2895.0023726195336</v>
      </c>
      <c r="Q35">
        <f t="shared" si="6"/>
        <v>41260.254140131161</v>
      </c>
      <c r="R35">
        <f t="shared" si="6"/>
        <v>588050.83816487226</v>
      </c>
      <c r="S35">
        <f t="shared" si="6"/>
        <v>8381038.7374727288</v>
      </c>
      <c r="U35">
        <f t="shared" si="1"/>
        <v>2112.2861672716972</v>
      </c>
      <c r="V35">
        <f t="shared" si="2"/>
        <v>30104.798843205539</v>
      </c>
      <c r="W35">
        <f t="shared" si="3"/>
        <v>429060.66774109349</v>
      </c>
      <c r="X35">
        <f t="shared" si="4"/>
        <v>6115073.4659029841</v>
      </c>
    </row>
    <row r="37" spans="1:25" x14ac:dyDescent="0.25">
      <c r="M37" s="2">
        <f>SUM(M2:M35)</f>
        <v>34</v>
      </c>
      <c r="N37" s="2">
        <f>SUM(N2:N35)</f>
        <v>312.12394650000005</v>
      </c>
      <c r="O37" s="2">
        <f t="shared" ref="O37:X37" si="7">SUM(O2:O35)</f>
        <v>3174.5704681078905</v>
      </c>
      <c r="P37" s="2">
        <f t="shared" si="7"/>
        <v>34820.577655096131</v>
      </c>
      <c r="Q37" s="2">
        <f t="shared" si="7"/>
        <v>402895.97489325114</v>
      </c>
      <c r="R37" s="2">
        <f t="shared" si="7"/>
        <v>4841281.7208784334</v>
      </c>
      <c r="S37" s="2">
        <f t="shared" si="7"/>
        <v>59784713.634079479</v>
      </c>
      <c r="U37" s="2">
        <f>SUM(U2:U35)</f>
        <v>66435.740599242738</v>
      </c>
      <c r="V37" s="2">
        <f t="shared" si="7"/>
        <v>623245.74236556666</v>
      </c>
      <c r="W37" s="2">
        <f t="shared" si="7"/>
        <v>6437619.5054917689</v>
      </c>
      <c r="X37" s="2">
        <f t="shared" si="7"/>
        <v>71347363.908310816</v>
      </c>
    </row>
    <row r="39" spans="1:25" x14ac:dyDescent="0.25">
      <c r="M39" s="4">
        <f>M37</f>
        <v>34</v>
      </c>
      <c r="N39" s="5">
        <f>N37</f>
        <v>312.12394650000005</v>
      </c>
      <c r="O39" s="5">
        <f>O37</f>
        <v>3174.5704681078905</v>
      </c>
      <c r="P39" s="5">
        <f>P37</f>
        <v>34820.577655096131</v>
      </c>
      <c r="Q39" s="4">
        <f>SUMPRODUCT(C2:C35,$M$2:$M$35)</f>
        <v>66435.740599242738</v>
      </c>
      <c r="R39" s="5">
        <f>SUMPRODUCT(D2:D35,$M$2:$M$35)</f>
        <v>4336.0370361305395</v>
      </c>
      <c r="S39" s="5">
        <f>SUMPRODUCT(E2:E35,$M$2:$M$35)</f>
        <v>8352.6202392526266</v>
      </c>
      <c r="T39" s="5">
        <f>SUMPRODUCT(F2:F35,$M$2:$M$35)</f>
        <v>656.65575184248132</v>
      </c>
      <c r="U39" s="5">
        <f>SUMPRODUCT(G2:G35,$M$2:$M$35)</f>
        <v>3.1512060430928783</v>
      </c>
      <c r="V39" s="5">
        <f>SUMPRODUCT(H2:H35,$M$2:$M$35)</f>
        <v>2009.3902877975502</v>
      </c>
      <c r="W39" s="5">
        <f>SUMPRODUCT(I2:I35,$M$2:$M$35)</f>
        <v>3539.3902877975497</v>
      </c>
      <c r="X39" s="5">
        <f>SUMPRODUCT(J2:J35,$M$2:$M$35)</f>
        <v>9.4536181292786381</v>
      </c>
      <c r="Y39" s="6">
        <f>SUMPRODUCT(K2:K35,$M$2:$M$35)</f>
        <v>32462.403724472915</v>
      </c>
    </row>
    <row r="40" spans="1:25" x14ac:dyDescent="0.25">
      <c r="M40" s="4">
        <f>N39</f>
        <v>312.12394650000005</v>
      </c>
      <c r="N40" s="5">
        <f>O39</f>
        <v>3174.5704681078905</v>
      </c>
      <c r="O40" s="5">
        <f>P39</f>
        <v>34820.577655096131</v>
      </c>
      <c r="P40" s="5">
        <f>Q37</f>
        <v>402895.97489325114</v>
      </c>
      <c r="Q40" s="4">
        <f>SUMPRODUCT(C2:C35,$N$2:$N$35)</f>
        <v>623245.74236556666</v>
      </c>
      <c r="R40" s="5">
        <f>SUMPRODUCT(D2:D35,$N$2:$N$35)</f>
        <v>33776.666726041367</v>
      </c>
      <c r="S40" s="5">
        <f>SUMPRODUCT(E2:E35,$N$2:$N$35)</f>
        <v>69003.345641735723</v>
      </c>
      <c r="T40" s="5">
        <f>SUMPRODUCT(F2:F35,$N$2:$N$35)</f>
        <v>4537.8937674696917</v>
      </c>
      <c r="U40" s="5">
        <f>SUMPRODUCT(G2:G35,$N$2:$N$35)</f>
        <v>-54.879840706309864</v>
      </c>
      <c r="V40" s="5">
        <f>SUMPRODUCT(H2:H35,$N$2:$N$35)</f>
        <v>16675.057521714192</v>
      </c>
      <c r="W40" s="5">
        <f>SUMPRODUCT(I2:I35,$N$2:$N$35)</f>
        <v>30720.63511421419</v>
      </c>
      <c r="X40" s="5">
        <f>SUMPRODUCT(J2:J35,$N$2:$N$35)</f>
        <v>-164.63952211892968</v>
      </c>
      <c r="Y40" s="6">
        <f>SUMPRODUCT(K2:K35,$N$2:$N$35)</f>
        <v>299227.3618895259</v>
      </c>
    </row>
    <row r="41" spans="1:25" x14ac:dyDescent="0.25">
      <c r="M41" s="4">
        <f>N40</f>
        <v>3174.5704681078905</v>
      </c>
      <c r="N41" s="5">
        <f>O40</f>
        <v>34820.577655096131</v>
      </c>
      <c r="O41" s="5">
        <f>P40</f>
        <v>402895.97489325114</v>
      </c>
      <c r="P41" s="5">
        <f>R37</f>
        <v>4841281.7208784334</v>
      </c>
      <c r="Q41" s="4">
        <f>SUMPRODUCT(C2:C35,$O$2:$O$35)</f>
        <v>6437619.5054917689</v>
      </c>
      <c r="R41" s="5">
        <f>SUMPRODUCT(D2:D35,$O$2:$O$35)</f>
        <v>293092.88479025947</v>
      </c>
      <c r="S41" s="5">
        <f>SUMPRODUCT(E2:E35,$O$2:$O$35)</f>
        <v>644457.44996673265</v>
      </c>
      <c r="T41" s="5">
        <f>SUMPRODUCT(F2:F35,$O$2:$O$35)</f>
        <v>35171.620475392629</v>
      </c>
      <c r="U41" s="5">
        <f>SUMPRODUCT(G2:G35,$O$2:$O$35)</f>
        <v>-1259.0499904330934</v>
      </c>
      <c r="V41" s="5">
        <f>SUMPRODUCT(H2:H35,$O$2:$O$35)</f>
        <v>156391.58552448099</v>
      </c>
      <c r="W41" s="5">
        <f>SUMPRODUCT(I2:I35,$O$2:$O$35)</f>
        <v>299247.25658933603</v>
      </c>
      <c r="X41" s="5">
        <f>SUMPRODUCT(J2:J35,$O$2:$O$35)</f>
        <v>-3777.1499712992804</v>
      </c>
      <c r="Y41" s="6">
        <f>SUMPRODUCT(K2:K35,$O$2:$O$35)</f>
        <v>3052221.7919870778</v>
      </c>
    </row>
    <row r="42" spans="1:25" x14ac:dyDescent="0.25">
      <c r="M42" s="4">
        <f>N41</f>
        <v>34820.577655096131</v>
      </c>
      <c r="N42" s="5">
        <f>O41</f>
        <v>402895.97489325114</v>
      </c>
      <c r="O42" s="5">
        <f>P41</f>
        <v>4841281.7208784334</v>
      </c>
      <c r="P42" s="5">
        <f>S37</f>
        <v>59784713.634079479</v>
      </c>
      <c r="Q42" s="4">
        <f>SUMPRODUCT(C2:C35,$P$2:$P$35)</f>
        <v>71347363.908310816</v>
      </c>
      <c r="R42" s="5">
        <f>SUMPRODUCT(D2:D35,$P$2:$P$35)</f>
        <v>2787941.2208084785</v>
      </c>
      <c r="S42" s="5">
        <f>SUMPRODUCT(E2:E35,$P$2:$P$35)</f>
        <v>6635726.4648421491</v>
      </c>
      <c r="T42" s="5">
        <f>SUMPRODUCT(F2:F35,$P$2:$P$35)</f>
        <v>303904.68126831279</v>
      </c>
      <c r="U42" s="5">
        <f>SUMPRODUCT(G2:G35,$P$2:$P$35)</f>
        <v>-19738.718464974256</v>
      </c>
      <c r="V42" s="5">
        <f>SUMPRODUCT(H2:H35,$P$2:$P$35)</f>
        <v>1615977.4510738293</v>
      </c>
      <c r="W42" s="5">
        <f>SUMPRODUCT(I2:I35,$P$2:$P$35)</f>
        <v>3182903.4455531552</v>
      </c>
      <c r="X42" s="5">
        <f>SUMPRODUCT(J2:J35,$P$2:$P$35)</f>
        <v>-59216.155394922782</v>
      </c>
      <c r="Y42" s="6">
        <f>SUMPRODUCT(K2:K35,$P$2:$P$35)</f>
        <v>33542838.702479854</v>
      </c>
    </row>
    <row r="44" spans="1:25" x14ac:dyDescent="0.25">
      <c r="M44" s="4">
        <f>M39</f>
        <v>34</v>
      </c>
      <c r="N44" s="5">
        <f>N39</f>
        <v>312.12394650000005</v>
      </c>
      <c r="O44" s="5">
        <f>O39</f>
        <v>3174.5704681078905</v>
      </c>
      <c r="P44" s="5">
        <f>P39</f>
        <v>34820.577655096131</v>
      </c>
      <c r="Q44" s="4">
        <f>Q39</f>
        <v>66435.740599242738</v>
      </c>
      <c r="R44" s="5">
        <f t="shared" ref="R44:Y44" si="8">R39</f>
        <v>4336.0370361305395</v>
      </c>
      <c r="S44" s="5">
        <f t="shared" si="8"/>
        <v>8352.6202392526266</v>
      </c>
      <c r="T44" s="5">
        <f t="shared" si="8"/>
        <v>656.65575184248132</v>
      </c>
      <c r="U44" s="5">
        <f t="shared" si="8"/>
        <v>3.1512060430928783</v>
      </c>
      <c r="V44" s="5">
        <f t="shared" si="8"/>
        <v>2009.3902877975502</v>
      </c>
      <c r="W44" s="5">
        <f t="shared" si="8"/>
        <v>3539.3902877975497</v>
      </c>
      <c r="X44" s="5">
        <f t="shared" si="8"/>
        <v>9.4536181292786381</v>
      </c>
      <c r="Y44" s="6">
        <f t="shared" si="8"/>
        <v>32462.403724472915</v>
      </c>
    </row>
    <row r="45" spans="1:25" x14ac:dyDescent="0.25">
      <c r="M45" s="4">
        <f>M40-M$39*$M40/$M$39</f>
        <v>0</v>
      </c>
      <c r="N45" s="5">
        <f>N40-N$39*$M40/$M$39</f>
        <v>309.23640990980584</v>
      </c>
      <c r="O45" s="5">
        <f>O40-O$39*$M40/$M$39</f>
        <v>5677.6522742670895</v>
      </c>
      <c r="P45" s="5">
        <f>P40-P$39*$M40/$M$39</f>
        <v>83239.030272124044</v>
      </c>
      <c r="Q45" s="4">
        <f>Q40-Q$39*$M40/$M$39</f>
        <v>13357.932233627769</v>
      </c>
      <c r="R45" s="5">
        <f>R40-R$39*$M40/$M$39</f>
        <v>-6028.6565647594325</v>
      </c>
      <c r="S45" s="5">
        <f>S40-S$39*$M40/$M$39</f>
        <v>-7674.6776727144024</v>
      </c>
      <c r="T45" s="5">
        <f>T40-T$39*$M40/$M$39</f>
        <v>-1490.2822547950127</v>
      </c>
      <c r="U45" s="5">
        <f>U40-U$39*$M40/$M$39</f>
        <v>-83.808277953509815</v>
      </c>
      <c r="V45" s="5">
        <f>V40-V$39*$M40/$M$39</f>
        <v>-1771.3785572899906</v>
      </c>
      <c r="W45" s="5">
        <f>W40-W$39*$M40/$M$39</f>
        <v>-1771.3785572899942</v>
      </c>
      <c r="X45" s="5">
        <f>X40-X$39*$M40/$M$39</f>
        <v>-251.42483386052959</v>
      </c>
      <c r="Y45" s="6">
        <f>Y40-Y$39*$M40/$M$39</f>
        <v>1218.7276730910526</v>
      </c>
    </row>
    <row r="46" spans="1:25" x14ac:dyDescent="0.25">
      <c r="M46" s="4">
        <f>M41-M$39*$M41/$M$39</f>
        <v>0</v>
      </c>
      <c r="N46" s="5">
        <f>N41-N$39*$M41/$M$39</f>
        <v>5677.6522742670895</v>
      </c>
      <c r="O46" s="5">
        <f>O41-O$39*$M41/$M$39</f>
        <v>106487.22027611139</v>
      </c>
      <c r="P46" s="5">
        <f>P41-P$39*$M41/$M$39</f>
        <v>1590094.1471629725</v>
      </c>
      <c r="Q46" s="4">
        <f>Q41-Q$39*$M41/$M$39</f>
        <v>234533.03098493349</v>
      </c>
      <c r="R46" s="5">
        <f>R41-R$39*$M41/$M$39</f>
        <v>-111761.67766627221</v>
      </c>
      <c r="S46" s="5">
        <f>S41-S$39*$M41/$M$39</f>
        <v>-135424.36011713953</v>
      </c>
      <c r="T46" s="5">
        <f>T41-T$39*$M41/$M$39</f>
        <v>-26140.142980852215</v>
      </c>
      <c r="U46" s="5">
        <f>U41-U$39*$M41/$M$39</f>
        <v>-1553.2772152367925</v>
      </c>
      <c r="V46" s="5">
        <f>V41-V$39*$M41/$M$39</f>
        <v>-31224.622315075394</v>
      </c>
      <c r="W46" s="5">
        <f>W41-W$39*$M41/$M$39</f>
        <v>-31224.622315075423</v>
      </c>
      <c r="X46" s="5">
        <f>X41-X$39*$M41/$M$39</f>
        <v>-4659.8316457103783</v>
      </c>
      <c r="Y46" s="6">
        <f>Y41-Y$39*$M41/$M$39</f>
        <v>21216.257060391828</v>
      </c>
    </row>
    <row r="47" spans="1:25" x14ac:dyDescent="0.25">
      <c r="M47" s="4">
        <f>M42-M$39*$M42/$M$39</f>
        <v>0</v>
      </c>
      <c r="N47" s="5">
        <f>N42-N$39*$M42/$M$39</f>
        <v>83239.030272124044</v>
      </c>
      <c r="O47" s="5">
        <f>O42-O$39*$M42/$M$39</f>
        <v>1590094.1471629725</v>
      </c>
      <c r="P47" s="5">
        <f>P42-P$39*$M42/$M$39</f>
        <v>24123753.98012124</v>
      </c>
      <c r="Q47" s="4">
        <f>Q42-Q$39*$M42/$M$39</f>
        <v>3308220.8315533251</v>
      </c>
      <c r="R47" s="5">
        <f>R42-R$39*$M42/$M$39</f>
        <v>-1652744.4948372957</v>
      </c>
      <c r="S47" s="5">
        <f>S42-S$39*$M42/$M$39</f>
        <v>-1918481.2311703125</v>
      </c>
      <c r="T47" s="5">
        <f>T42-T$39*$M42/$M$39</f>
        <v>-368599.21872276528</v>
      </c>
      <c r="U47" s="5">
        <f>U42-U$39*$M42/$M$39</f>
        <v>-22965.97772176025</v>
      </c>
      <c r="V47" s="5">
        <f>V42-V$39*$M42/$M$39</f>
        <v>-441908.74173942255</v>
      </c>
      <c r="W47" s="5">
        <f>W42-W$39*$M42/$M$39</f>
        <v>-441908.74173942208</v>
      </c>
      <c r="X47" s="5">
        <f>X42-X$39*$M42/$M$39</f>
        <v>-68897.93316528076</v>
      </c>
      <c r="Y47" s="6">
        <f>Y42-Y$39*$M42/$M$39</f>
        <v>296966.65074188635</v>
      </c>
    </row>
    <row r="49" spans="13:25" x14ac:dyDescent="0.25">
      <c r="M49" s="4">
        <f>M44</f>
        <v>34</v>
      </c>
      <c r="N49" s="5">
        <f>N44</f>
        <v>312.12394650000005</v>
      </c>
      <c r="O49" s="5">
        <f>O44</f>
        <v>3174.5704681078905</v>
      </c>
      <c r="P49" s="6">
        <f>P44</f>
        <v>34820.577655096131</v>
      </c>
      <c r="Q49" s="4">
        <f>Q44</f>
        <v>66435.740599242738</v>
      </c>
      <c r="R49" s="5">
        <f t="shared" ref="R49:Y49" si="9">R44</f>
        <v>4336.0370361305395</v>
      </c>
      <c r="S49" s="5">
        <f t="shared" si="9"/>
        <v>8352.6202392526266</v>
      </c>
      <c r="T49" s="5">
        <f t="shared" si="9"/>
        <v>656.65575184248132</v>
      </c>
      <c r="U49" s="5">
        <f t="shared" si="9"/>
        <v>3.1512060430928783</v>
      </c>
      <c r="V49" s="5">
        <f t="shared" si="9"/>
        <v>2009.3902877975502</v>
      </c>
      <c r="W49" s="5">
        <f t="shared" si="9"/>
        <v>3539.3902877975497</v>
      </c>
      <c r="X49" s="5">
        <f t="shared" si="9"/>
        <v>9.4536181292786381</v>
      </c>
      <c r="Y49" s="6">
        <f t="shared" si="9"/>
        <v>32462.403724472915</v>
      </c>
    </row>
    <row r="50" spans="13:25" x14ac:dyDescent="0.25">
      <c r="M50" s="4">
        <f>M45</f>
        <v>0</v>
      </c>
      <c r="N50" s="5">
        <f>N45</f>
        <v>309.23640990980584</v>
      </c>
      <c r="O50" s="5">
        <f>O45</f>
        <v>5677.6522742670895</v>
      </c>
      <c r="P50" s="6">
        <f>P45</f>
        <v>83239.030272124044</v>
      </c>
      <c r="Q50" s="4">
        <f>Q45</f>
        <v>13357.932233627769</v>
      </c>
      <c r="R50" s="5">
        <f t="shared" ref="R50:Y50" si="10">R45</f>
        <v>-6028.6565647594325</v>
      </c>
      <c r="S50" s="5">
        <f t="shared" si="10"/>
        <v>-7674.6776727144024</v>
      </c>
      <c r="T50" s="5">
        <f t="shared" si="10"/>
        <v>-1490.2822547950127</v>
      </c>
      <c r="U50" s="5">
        <f t="shared" si="10"/>
        <v>-83.808277953509815</v>
      </c>
      <c r="V50" s="5">
        <f t="shared" si="10"/>
        <v>-1771.3785572899906</v>
      </c>
      <c r="W50" s="5">
        <f t="shared" si="10"/>
        <v>-1771.3785572899942</v>
      </c>
      <c r="X50" s="5">
        <f t="shared" si="10"/>
        <v>-251.42483386052959</v>
      </c>
      <c r="Y50" s="6">
        <f t="shared" si="10"/>
        <v>1218.7276730910526</v>
      </c>
    </row>
    <row r="51" spans="13:25" x14ac:dyDescent="0.25">
      <c r="M51" s="4">
        <f>M46</f>
        <v>0</v>
      </c>
      <c r="N51" s="5">
        <f>N46-N$45*$N46/$N$45</f>
        <v>0</v>
      </c>
      <c r="O51" s="5">
        <f>O46-O$45*$N46/$N$45</f>
        <v>2244.2064702908974</v>
      </c>
      <c r="P51" s="6">
        <f>P46-P$45*$N46/$N$45</f>
        <v>61806.227670714492</v>
      </c>
      <c r="Q51" s="4">
        <f>Q46-Q$45*$N46/$N$45</f>
        <v>-10721.705829152866</v>
      </c>
      <c r="R51" s="5">
        <f t="shared" ref="R51:Y51" si="11">R46-R$45*$N46/$N$45</f>
        <v>-1074.1436023986171</v>
      </c>
      <c r="S51" s="5">
        <f t="shared" si="11"/>
        <v>5484.5036077463592</v>
      </c>
      <c r="T51" s="5">
        <f t="shared" si="11"/>
        <v>1221.7851818265481</v>
      </c>
      <c r="U51" s="5">
        <f t="shared" si="11"/>
        <v>-14.537776165116838</v>
      </c>
      <c r="V51" s="5">
        <f t="shared" si="11"/>
        <v>1298.2992170910438</v>
      </c>
      <c r="W51" s="5">
        <f t="shared" si="11"/>
        <v>1298.2992170910802</v>
      </c>
      <c r="X51" s="5">
        <f t="shared" si="11"/>
        <v>-43.613328495349378</v>
      </c>
      <c r="Y51" s="6">
        <f t="shared" si="11"/>
        <v>-1159.8659416047594</v>
      </c>
    </row>
    <row r="52" spans="13:25" x14ac:dyDescent="0.25">
      <c r="M52" s="4">
        <f>M47</f>
        <v>0</v>
      </c>
      <c r="N52" s="5">
        <f>N47-N$45*$N47/$N$45</f>
        <v>0</v>
      </c>
      <c r="O52" s="5">
        <f>O47-O$45*$N47/$N$45</f>
        <v>61806.227670714492</v>
      </c>
      <c r="P52" s="6">
        <f>P47-P$45*$N47/$N$45</f>
        <v>1717801.9686344005</v>
      </c>
      <c r="Q52" s="4">
        <f>Q47-Q$45*$N47/$N$45</f>
        <v>-287414.38453338621</v>
      </c>
      <c r="R52" s="5">
        <f t="shared" ref="R52:Y52" si="12">R47-R$45*$N47/$N$45</f>
        <v>-29974.632644761121</v>
      </c>
      <c r="S52" s="5">
        <f t="shared" si="12"/>
        <v>147358.0641254622</v>
      </c>
      <c r="T52" s="5">
        <f t="shared" si="12"/>
        <v>32549.047605486878</v>
      </c>
      <c r="U52" s="5">
        <f t="shared" si="12"/>
        <v>-406.79787724745256</v>
      </c>
      <c r="V52" s="5">
        <f t="shared" si="12"/>
        <v>34903.912361233553</v>
      </c>
      <c r="W52" s="5">
        <f t="shared" si="12"/>
        <v>34903.91236123495</v>
      </c>
      <c r="X52" s="5">
        <f t="shared" si="12"/>
        <v>-1220.3936317423213</v>
      </c>
      <c r="Y52" s="6">
        <f t="shared" si="12"/>
        <v>-31085.630370450381</v>
      </c>
    </row>
    <row r="53" spans="13:25" x14ac:dyDescent="0.25">
      <c r="X53" s="7"/>
    </row>
    <row r="54" spans="13:25" x14ac:dyDescent="0.25">
      <c r="M54" s="4">
        <f>M49</f>
        <v>34</v>
      </c>
      <c r="N54" s="5">
        <f>N49</f>
        <v>312.12394650000005</v>
      </c>
      <c r="O54" s="5">
        <f>O49</f>
        <v>3174.5704681078905</v>
      </c>
      <c r="P54" s="6">
        <f>P49</f>
        <v>34820.577655096131</v>
      </c>
      <c r="Q54" s="4">
        <f>Q49</f>
        <v>66435.740599242738</v>
      </c>
      <c r="R54" s="5">
        <f t="shared" ref="R54:Y54" si="13">R49</f>
        <v>4336.0370361305395</v>
      </c>
      <c r="S54" s="5">
        <f t="shared" si="13"/>
        <v>8352.6202392526266</v>
      </c>
      <c r="T54" s="5">
        <f t="shared" si="13"/>
        <v>656.65575184248132</v>
      </c>
      <c r="U54" s="5">
        <f t="shared" si="13"/>
        <v>3.1512060430928783</v>
      </c>
      <c r="V54" s="5">
        <f t="shared" si="13"/>
        <v>2009.3902877975502</v>
      </c>
      <c r="W54" s="5">
        <f t="shared" si="13"/>
        <v>3539.3902877975497</v>
      </c>
      <c r="X54" s="5">
        <f t="shared" si="13"/>
        <v>9.4536181292786381</v>
      </c>
      <c r="Y54" s="6">
        <f t="shared" si="13"/>
        <v>32462.403724472915</v>
      </c>
    </row>
    <row r="55" spans="13:25" x14ac:dyDescent="0.25">
      <c r="M55" s="4">
        <f>M50</f>
        <v>0</v>
      </c>
      <c r="N55" s="5">
        <f>N50</f>
        <v>309.23640990980584</v>
      </c>
      <c r="O55" s="5">
        <f>O50</f>
        <v>5677.6522742670895</v>
      </c>
      <c r="P55" s="6">
        <f>P50</f>
        <v>83239.030272124044</v>
      </c>
      <c r="Q55" s="4">
        <f>Q50</f>
        <v>13357.932233627769</v>
      </c>
      <c r="R55" s="5">
        <f t="shared" ref="R55:Y55" si="14">R50</f>
        <v>-6028.6565647594325</v>
      </c>
      <c r="S55" s="5">
        <f t="shared" si="14"/>
        <v>-7674.6776727144024</v>
      </c>
      <c r="T55" s="5">
        <f t="shared" si="14"/>
        <v>-1490.2822547950127</v>
      </c>
      <c r="U55" s="5">
        <f t="shared" si="14"/>
        <v>-83.808277953509815</v>
      </c>
      <c r="V55" s="5">
        <f t="shared" si="14"/>
        <v>-1771.3785572899906</v>
      </c>
      <c r="W55" s="5">
        <f t="shared" si="14"/>
        <v>-1771.3785572899942</v>
      </c>
      <c r="X55" s="5">
        <f t="shared" si="14"/>
        <v>-251.42483386052959</v>
      </c>
      <c r="Y55" s="6">
        <f t="shared" si="14"/>
        <v>1218.7276730910526</v>
      </c>
    </row>
    <row r="56" spans="13:25" x14ac:dyDescent="0.25">
      <c r="M56" s="4">
        <f>M51</f>
        <v>0</v>
      </c>
      <c r="N56" s="5">
        <f>N51</f>
        <v>0</v>
      </c>
      <c r="O56" s="5">
        <f>O51</f>
        <v>2244.2064702908974</v>
      </c>
      <c r="P56" s="6">
        <f>P51</f>
        <v>61806.227670714492</v>
      </c>
      <c r="Q56" s="4">
        <f>Q51</f>
        <v>-10721.705829152866</v>
      </c>
      <c r="R56" s="5">
        <f t="shared" ref="R56:Y56" si="15">R51</f>
        <v>-1074.1436023986171</v>
      </c>
      <c r="S56" s="5">
        <f t="shared" si="15"/>
        <v>5484.5036077463592</v>
      </c>
      <c r="T56" s="5">
        <f t="shared" si="15"/>
        <v>1221.7851818265481</v>
      </c>
      <c r="U56" s="5">
        <f t="shared" si="15"/>
        <v>-14.537776165116838</v>
      </c>
      <c r="V56" s="5">
        <f t="shared" si="15"/>
        <v>1298.2992170910438</v>
      </c>
      <c r="W56" s="5">
        <f t="shared" si="15"/>
        <v>1298.2992170910802</v>
      </c>
      <c r="X56" s="5">
        <f t="shared" si="15"/>
        <v>-43.613328495349378</v>
      </c>
      <c r="Y56" s="6">
        <f t="shared" si="15"/>
        <v>-1159.8659416047594</v>
      </c>
    </row>
    <row r="57" spans="13:25" x14ac:dyDescent="0.25">
      <c r="M57" s="4">
        <f>M52</f>
        <v>0</v>
      </c>
      <c r="N57" s="5">
        <f>N52</f>
        <v>0</v>
      </c>
      <c r="O57" s="5">
        <f>O52-O$51*$O52/$O$51</f>
        <v>0</v>
      </c>
      <c r="P57" s="6">
        <f>P52-P$51*$O52/$O$51</f>
        <v>15636.936381802894</v>
      </c>
      <c r="Q57" s="4">
        <f>Q52-Q$51*$O52/$O$51</f>
        <v>7865.1275202229735</v>
      </c>
      <c r="R57" s="5">
        <f t="shared" ref="R57:Y57" si="16">R52-R$51*$O52/$O$51</f>
        <v>-392.34379578327207</v>
      </c>
      <c r="S57" s="5">
        <f t="shared" si="16"/>
        <v>-3687.0750489595812</v>
      </c>
      <c r="T57" s="5">
        <f t="shared" si="16"/>
        <v>-1099.3417527742204</v>
      </c>
      <c r="U57" s="5">
        <f t="shared" si="16"/>
        <v>-6.4224593071282925</v>
      </c>
      <c r="V57" s="5">
        <f t="shared" si="16"/>
        <v>-851.70017197432753</v>
      </c>
      <c r="W57" s="5">
        <f t="shared" si="16"/>
        <v>-851.70017197393463</v>
      </c>
      <c r="X57" s="5">
        <f t="shared" si="16"/>
        <v>-19.267377921379875</v>
      </c>
      <c r="Y57" s="6">
        <f t="shared" si="16"/>
        <v>857.48155054823656</v>
      </c>
    </row>
    <row r="59" spans="13:25" x14ac:dyDescent="0.25">
      <c r="Q59" s="11" t="str">
        <f>C1</f>
        <v>power</v>
      </c>
      <c r="R59" s="11" t="str">
        <f t="shared" ref="R59:Y59" si="17">D1</f>
        <v>exergy</v>
      </c>
      <c r="S59" s="11" t="str">
        <f t="shared" si="17"/>
        <v>dh</v>
      </c>
      <c r="T59" s="11" t="str">
        <f t="shared" si="17"/>
        <v>dex</v>
      </c>
      <c r="U59" s="11" t="str">
        <f t="shared" si="17"/>
        <v>beta</v>
      </c>
      <c r="V59" s="11" t="str">
        <f t="shared" si="17"/>
        <v>dt</v>
      </c>
      <c r="W59" s="11" t="str">
        <f t="shared" si="17"/>
        <v>T_out</v>
      </c>
      <c r="X59" s="11" t="str">
        <f t="shared" si="17"/>
        <v>P_out</v>
      </c>
      <c r="Y59" s="11" t="str">
        <f t="shared" si="17"/>
        <v>rho_out</v>
      </c>
    </row>
    <row r="60" spans="13:25" x14ac:dyDescent="0.25">
      <c r="Q60" s="9">
        <f>Q57/$P$57</f>
        <v>0.50298391757709171</v>
      </c>
      <c r="R60" s="9">
        <f>R57/$P$57</f>
        <v>-2.5090835327555124E-2</v>
      </c>
      <c r="S60" s="9">
        <f>S57/$P$57</f>
        <v>-0.23579267440458002</v>
      </c>
      <c r="T60" s="9">
        <f>T57/$P$57</f>
        <v>-7.0304164826912818E-2</v>
      </c>
      <c r="U60" s="9">
        <f>U57/$P$57</f>
        <v>-4.1072363219449266E-4</v>
      </c>
      <c r="V60" s="9">
        <f>V57/$P$57</f>
        <v>-5.4467201961982334E-2</v>
      </c>
      <c r="W60" s="9">
        <f>W57/$P$57</f>
        <v>-5.4467201961957208E-2</v>
      </c>
      <c r="X60" s="9">
        <f>X57/$P$57</f>
        <v>-1.2321708965831581E-3</v>
      </c>
      <c r="Y60" s="9">
        <f>Y57/$P$57</f>
        <v>5.4836927746672294E-2</v>
      </c>
    </row>
    <row r="61" spans="13:25" x14ac:dyDescent="0.25">
      <c r="Q61" s="9">
        <f>(Q56-$P$56*Q60)/$O$56</f>
        <v>-18.629856435718732</v>
      </c>
      <c r="R61" s="9">
        <f>(R56-$P$56*R60)/$O$56</f>
        <v>0.21238076113508403</v>
      </c>
      <c r="S61" s="9">
        <f>(S56-$P$56*S60)/$O$56</f>
        <v>8.9376621940148588</v>
      </c>
      <c r="T61" s="9">
        <f>(T56-$P$56*T60)/$O$56</f>
        <v>2.4806186387104363</v>
      </c>
      <c r="U61" s="9">
        <f>(U56-$P$56*U60)/$O$56</f>
        <v>4.8335580079816387E-3</v>
      </c>
      <c r="V61" s="9">
        <f>(V56-$P$56*V60)/$O$56</f>
        <v>2.0785571933296603</v>
      </c>
      <c r="W61" s="9">
        <f>(W56-$P$56*W60)/$O$56</f>
        <v>2.0785571933289844</v>
      </c>
      <c r="X61" s="9">
        <f>(X56-$P$56*X60)/$O$56</f>
        <v>1.4500674023936611E-2</v>
      </c>
      <c r="Y61" s="9">
        <f>(Y56-$P$56*Y60)/$O$56</f>
        <v>-2.027054837823564</v>
      </c>
    </row>
    <row r="62" spans="13:25" x14ac:dyDescent="0.25">
      <c r="Q62" s="9">
        <f>(Q55-$P$55*Q60-$O$55*Q61)/$N$55</f>
        <v>249.85377846062781</v>
      </c>
      <c r="R62" s="9">
        <f>(R55-$P$55*R60-$O$55*R61)/$N$55</f>
        <v>-16.640808488063488</v>
      </c>
      <c r="S62" s="9">
        <f>(S55-$P$55*S60-$O$55*S61)/$N$55</f>
        <v>-125.44597256125311</v>
      </c>
      <c r="T62" s="9">
        <f>(T55-$P$55*T60-$O$55*T61)/$N$55</f>
        <v>-31.439770656406672</v>
      </c>
      <c r="U62" s="9">
        <f>(U55-$P$55*U60-$O$55*U61)/$N$55</f>
        <v>-0.24920513965057156</v>
      </c>
      <c r="V62" s="9">
        <f>(V55-$P$55*V60-$O$55*V61)/$N$55</f>
        <v>-29.229761343036436</v>
      </c>
      <c r="W62" s="9">
        <f>(W55-$P$55*W60-$O$55*W61)/$N$55</f>
        <v>-29.229761343030802</v>
      </c>
      <c r="X62" s="9">
        <f>(X55-$P$55*X60-$O$55*X61)/$N$55</f>
        <v>-0.74761541895164874</v>
      </c>
      <c r="Y62" s="9">
        <f>(Y55-$P$55*Y60-$O$55*Y61)/$N$55</f>
        <v>26.397497942656504</v>
      </c>
    </row>
    <row r="63" spans="13:25" x14ac:dyDescent="0.25">
      <c r="Q63" s="8">
        <f>(Q54-$P$54*Q60-$O$54*Q61-$N$54*Q62)/$M$54</f>
        <v>884.64690361293208</v>
      </c>
      <c r="R63" s="8">
        <f>(R54-$P$54*R60-$O$54*R61-$N$54*R62)/$M$54</f>
        <v>286.16151594224306</v>
      </c>
      <c r="S63" s="8">
        <f>(S54-$P$54*S60-$O$54*S61-$N$54*S62)/$M$54</f>
        <v>804.25032182838822</v>
      </c>
      <c r="T63" s="8">
        <f>(T54-$P$54*T60-$O$54*T61-$N$54*T62)/$M$54</f>
        <v>148.32041187997282</v>
      </c>
      <c r="U63" s="8">
        <f>(U54-$P$54*U60-$O$54*U61-$N$54*U62)/$M$54</f>
        <v>2.349742980602926</v>
      </c>
      <c r="V63" s="8">
        <f>(V54-$P$54*V60-$O$54*V61-$N$54*V62)/$M$54</f>
        <v>189.13976196454917</v>
      </c>
      <c r="W63" s="8">
        <f>(W54-$P$54*W60-$O$54*W61-$N$54*W62)/$M$54</f>
        <v>234.13976196453478</v>
      </c>
      <c r="X63" s="8">
        <f>(X54-$P$54*X60-$O$54*X61-$N$54*X62)/$M$54</f>
        <v>7.0492289418086198</v>
      </c>
      <c r="Y63" s="8">
        <f>(Y54-$P$54*Y60-$O$54*Y61-$N$54*Y62)/$M$54</f>
        <v>845.54962980309847</v>
      </c>
    </row>
    <row r="65" spans="16:25" x14ac:dyDescent="0.25">
      <c r="P65" s="13">
        <f>B2</f>
        <v>4.1079971470588239</v>
      </c>
      <c r="Q65" s="12">
        <f>ABS((Q$63+Q$62*$P65+Q$61*$P65^2+Q$60*$P65^3 - C2)/C2)</f>
        <v>5.4882580872294626E-3</v>
      </c>
      <c r="R65" s="12">
        <f>ABS((R$63+R$62*$P65+R$61*$P65^2+R$60*$P65^3 - D2)/D2)</f>
        <v>5.3586136702813503E-3</v>
      </c>
      <c r="S65" s="12">
        <f>ABS((S$63+S$62*$P65+S$61*$P65^2+S$60*$P65^3 - E2)/E2)</f>
        <v>8.2844210178711335E-3</v>
      </c>
      <c r="T65" s="12">
        <f>ABS((T$63+T$62*$P65+T$61*$P65^2+T$60*$P65^3 - F2)/F2)</f>
        <v>2.3142001204259691E-2</v>
      </c>
      <c r="U65" s="12">
        <f>ABS((U$63+U$62*$P65+U$61*$P65^2+U$60*$P65^3 - G2)/G2)</f>
        <v>5.6671595154385865E-3</v>
      </c>
      <c r="V65" s="12">
        <f>ABS((V$63+V$62*$P65+V$61*$P65^2+V$60*$P65^3 - H2)/H2)</f>
        <v>7.8572237524360388E-3</v>
      </c>
      <c r="W65" s="12">
        <f>ABS((W$63+W$62*$P65+W$61*$P65^2+W$60*$P65^3 - I2)/I2)</f>
        <v>5.4381254887665683E-3</v>
      </c>
      <c r="X65" s="12">
        <f>ABS((X$63+X$62*$P65+X$61*$P65^2+X$60*$P65^3 - J2)/J2)</f>
        <v>5.6671595154399743E-3</v>
      </c>
      <c r="Y65" s="12">
        <f>ABS((Y$63+Y$62*$P65+Y$61*$P65^2+Y$60*$P65^3 - K2)/K2)</f>
        <v>1.0317117164826823E-3</v>
      </c>
    </row>
    <row r="66" spans="16:25" x14ac:dyDescent="0.25">
      <c r="P66" s="13">
        <f t="shared" ref="P66:P83" si="18">B3</f>
        <v>4.4153982941176473</v>
      </c>
      <c r="Q66" s="12">
        <f>ABS((Q$63+Q$62*$P66+Q$61*$P66^2+Q$60*$P66^3 - C3)/C3)</f>
        <v>1.5364061648654034E-3</v>
      </c>
      <c r="R66" s="12">
        <f>ABS((R$63+R$62*$P66+R$61*$P66^2+R$60*$P66^3 - D3)/D3)</f>
        <v>1.111921032468954E-3</v>
      </c>
      <c r="S66" s="12">
        <f>ABS((S$63+S$62*$P66+S$61*$P66^2+S$60*$P66^3 - E3)/E3)</f>
        <v>2.7030146101246241E-3</v>
      </c>
      <c r="T66" s="12">
        <f>ABS((T$63+T$62*$P66+T$61*$P66^2+T$60*$P66^3 - F3)/F3)</f>
        <v>7.4097326481430952E-3</v>
      </c>
      <c r="U66" s="12">
        <f>ABS((U$63+U$62*$P66+U$61*$P66^2+U$60*$P66^3 - G3)/G3)</f>
        <v>1.7878365417587912E-3</v>
      </c>
      <c r="V66" s="12">
        <f>ABS((V$63+V$62*$P66+V$61*$P66^2+V$60*$P66^3 - H3)/H3)</f>
        <v>2.5916575887589043E-3</v>
      </c>
      <c r="W66" s="12">
        <f>ABS((W$63+W$62*$P66+W$61*$P66^2+W$60*$P66^3 - I3)/I3)</f>
        <v>1.7654840498696135E-3</v>
      </c>
      <c r="X66" s="12">
        <f>ABS((X$63+X$62*$P66+X$61*$P66^2+X$60*$P66^3 - J3)/J3)</f>
        <v>1.7878365417590737E-3</v>
      </c>
      <c r="Y66" s="12">
        <f>ABS((Y$63+Y$62*$P66+Y$61*$P66^2+Y$60*$P66^3 - K3)/K3)</f>
        <v>3.0372133259311837E-4</v>
      </c>
    </row>
    <row r="67" spans="16:25" x14ac:dyDescent="0.25">
      <c r="P67" s="13">
        <f t="shared" si="18"/>
        <v>4.7227994411764707</v>
      </c>
      <c r="Q67" s="12">
        <f>ABS((Q$63+Q$62*$P67+Q$61*$P67^2+Q$60*$P67^3 - C4)/C4)</f>
        <v>8.3915977505704157E-4</v>
      </c>
      <c r="R67" s="12">
        <f>ABS((R$63+R$62*$P67+R$61*$P67^2+R$60*$P67^3 - D4)/D4)</f>
        <v>1.363463703152412E-3</v>
      </c>
      <c r="S67" s="12">
        <f>ABS((S$63+S$62*$P67+S$61*$P67^2+S$60*$P67^3 - E4)/E4)</f>
        <v>1.2745332194061831E-3</v>
      </c>
      <c r="T67" s="12">
        <f>ABS((T$63+T$62*$P67+T$61*$P67^2+T$60*$P67^3 - F4)/F4)</f>
        <v>4.4353897601660504E-3</v>
      </c>
      <c r="U67" s="12">
        <f>ABS((U$63+U$62*$P67+U$61*$P67^2+U$60*$P67^3 - G4)/G4)</f>
        <v>9.6281656862680961E-4</v>
      </c>
      <c r="V67" s="12">
        <f>ABS((V$63+V$62*$P67+V$61*$P67^2+V$60*$P67^3 - H4)/H4)</f>
        <v>1.1746040279075963E-3</v>
      </c>
      <c r="W67" s="12">
        <f>ABS((W$63+W$62*$P67+W$61*$P67^2+W$60*$P67^3 - I4)/I4)</f>
        <v>7.8768397963284139E-4</v>
      </c>
      <c r="X67" s="12">
        <f>ABS((X$63+X$62*$P67+X$61*$P67^2+X$60*$P67^3 - J4)/J4)</f>
        <v>9.6281656862680918E-4</v>
      </c>
      <c r="Y67" s="12">
        <f>ABS((Y$63+Y$62*$P67+Y$61*$P67^2+Y$60*$P67^3 - K4)/K4)</f>
        <v>1.5658466006694615E-4</v>
      </c>
    </row>
    <row r="68" spans="16:25" x14ac:dyDescent="0.25">
      <c r="P68" s="13">
        <f t="shared" si="18"/>
        <v>5.030200588235294</v>
      </c>
      <c r="Q68" s="12">
        <f>ABS((Q$63+Q$62*$P68+Q$61*$P68^2+Q$60*$P68^3 - C5)/C5)</f>
        <v>2.1094460864903709E-3</v>
      </c>
      <c r="R68" s="12">
        <f>ABS((R$63+R$62*$P68+R$61*$P68^2+R$60*$P68^3 - D5)/D5)</f>
        <v>2.6079014709258198E-3</v>
      </c>
      <c r="S68" s="12">
        <f>ABS((S$63+S$62*$P68+S$61*$P68^2+S$60*$P68^3 - E5)/E5)</f>
        <v>3.8562225524468147E-3</v>
      </c>
      <c r="T68" s="12">
        <f>ABS((T$63+T$62*$P68+T$61*$P68^2+T$60*$P68^3 - F5)/F5)</f>
        <v>1.2619086527407758E-2</v>
      </c>
      <c r="U68" s="12">
        <f>ABS((U$63+U$62*$P68+U$61*$P68^2+U$60*$P68^3 - G5)/G5)</f>
        <v>2.7612541642808041E-3</v>
      </c>
      <c r="V68" s="12">
        <f>ABS((V$63+V$62*$P68+V$61*$P68^2+V$60*$P68^3 - H5)/H5)</f>
        <v>3.6292421316124908E-3</v>
      </c>
      <c r="W68" s="12">
        <f>ABS((W$63+W$62*$P68+W$61*$P68^2+W$60*$P68^3 - I5)/I5)</f>
        <v>2.3962213491140602E-3</v>
      </c>
      <c r="X68" s="12">
        <f>ABS((X$63+X$62*$P68+X$61*$P68^2+X$60*$P68^3 - J5)/J5)</f>
        <v>2.7612541642817578E-3</v>
      </c>
      <c r="Y68" s="12">
        <f>ABS((Y$63+Y$62*$P68+Y$61*$P68^2+Y$60*$P68^3 - K5)/K5)</f>
        <v>4.1645554530419355E-4</v>
      </c>
    </row>
    <row r="69" spans="16:25" x14ac:dyDescent="0.25">
      <c r="P69" s="13">
        <f t="shared" si="18"/>
        <v>5.3376017352941183</v>
      </c>
      <c r="Q69" s="12">
        <f>ABS((Q$63+Q$62*$P69+Q$61*$P69^2+Q$60*$P69^3 - C6)/C6)</f>
        <v>2.6154602173056665E-3</v>
      </c>
      <c r="R69" s="12">
        <f>ABS((R$63+R$62*$P69+R$61*$P69^2+R$60*$P69^3 - D6)/D6)</f>
        <v>3.0098216867750927E-3</v>
      </c>
      <c r="S69" s="12">
        <f>ABS((S$63+S$62*$P69+S$61*$P69^2+S$60*$P69^3 - E6)/E6)</f>
        <v>5.2546471678928293E-3</v>
      </c>
      <c r="T69" s="12">
        <f>ABS((T$63+T$62*$P69+T$61*$P69^2+T$60*$P69^3 - F6)/F6)</f>
        <v>1.7442803511928642E-2</v>
      </c>
      <c r="U69" s="12">
        <f>ABS((U$63+U$62*$P69+U$61*$P69^2+U$60*$P69^3 - G6)/G6)</f>
        <v>3.7665870441038556E-3</v>
      </c>
      <c r="V69" s="12">
        <f>ABS((V$63+V$62*$P69+V$61*$P69^2+V$60*$P69^3 - H6)/H6)</f>
        <v>4.9674106111707635E-3</v>
      </c>
      <c r="W69" s="12">
        <f>ABS((W$63+W$62*$P69+W$61*$P69^2+W$60*$P69^3 - I6)/I6)</f>
        <v>3.2297814240769096E-3</v>
      </c>
      <c r="X69" s="12">
        <f>ABS((X$63+X$62*$P69+X$61*$P69^2+X$60*$P69^3 - J6)/J6)</f>
        <v>3.7665870441059607E-3</v>
      </c>
      <c r="Y69" s="12">
        <f>ABS((Y$63+Y$62*$P69+Y$61*$P69^2+Y$60*$P69^3 - K6)/K6)</f>
        <v>5.2955116784230783E-4</v>
      </c>
    </row>
    <row r="70" spans="16:25" x14ac:dyDescent="0.25">
      <c r="P70" s="13">
        <f t="shared" si="18"/>
        <v>5.6450028823529426</v>
      </c>
      <c r="Q70" s="12">
        <f>ABS((Q$63+Q$62*$P70+Q$61*$P70^2+Q$60*$P70^3 - C7)/C7)</f>
        <v>2.6071586100017232E-3</v>
      </c>
      <c r="R70" s="12">
        <f>ABS((R$63+R$62*$P70+R$61*$P70^2+R$60*$P70^3 - D7)/D7)</f>
        <v>2.8520653925983054E-3</v>
      </c>
      <c r="S70" s="12">
        <f>ABS((S$63+S$62*$P70+S$61*$P70^2+S$60*$P70^3 - E7)/E7)</f>
        <v>5.6798614556828513E-3</v>
      </c>
      <c r="T70" s="12">
        <f>ABS((T$63+T$62*$P70+T$61*$P70^2+T$60*$P70^3 - F7)/F7)</f>
        <v>1.9266819862575592E-2</v>
      </c>
      <c r="U70" s="12">
        <f>ABS((U$63+U$62*$P70+U$61*$P70^2+U$60*$P70^3 - G7)/G7)</f>
        <v>4.1191345659220505E-3</v>
      </c>
      <c r="V70" s="12">
        <f>ABS((V$63+V$62*$P70+V$61*$P70^2+V$60*$P70^3 - H7)/H7)</f>
        <v>5.3841657958186165E-3</v>
      </c>
      <c r="W70" s="12">
        <f>ABS((W$63+W$62*$P70+W$61*$P70^2+W$60*$P70^3 - I7)/I7)</f>
        <v>3.4480935689484003E-3</v>
      </c>
      <c r="X70" s="12">
        <f>ABS((X$63+X$62*$P70+X$61*$P70^2+X$60*$P70^3 - J7)/J7)</f>
        <v>4.1191345659248122E-3</v>
      </c>
      <c r="Y70" s="12">
        <f>ABS((Y$63+Y$62*$P70+Y$61*$P70^2+Y$60*$P70^3 - K7)/K7)</f>
        <v>5.3852093774363016E-4</v>
      </c>
    </row>
    <row r="71" spans="16:25" x14ac:dyDescent="0.25">
      <c r="P71" s="13">
        <f t="shared" si="18"/>
        <v>5.9524040294117651</v>
      </c>
      <c r="Q71" s="12">
        <f>ABS((Q$63+Q$62*$P71+Q$61*$P71^2+Q$60*$P71^3 - C8)/C8)</f>
        <v>2.2692196958676407E-3</v>
      </c>
      <c r="R71" s="12">
        <f>ABS((R$63+R$62*$P71+R$61*$P71^2+R$60*$P71^3 - D8)/D8)</f>
        <v>2.3423713281220618E-3</v>
      </c>
      <c r="S71" s="12">
        <f>ABS((S$63+S$62*$P71+S$61*$P71^2+S$60*$P71^3 - E8)/E8)</f>
        <v>5.3344824925945803E-3</v>
      </c>
      <c r="T71" s="12">
        <f>ABS((T$63+T$62*$P71+T$61*$P71^2+T$60*$P71^3 - F8)/F8)</f>
        <v>1.8496115179989701E-2</v>
      </c>
      <c r="U71" s="12">
        <f>ABS((U$63+U$62*$P71+U$61*$P71^2+U$60*$P71^3 - G8)/G8)</f>
        <v>3.9405281160277772E-3</v>
      </c>
      <c r="V71" s="12">
        <f>ABS((V$63+V$62*$P71+V$61*$P71^2+V$60*$P71^3 - H8)/H8)</f>
        <v>5.0691974507072971E-3</v>
      </c>
      <c r="W71" s="12">
        <f>ABS((W$63+W$62*$P71+W$61*$P71^2+W$60*$P71^3 - I8)/I8)</f>
        <v>3.1981989181464375E-3</v>
      </c>
      <c r="X71" s="12">
        <f>ABS((X$63+X$62*$P71+X$61*$P71^2+X$60*$P71^3 - J8)/J8)</f>
        <v>3.94052811603012E-3</v>
      </c>
      <c r="Y71" s="12">
        <f>ABS((Y$63+Y$62*$P71+Y$61*$P71^2+Y$60*$P71^3 - K8)/K8)</f>
        <v>4.7711751406039873E-4</v>
      </c>
    </row>
    <row r="72" spans="16:25" x14ac:dyDescent="0.25">
      <c r="P72" s="13">
        <f t="shared" si="18"/>
        <v>6.2598051764705893</v>
      </c>
      <c r="Q72" s="12">
        <f>ABS((Q$63+Q$62*$P72+Q$61*$P72^2+Q$60*$P72^3 - C9)/C9)</f>
        <v>1.7385534392335791E-3</v>
      </c>
      <c r="R72" s="12">
        <f>ABS((R$63+R$62*$P72+R$61*$P72^2+R$60*$P72^3 - D9)/D9)</f>
        <v>1.6339897973590542E-3</v>
      </c>
      <c r="S72" s="12">
        <f>ABS((S$63+S$62*$P72+S$61*$P72^2+S$60*$P72^3 - E9)/E9)</f>
        <v>4.4102493452306425E-3</v>
      </c>
      <c r="T72" s="12">
        <f>ABS((T$63+T$62*$P72+T$61*$P72^2+T$60*$P72^3 - F9)/F9)</f>
        <v>1.5568236530051752E-2</v>
      </c>
      <c r="U72" s="12">
        <f>ABS((U$63+U$62*$P72+U$61*$P72^2+U$60*$P72^3 - G9)/G9)</f>
        <v>3.3344752431813808E-3</v>
      </c>
      <c r="V72" s="12">
        <f>ABS((V$63+V$62*$P72+V$61*$P72^2+V$60*$P72^3 - H9)/H9)</f>
        <v>4.2030799811780791E-3</v>
      </c>
      <c r="W72" s="12">
        <f>ABS((W$63+W$62*$P72+W$61*$P72^2+W$60*$P72^3 - I9)/I9)</f>
        <v>2.6129398815909199E-3</v>
      </c>
      <c r="X72" s="12">
        <f>ABS((X$63+X$62*$P72+X$61*$P72^2+X$60*$P72^3 - J9)/J9)</f>
        <v>3.3344752431842969E-3</v>
      </c>
      <c r="Y72" s="12">
        <f>ABS((Y$63+Y$62*$P72+Y$61*$P72^2+Y$60*$P72^3 - K9)/K9)</f>
        <v>3.7189744432282224E-4</v>
      </c>
    </row>
    <row r="73" spans="16:25" x14ac:dyDescent="0.25">
      <c r="P73" s="13">
        <f t="shared" si="18"/>
        <v>6.5672063235294118</v>
      </c>
      <c r="Q73" s="12">
        <f>ABS((Q$63+Q$62*$P73+Q$61*$P73^2+Q$60*$P73^3 - C10)/C10)</f>
        <v>1.1164753669558893E-3</v>
      </c>
      <c r="R73" s="12">
        <f>ABS((R$63+R$62*$P73+R$61*$P73^2+R$60*$P73^3 - D10)/D10)</f>
        <v>8.3996071023379653E-4</v>
      </c>
      <c r="S73" s="12">
        <f>ABS((S$63+S$62*$P73+S$61*$P73^2+S$60*$P73^3 - E10)/E10)</f>
        <v>3.0855568534691679E-3</v>
      </c>
      <c r="T73" s="12">
        <f>ABS((T$63+T$62*$P73+T$61*$P73^2+T$60*$P73^3 - F10)/F10)</f>
        <v>1.0942687857871143E-2</v>
      </c>
      <c r="U73" s="12">
        <f>ABS((U$63+U$62*$P73+U$61*$P73^2+U$60*$P73^3 - G10)/G10)</f>
        <v>2.3876177700420721E-3</v>
      </c>
      <c r="V73" s="12">
        <f>ABS((V$63+V$62*$P73+V$61*$P73^2+V$60*$P73^3 - H10)/H10)</f>
        <v>2.9545538332979098E-3</v>
      </c>
      <c r="W73" s="12">
        <f>ABS((W$63+W$62*$P73+W$61*$P73^2+W$60*$P73^3 - I10)/I10)</f>
        <v>1.8102565220231249E-3</v>
      </c>
      <c r="X73" s="12">
        <f>ABS((X$63+X$62*$P73+X$61*$P73^2+X$60*$P73^3 - J10)/J10)</f>
        <v>2.3876177700452045E-3</v>
      </c>
      <c r="Y73" s="12">
        <f>ABS((Y$63+Y$62*$P73+Y$61*$P73^2+Y$60*$P73^3 - K10)/K10)</f>
        <v>2.435786793922375E-4</v>
      </c>
    </row>
    <row r="74" spans="16:25" x14ac:dyDescent="0.25">
      <c r="P74" s="13">
        <f t="shared" si="18"/>
        <v>6.8746074705882361</v>
      </c>
      <c r="Q74" s="12">
        <f>ABS((Q$63+Q$62*$P74+Q$61*$P74^2+Q$60*$P74^3 - C11)/C11)</f>
        <v>4.7734631172000806E-4</v>
      </c>
      <c r="R74" s="12">
        <f>ABS((R$63+R$62*$P74+R$61*$P74^2+R$60*$P74^3 - D11)/D11)</f>
        <v>4.3213816171878218E-5</v>
      </c>
      <c r="S74" s="12">
        <f>ABS((S$63+S$62*$P74+S$61*$P74^2+S$60*$P74^3 - E11)/E11)</f>
        <v>1.523655742704542E-3</v>
      </c>
      <c r="T74" s="12">
        <f>ABS((T$63+T$62*$P74+T$61*$P74^2+T$60*$P74^3 - F11)/F11)</f>
        <v>5.0915196585306337E-3</v>
      </c>
      <c r="U74" s="12">
        <f>ABS((U$63+U$62*$P74+U$61*$P74^2+U$60*$P74^3 - G11)/G11)</f>
        <v>1.1700375626583672E-3</v>
      </c>
      <c r="V74" s="12">
        <f>ABS((V$63+V$62*$P74+V$61*$P74^2+V$60*$P74^3 - H11)/H11)</f>
        <v>1.4785213135939392E-3</v>
      </c>
      <c r="W74" s="12">
        <f>ABS((W$63+W$62*$P74+W$61*$P74^2+W$60*$P74^3 - I11)/I11)</f>
        <v>8.9300484922935598E-4</v>
      </c>
      <c r="X74" s="12">
        <f>ABS((X$63+X$62*$P74+X$61*$P74^2+X$60*$P74^3 - J11)/J11)</f>
        <v>1.1700375626616086E-3</v>
      </c>
      <c r="Y74" s="12">
        <f>ABS((Y$63+Y$62*$P74+Y$61*$P74^2+Y$60*$P74^3 - K11)/K11)</f>
        <v>1.0812176203746335E-4</v>
      </c>
    </row>
    <row r="75" spans="16:25" x14ac:dyDescent="0.25">
      <c r="P75" s="13">
        <f t="shared" si="18"/>
        <v>7.1820086176470586</v>
      </c>
      <c r="Q75" s="12">
        <f>ABS((Q$63+Q$62*$P75+Q$61*$P75^2+Q$60*$P75^3 - C12)/C12)</f>
        <v>1.2518268645210289E-4</v>
      </c>
      <c r="R75" s="12">
        <f>ABS((R$63+R$62*$P75+R$61*$P75^2+R$60*$P75^3 - D12)/D12)</f>
        <v>6.9615391978494724E-4</v>
      </c>
      <c r="S75" s="12">
        <f>ABS((S$63+S$62*$P75+S$61*$P75^2+S$60*$P75^3 - E12)/E12)</f>
        <v>1.2868271305473272E-4</v>
      </c>
      <c r="T75" s="12">
        <f>ABS((T$63+T$62*$P75+T$61*$P75^2+T$60*$P75^3 - F12)/F12)</f>
        <v>1.5091192200279886E-3</v>
      </c>
      <c r="U75" s="12">
        <f>ABS((U$63+U$62*$P75+U$61*$P75^2+U$60*$P75^3 - G12)/G12)</f>
        <v>2.6509972053083121E-4</v>
      </c>
      <c r="V75" s="12">
        <f>ABS((V$63+V$62*$P75+V$61*$P75^2+V$60*$P75^3 - H12)/H12)</f>
        <v>8.5451607700837967E-5</v>
      </c>
      <c r="W75" s="12">
        <f>ABS((W$63+W$62*$P75+W$61*$P75^2+W$60*$P75^3 - I12)/I12)</f>
        <v>5.0888106971999311E-5</v>
      </c>
      <c r="X75" s="12">
        <f>ABS((X$63+X$62*$P75+X$61*$P75^2+X$60*$P75^3 - J12)/J12)</f>
        <v>2.6509972052818495E-4</v>
      </c>
      <c r="Y75" s="12">
        <f>ABS((Y$63+Y$62*$P75+Y$61*$P75^2+Y$60*$P75^3 - K12)/K12)</f>
        <v>2.2408231490571479E-5</v>
      </c>
    </row>
    <row r="76" spans="16:25" x14ac:dyDescent="0.25">
      <c r="P76" s="13">
        <f t="shared" si="18"/>
        <v>7.4894097647058837</v>
      </c>
      <c r="Q76" s="12">
        <f>ABS((Q$63+Q$62*$P76+Q$61*$P76^2+Q$60*$P76^3 - C13)/C13)</f>
        <v>6.5358169534190979E-4</v>
      </c>
      <c r="R76" s="12">
        <f>ABS((R$63+R$62*$P76+R$61*$P76^2+R$60*$P76^3 - D13)/D13)</f>
        <v>1.3355516993375713E-3</v>
      </c>
      <c r="S76" s="12">
        <f>ABS((S$63+S$62*$P76+S$61*$P76^2+S$60*$P76^3 - E13)/E13)</f>
        <v>1.742172300846309E-3</v>
      </c>
      <c r="T76" s="12">
        <f>ABS((T$63+T$62*$P76+T$61*$P76^2+T$60*$P76^3 - F13)/F13)</f>
        <v>8.3866637250195348E-3</v>
      </c>
      <c r="U76" s="12">
        <f>ABS((U$63+U$62*$P76+U$61*$P76^2+U$60*$P76^3 - G13)/G13)</f>
        <v>1.883609015982888E-3</v>
      </c>
      <c r="V76" s="12">
        <f>ABS((V$63+V$62*$P76+V$61*$P76^2+V$60*$P76^3 - H13)/H13)</f>
        <v>1.6142676274784242E-3</v>
      </c>
      <c r="W76" s="12">
        <f>ABS((W$63+W$62*$P76+W$61*$P76^2+W$60*$P76^3 - I13)/I13)</f>
        <v>9.4805432060067886E-4</v>
      </c>
      <c r="X76" s="12">
        <f>ABS((X$63+X$62*$P76+X$61*$P76^2+X$60*$P76^3 - J13)/J13)</f>
        <v>1.8836090159801589E-3</v>
      </c>
      <c r="Y76" s="12">
        <f>ABS((Y$63+Y$62*$P76+Y$61*$P76^2+Y$60*$P76^3 - K13)/K13)</f>
        <v>1.3915257086780011E-4</v>
      </c>
    </row>
    <row r="77" spans="16:25" x14ac:dyDescent="0.25">
      <c r="P77" s="13">
        <f t="shared" si="18"/>
        <v>7.7968109117647071</v>
      </c>
      <c r="Q77" s="12">
        <f>ABS((Q$63+Q$62*$P77+Q$61*$P77^2+Q$60*$P77^3 - C14)/C14)</f>
        <v>1.0830196672129719E-3</v>
      </c>
      <c r="R77" s="12">
        <f>ABS((R$63+R$62*$P77+R$61*$P77^2+R$60*$P77^3 - D14)/D14)</f>
        <v>1.8459457564745344E-3</v>
      </c>
      <c r="S77" s="12">
        <f>ABS((S$63+S$62*$P77+S$61*$P77^2+S$60*$P77^3 - E14)/E14)</f>
        <v>3.2057798521785948E-3</v>
      </c>
      <c r="T77" s="12">
        <f>ABS((T$63+T$62*$P77+T$61*$P77^2+T$60*$P77^3 - F14)/F14)</f>
        <v>1.5079229768646903E-2</v>
      </c>
      <c r="U77" s="12">
        <f>ABS((U$63+U$62*$P77+U$61*$P77^2+U$60*$P77^3 - G14)/G14)</f>
        <v>3.6758430813412192E-3</v>
      </c>
      <c r="V77" s="12">
        <f>ABS((V$63+V$62*$P77+V$61*$P77^2+V$60*$P77^3 - H14)/H14)</f>
        <v>3.0021607954164586E-3</v>
      </c>
      <c r="W77" s="12">
        <f>ABS((W$63+W$62*$P77+W$61*$P77^2+W$60*$P77^3 - I14)/I14)</f>
        <v>1.7391812245424287E-3</v>
      </c>
      <c r="X77" s="12">
        <f>ABS((X$63+X$62*$P77+X$61*$P77^2+X$60*$P77^3 - J14)/J14)</f>
        <v>3.6758430813391063E-3</v>
      </c>
      <c r="Y77" s="12">
        <f>ABS((Y$63+Y$62*$P77+Y$61*$P77^2+Y$60*$P77^3 - K14)/K14)</f>
        <v>2.3590575004607084E-4</v>
      </c>
    </row>
    <row r="78" spans="16:25" x14ac:dyDescent="0.25">
      <c r="P78" s="13">
        <f t="shared" si="18"/>
        <v>8.1042120588235314</v>
      </c>
      <c r="Q78" s="12">
        <f>ABS((Q$63+Q$62*$P78+Q$61*$P78^2+Q$60*$P78^3 - C15)/C15)</f>
        <v>1.3987775206644102E-3</v>
      </c>
      <c r="R78" s="12">
        <f>ABS((R$63+R$62*$P78+R$61*$P78^2+R$60*$P78^3 - D15)/D15)</f>
        <v>2.2089028155891938E-3</v>
      </c>
      <c r="S78" s="12">
        <f>ABS((S$63+S$62*$P78+S$61*$P78^2+S$60*$P78^3 - E15)/E15)</f>
        <v>4.4273194943919994E-3</v>
      </c>
      <c r="T78" s="12">
        <f>ABS((T$63+T$62*$P78+T$61*$P78^2+T$60*$P78^3 - F15)/F15)</f>
        <v>2.1142314226276625E-2</v>
      </c>
      <c r="U78" s="12">
        <f>ABS((U$63+U$62*$P78+U$61*$P78^2+U$60*$P78^3 - G15)/G15)</f>
        <v>5.6701224320336091E-3</v>
      </c>
      <c r="V78" s="12">
        <f>ABS((V$63+V$62*$P78+V$61*$P78^2+V$60*$P78^3 - H15)/H15)</f>
        <v>4.1613563215196908E-3</v>
      </c>
      <c r="W78" s="12">
        <f>ABS((W$63+W$62*$P78+W$61*$P78^2+W$60*$P78^3 - I15)/I15)</f>
        <v>2.3784290949618483E-3</v>
      </c>
      <c r="X78" s="12">
        <f>ABS((X$63+X$62*$P78+X$61*$P78^2+X$60*$P78^3 - J15)/J15)</f>
        <v>5.6701224320326654E-3</v>
      </c>
      <c r="Y78" s="12">
        <f>ABS((Y$63+Y$62*$P78+Y$61*$P78^2+Y$60*$P78^3 - K15)/K15)</f>
        <v>3.0866948863456773E-4</v>
      </c>
    </row>
    <row r="79" spans="16:25" x14ac:dyDescent="0.25">
      <c r="P79" s="13">
        <f t="shared" si="18"/>
        <v>8.4116132058823538</v>
      </c>
      <c r="Q79" s="12">
        <f>ABS((Q$63+Q$62*$P79+Q$61*$P79^2+Q$60*$P79^3 - C16)/C16)</f>
        <v>1.5942684664343545E-3</v>
      </c>
      <c r="R79" s="12">
        <f>ABS((R$63+R$62*$P79+R$61*$P79^2+R$60*$P79^3 - D16)/D16)</f>
        <v>2.4143652462169495E-3</v>
      </c>
      <c r="S79" s="12">
        <f>ABS((S$63+S$62*$P79+S$61*$P79^2+S$60*$P79^3 - E16)/E16)</f>
        <v>5.3339182637796422E-3</v>
      </c>
      <c r="T79" s="12">
        <f>ABS((T$63+T$62*$P79+T$61*$P79^2+T$60*$P79^3 - F16)/F16)</f>
        <v>2.615530912626229E-2</v>
      </c>
      <c r="U79" s="12">
        <f>ABS((U$63+U$62*$P79+U$61*$P79^2+U$60*$P79^3 - G16)/G16)</f>
        <v>7.9664202965405752E-3</v>
      </c>
      <c r="V79" s="12">
        <f>ABS((V$63+V$62*$P79+V$61*$P79^2+V$60*$P79^3 - H16)/H16)</f>
        <v>5.0225747098588316E-3</v>
      </c>
      <c r="W79" s="12">
        <f>ABS((W$63+W$62*$P79+W$61*$P79^2+W$60*$P79^3 - I16)/I16)</f>
        <v>2.8328061755824368E-3</v>
      </c>
      <c r="X79" s="12">
        <f>ABS((X$63+X$62*$P79+X$61*$P79^2+X$60*$P79^3 - J16)/J16)</f>
        <v>7.9664202965415657E-3</v>
      </c>
      <c r="Y79" s="12">
        <f>ABS((Y$63+Y$62*$P79+Y$61*$P79^2+Y$60*$P79^3 - K16)/K16)</f>
        <v>3.5529134666233814E-4</v>
      </c>
    </row>
    <row r="80" spans="16:25" x14ac:dyDescent="0.25">
      <c r="P80" s="13">
        <f t="shared" si="18"/>
        <v>8.7190143529411781</v>
      </c>
      <c r="Q80" s="12">
        <f>ABS((Q$63+Q$62*$P80+Q$61*$P80^2+Q$60*$P80^3 - C17)/C17)</f>
        <v>1.6695058679979805E-3</v>
      </c>
      <c r="R80" s="12">
        <f>ABS((R$63+R$62*$P80+R$61*$P80^2+R$60*$P80^3 - D17)/D17)</f>
        <v>2.458978561379744E-3</v>
      </c>
      <c r="S80" s="12">
        <f>ABS((S$63+S$62*$P80+S$61*$P80^2+S$60*$P80^3 - E17)/E17)</f>
        <v>5.8723854069416982E-3</v>
      </c>
      <c r="T80" s="12">
        <f>ABS((T$63+T$62*$P80+T$61*$P80^2+T$60*$P80^3 - F17)/F17)</f>
        <v>2.9728087390043009E-2</v>
      </c>
      <c r="U80" s="12">
        <f>ABS((U$63+U$62*$P80+U$61*$P80^2+U$60*$P80^3 - G17)/G17)</f>
        <v>1.083213065974244E-2</v>
      </c>
      <c r="V80" s="12">
        <f>ABS((V$63+V$62*$P80+V$61*$P80^2+V$60*$P80^3 - H17)/H17)</f>
        <v>5.5354138662425823E-3</v>
      </c>
      <c r="W80" s="12">
        <f>ABS((W$63+W$62*$P80+W$61*$P80^2+W$60*$P80^3 - I17)/I17)</f>
        <v>3.0815263398665596E-3</v>
      </c>
      <c r="X80" s="12">
        <f>ABS((X$63+X$62*$P80+X$61*$P80^2+X$60*$P80^3 - J17)/J17)</f>
        <v>1.0832130659744659E-2</v>
      </c>
      <c r="Y80" s="12">
        <f>ABS((Y$63+Y$62*$P80+Y$61*$P80^2+Y$60*$P80^3 - K17)/K17)</f>
        <v>3.7517042191768804E-4</v>
      </c>
    </row>
    <row r="81" spans="16:25" x14ac:dyDescent="0.25">
      <c r="P81" s="13">
        <f t="shared" si="18"/>
        <v>9.0264155000000006</v>
      </c>
      <c r="Q81" s="12">
        <f>ABS((Q$63+Q$62*$P81+Q$61*$P81^2+Q$60*$P81^3 - C18)/C18)</f>
        <v>1.6299051838241506E-3</v>
      </c>
      <c r="R81" s="12">
        <f>ABS((R$63+R$62*$P81+R$61*$P81^2+R$60*$P81^3 - D18)/D18)</f>
        <v>2.3448491313423051E-3</v>
      </c>
      <c r="S81" s="12">
        <f>ABS((S$63+S$62*$P81+S$61*$P81^2+S$60*$P81^3 - E18)/E18)</f>
        <v>6.0095087641150024E-3</v>
      </c>
      <c r="T81" s="12">
        <f>ABS((T$63+T$62*$P81+T$61*$P81^2+T$60*$P81^3 - F18)/F18)</f>
        <v>3.1507989811216157E-2</v>
      </c>
      <c r="U81" s="12">
        <f>ABS((U$63+U$62*$P81+U$61*$P81^2+U$60*$P81^3 - G18)/G18)</f>
        <v>1.5043295388731746E-2</v>
      </c>
      <c r="V81" s="12">
        <f>ABS((V$63+V$62*$P81+V$61*$P81^2+V$60*$P81^3 - H18)/H18)</f>
        <v>5.6686333906756118E-3</v>
      </c>
      <c r="W81" s="12">
        <f>ABS((W$63+W$62*$P81+W$61*$P81^2+W$60*$P81^3 - I18)/I18)</f>
        <v>3.1153659058126672E-3</v>
      </c>
      <c r="X81" s="12">
        <f>ABS((X$63+X$62*$P81+X$61*$P81^2+X$60*$P81^3 - J18)/J18)</f>
        <v>1.5043295388738061E-2</v>
      </c>
      <c r="Y81" s="12">
        <f>ABS((Y$63+Y$62*$P81+Y$61*$P81^2+Y$60*$P81^3 - K18)/K18)</f>
        <v>3.6901646075047391E-4</v>
      </c>
    </row>
    <row r="82" spans="16:25" x14ac:dyDescent="0.25">
      <c r="P82" s="13">
        <f t="shared" si="18"/>
        <v>9.3338166470588249</v>
      </c>
      <c r="Q82" s="12">
        <f>ABS((Q$63+Q$62*$P82+Q$61*$P82^2+Q$60*$P82^3 - C19)/C19)</f>
        <v>1.4853381916329171E-3</v>
      </c>
      <c r="R82" s="12">
        <f>ABS((R$63+R$62*$P82+R$61*$P82^2+R$60*$P82^3 - D19)/D19)</f>
        <v>2.0786508116283926E-3</v>
      </c>
      <c r="S82" s="12">
        <f>ABS((S$63+S$62*$P82+S$61*$P82^2+S$60*$P82^3 - E19)/E19)</f>
        <v>5.7322954550280032E-3</v>
      </c>
      <c r="T82" s="12">
        <f>ABS((T$63+T$62*$P82+T$61*$P82^2+T$60*$P82^3 - F19)/F19)</f>
        <v>3.1187655983728794E-2</v>
      </c>
      <c r="U82" s="12">
        <f>ABS((U$63+U$62*$P82+U$61*$P82^2+U$60*$P82^3 - G19)/G19)</f>
        <v>2.3729805262472585E-2</v>
      </c>
      <c r="V82" s="12">
        <f>ABS((V$63+V$62*$P82+V$61*$P82^2+V$60*$P82^3 - H19)/H19)</f>
        <v>5.4103586636330631E-3</v>
      </c>
      <c r="W82" s="12">
        <f>ABS((W$63+W$62*$P82+W$61*$P82^2+W$60*$P82^3 - I19)/I19)</f>
        <v>2.9360306279104255E-3</v>
      </c>
      <c r="X82" s="12">
        <f>ABS((X$63+X$62*$P82+X$61*$P82^2+X$60*$P82^3 - J19)/J19)</f>
        <v>2.372980526249132E-2</v>
      </c>
      <c r="Y82" s="12">
        <f>ABS((Y$63+Y$62*$P82+Y$61*$P82^2+Y$60*$P82^3 - K19)/K19)</f>
        <v>3.3865169935193637E-4</v>
      </c>
    </row>
    <row r="83" spans="16:25" x14ac:dyDescent="0.25">
      <c r="P83" s="13">
        <f t="shared" si="18"/>
        <v>9.6412177941176473</v>
      </c>
      <c r="Q83" s="12">
        <f>ABS((Q$63+Q$62*$P83+Q$61*$P83^2+Q$60*$P83^3 - C20)/C20)</f>
        <v>1.2493797472966496E-3</v>
      </c>
      <c r="R83" s="12">
        <f>ABS((R$63+R$62*$P83+R$61*$P83^2+R$60*$P83^3 - D20)/D20)</f>
        <v>1.6710313378144413E-3</v>
      </c>
      <c r="S83" s="12">
        <f>ABS((S$63+S$62*$P83+S$61*$P83^2+S$60*$P83^3 - E20)/E20)</f>
        <v>5.0481696979511976E-3</v>
      </c>
      <c r="T83" s="12">
        <f>ABS((T$63+T$62*$P83+T$61*$P83^2+T$60*$P83^3 - F20)/F20)</f>
        <v>2.8514316219349443E-2</v>
      </c>
      <c r="U83" s="12">
        <f>ABS((U$63+U$62*$P83+U$61*$P83^2+U$60*$P83^3 - G20)/G20)</f>
        <v>7.4599180415710939E-2</v>
      </c>
      <c r="V83" s="12">
        <f>ABS((V$63+V$62*$P83+V$61*$P83^2+V$60*$P83^3 - H20)/H20)</f>
        <v>4.7682176650256283E-3</v>
      </c>
      <c r="W83" s="12">
        <f>ABS((W$63+W$62*$P83+W$61*$P83^2+W$60*$P83^3 - I20)/I20)</f>
        <v>2.5555400484748416E-3</v>
      </c>
      <c r="X83" s="12">
        <f>ABS((X$63+X$62*$P83+X$61*$P83^2+X$60*$P83^3 - J20)/J20)</f>
        <v>7.4599180415787003E-2</v>
      </c>
      <c r="Y83" s="12">
        <f>ABS((Y$63+Y$62*$P83+Y$61*$P83^2+Y$60*$P83^3 - K20)/K20)</f>
        <v>2.8684705733137019E-4</v>
      </c>
    </row>
    <row r="84" spans="16:25" x14ac:dyDescent="0.25">
      <c r="P84" s="13">
        <f>B21</f>
        <v>9.9486189411764716</v>
      </c>
      <c r="Q84" s="12">
        <f>ABS((Q$63+Q$62*$P84+Q$61*$P84^2+Q$60*$P84^3 - C21)/C21)</f>
        <v>9.3870300211481141E-4</v>
      </c>
      <c r="R84" s="12">
        <f>ABS((R$63+R$62*$P84+R$61*$P84^2+R$60*$P84^3 - D21)/D21)</f>
        <v>1.1362970666933927E-3</v>
      </c>
      <c r="S84" s="12">
        <f>ABS((S$63+S$62*$P84+S$61*$P84^2+S$60*$P84^3 - E21)/E21)</f>
        <v>3.9851373400977127E-3</v>
      </c>
      <c r="T84" s="12">
        <f>ABS((T$63+T$62*$P84+T$61*$P84^2+T$60*$P84^3 - F21)/F21)</f>
        <v>2.3301435076142275E-2</v>
      </c>
      <c r="U84" s="12">
        <f>ABS((U$63+U$62*$P84+U$61*$P84^2+U$60*$P84^3 - G21)/G21)</f>
        <v>3.2119781804596632E-2</v>
      </c>
      <c r="V84" s="12">
        <f>ABS((V$63+V$62*$P84+V$61*$P84^2+V$60*$P84^3 - H21)/H21)</f>
        <v>3.7694199560115763E-3</v>
      </c>
      <c r="W84" s="12">
        <f>ABS((W$63+W$62*$P84+W$61*$P84^2+W$60*$P84^3 - I21)/I21)</f>
        <v>1.9956336474059705E-3</v>
      </c>
      <c r="X84" s="12">
        <f>ABS((X$63+X$62*$P84+X$61*$P84^2+X$60*$P84^3 - J21)/J21)</f>
        <v>3.2119781804653261E-2</v>
      </c>
      <c r="Y84" s="12">
        <f>ABS((Y$63+Y$62*$P84+Y$61*$P84^2+Y$60*$P84^3 - K21)/K21)</f>
        <v>2.1718608094047255E-4</v>
      </c>
    </row>
    <row r="85" spans="16:25" x14ac:dyDescent="0.25">
      <c r="P85" s="13">
        <f t="shared" ref="P85:P96" si="19">B22</f>
        <v>10.256020088235299</v>
      </c>
      <c r="Q85" s="12">
        <f>ABS((Q$63+Q$62*$P85+Q$61*$P85^2+Q$60*$P85^3 - C22)/C22)</f>
        <v>5.7259011674629372E-4</v>
      </c>
      <c r="R85" s="12">
        <f>ABS((R$63+R$62*$P85+R$61*$P85^2+R$60*$P85^3 - D22)/D22)</f>
        <v>4.923834062040694E-4</v>
      </c>
      <c r="S85" s="12">
        <f>ABS((S$63+S$62*$P85+S$61*$P85^2+S$60*$P85^3 - E22)/E22)</f>
        <v>2.591924407811955E-3</v>
      </c>
      <c r="T85" s="12">
        <f>ABS((T$63+T$62*$P85+T$61*$P85^2+T$60*$P85^3 - F22)/F22)</f>
        <v>1.5444033642683623E-2</v>
      </c>
      <c r="U85" s="12">
        <f>ABS((U$63+U$62*$P85+U$61*$P85^2+U$60*$P85^3 - G22)/G22)</f>
        <v>7.6206450562743026E-3</v>
      </c>
      <c r="V85" s="12">
        <f>ABS((V$63+V$62*$P85+V$61*$P85^2+V$60*$P85^3 - H22)/H22)</f>
        <v>2.4607848485562901E-3</v>
      </c>
      <c r="W85" s="12">
        <f>ABS((W$63+W$62*$P85+W$61*$P85^2+W$60*$P85^3 - I22)/I22)</f>
        <v>1.2872014040446766E-3</v>
      </c>
      <c r="X85" s="12">
        <f>ABS((X$63+X$62*$P85+X$61*$P85^2+X$60*$P85^3 - J22)/J22)</f>
        <v>7.6206450562970839E-3</v>
      </c>
      <c r="Y85" s="12">
        <f>ABS((Y$63+Y$62*$P85+Y$61*$P85^2+Y$60*$P85^3 - K22)/K22)</f>
        <v>1.3395141444301514E-4</v>
      </c>
    </row>
    <row r="86" spans="16:25" x14ac:dyDescent="0.25">
      <c r="P86" s="13">
        <f t="shared" si="19"/>
        <v>10.56342123529412</v>
      </c>
      <c r="Q86" s="12">
        <f>ABS((Q$63+Q$62*$P86+Q$61*$P86^2+Q$60*$P86^3 - C23)/C23)</f>
        <v>1.7253364137923908E-4</v>
      </c>
      <c r="R86" s="12">
        <f>ABS((R$63+R$62*$P86+R$61*$P86^2+R$60*$P86^3 - D23)/D23)</f>
        <v>2.388461168544571E-4</v>
      </c>
      <c r="S86" s="12">
        <f>ABS((S$63+S$62*$P86+S$61*$P86^2+S$60*$P86^3 - E23)/E23)</f>
        <v>9.3809523134143126E-4</v>
      </c>
      <c r="T86" s="12">
        <f>ABS((T$63+T$62*$P86+T$61*$P86^2+T$60*$P86^3 - F23)/F23)</f>
        <v>4.9397314336901204E-3</v>
      </c>
      <c r="U86" s="12">
        <f>ABS((U$63+U$62*$P86+U$61*$P86^2+U$60*$P86^3 - G23)/G23)</f>
        <v>1.458653146287289E-3</v>
      </c>
      <c r="V86" s="12">
        <f>ABS((V$63+V$62*$P86+V$61*$P86^2+V$60*$P86^3 - H23)/H23)</f>
        <v>9.0872397581695378E-4</v>
      </c>
      <c r="W86" s="12">
        <f>ABS((W$63+W$62*$P86+W$61*$P86^2+W$60*$P86^3 - I23)/I23)</f>
        <v>4.6974009102906012E-4</v>
      </c>
      <c r="X86" s="12">
        <f>ABS((X$63+X$62*$P86+X$61*$P86^2+X$60*$P86^3 - J23)/J23)</f>
        <v>1.4586531463045174E-3</v>
      </c>
      <c r="Y86" s="12">
        <f>ABS((Y$63+Y$62*$P86+Y$61*$P86^2+Y$60*$P86^3 - K23)/K23)</f>
        <v>4.2029648620695138E-5</v>
      </c>
    </row>
    <row r="87" spans="16:25" x14ac:dyDescent="0.25">
      <c r="P87" s="13">
        <f t="shared" si="19"/>
        <v>10.870822382352941</v>
      </c>
      <c r="Q87" s="12">
        <f>ABS((Q$63+Q$62*$P87+Q$61*$P87^2+Q$60*$P87^3 - C24)/C24)</f>
        <v>2.3809039834961961E-4</v>
      </c>
      <c r="R87" s="12">
        <f>ABS((R$63+R$62*$P87+R$61*$P87^2+R$60*$P87^3 - D24)/D24)</f>
        <v>1.0308800665565082E-3</v>
      </c>
      <c r="S87" s="12">
        <f>ABS((S$63+S$62*$P87+S$61*$P87^2+S$60*$P87^3 - E24)/E24)</f>
        <v>8.8584552099758862E-4</v>
      </c>
      <c r="T87" s="12">
        <f>ABS((T$63+T$62*$P87+T$61*$P87^2+T$60*$P87^3 - F24)/F24)</f>
        <v>8.081249077188676E-3</v>
      </c>
      <c r="U87" s="12">
        <f>ABS((U$63+U$62*$P87+U$61*$P87^2+U$60*$P87^3 - G24)/G24)</f>
        <v>1.3555484996972502E-3</v>
      </c>
      <c r="V87" s="12">
        <f>ABS((V$63+V$62*$P87+V$61*$P87^2+V$60*$P87^3 - H24)/H24)</f>
        <v>8.0081789403599671E-4</v>
      </c>
      <c r="W87" s="12">
        <f>ABS((W$63+W$62*$P87+W$61*$P87^2+W$60*$P87^3 - I24)/I24)</f>
        <v>4.0916429124761305E-4</v>
      </c>
      <c r="X87" s="12">
        <f>ABS((X$63+X$62*$P87+X$61*$P87^2+X$60*$P87^3 - J24)/J24)</f>
        <v>1.3555484996861894E-3</v>
      </c>
      <c r="Y87" s="12">
        <f>ABS((Y$63+Y$62*$P87+Y$61*$P87^2+Y$60*$P87^3 - K24)/K24)</f>
        <v>5.3168769296921227E-5</v>
      </c>
    </row>
    <row r="88" spans="16:25" x14ac:dyDescent="0.25">
      <c r="P88" s="13">
        <f t="shared" si="19"/>
        <v>11.17822352941177</v>
      </c>
      <c r="Q88" s="12">
        <f>ABS((Q$63+Q$62*$P88+Q$61*$P88^2+Q$60*$P88^3 - C25)/C25)</f>
        <v>6.3429223052460424E-4</v>
      </c>
      <c r="R88" s="12">
        <f>ABS((R$63+R$62*$P88+R$61*$P88^2+R$60*$P88^3 - D25)/D25)</f>
        <v>1.8512451784745768E-3</v>
      </c>
      <c r="S88" s="12">
        <f>ABS((S$63+S$62*$P88+S$61*$P88^2+S$60*$P88^3 - E25)/E25)</f>
        <v>2.768363576865821E-3</v>
      </c>
      <c r="T88" s="12">
        <f>ABS((T$63+T$62*$P88+T$61*$P88^2+T$60*$P88^3 - F25)/F25)</f>
        <v>2.3311787721314332E-2</v>
      </c>
      <c r="U88" s="12">
        <f>ABS((U$63+U$62*$P88+U$61*$P88^2+U$60*$P88^3 - G25)/G25)</f>
        <v>2.8716117925159327E-3</v>
      </c>
      <c r="V88" s="12">
        <f>ABS((V$63+V$62*$P88+V$61*$P88^2+V$60*$P88^3 - H25)/H25)</f>
        <v>2.562460898643626E-3</v>
      </c>
      <c r="W88" s="12">
        <f>ABS((W$63+W$62*$P88+W$61*$P88^2+W$60*$P88^3 - I25)/I25)</f>
        <v>1.2943281164281761E-3</v>
      </c>
      <c r="X88" s="12">
        <f>ABS((X$63+X$62*$P88+X$61*$P88^2+X$60*$P88^3 - J25)/J25)</f>
        <v>2.8716117925056996E-3</v>
      </c>
      <c r="Y88" s="12">
        <f>ABS((Y$63+Y$62*$P88+Y$61*$P88^2+Y$60*$P88^3 - K25)/K25)</f>
        <v>1.4577722394391084E-4</v>
      </c>
    </row>
    <row r="89" spans="16:25" x14ac:dyDescent="0.25">
      <c r="P89" s="13">
        <f t="shared" si="19"/>
        <v>11.485624676470589</v>
      </c>
      <c r="Q89" s="12">
        <f>ABS((Q$63+Q$62*$P89+Q$61*$P89^2+Q$60*$P89^3 - C26)/C26)</f>
        <v>9.8969219612535676E-4</v>
      </c>
      <c r="R89" s="12">
        <f>ABS((R$63+R$62*$P89+R$61*$P89^2+R$60*$P89^3 - D26)/D26)</f>
        <v>2.6592868691442647E-3</v>
      </c>
      <c r="S89" s="12">
        <f>ABS((S$63+S$62*$P89+S$61*$P89^2+S$60*$P89^3 - E26)/E26)</f>
        <v>4.5768158953119311E-3</v>
      </c>
      <c r="T89" s="12">
        <f>ABS((T$63+T$62*$P89+T$61*$P89^2+T$60*$P89^3 - F26)/F26)</f>
        <v>4.0200197123923996E-2</v>
      </c>
      <c r="U89" s="12">
        <f>ABS((U$63+U$62*$P89+U$61*$P89^2+U$60*$P89^3 - G26)/G26)</f>
        <v>3.6814088953288525E-3</v>
      </c>
      <c r="V89" s="12">
        <f>ABS((V$63+V$62*$P89+V$61*$P89^2+V$60*$P89^3 - H26)/H26)</f>
        <v>4.2515248080913877E-3</v>
      </c>
      <c r="W89" s="12">
        <f>ABS((W$63+W$62*$P89+W$61*$P89^2+W$60*$P89^3 - I26)/I26)</f>
        <v>2.1234363594659685E-3</v>
      </c>
      <c r="X89" s="12">
        <f>ABS((X$63+X$62*$P89+X$61*$P89^2+X$60*$P89^3 - J26)/J26)</f>
        <v>3.6814088953208072E-3</v>
      </c>
      <c r="Y89" s="12">
        <f>ABS((Y$63+Y$62*$P89+Y$61*$P89^2+Y$60*$P89^3 - K26)/K26)</f>
        <v>2.2953036325353465E-4</v>
      </c>
    </row>
    <row r="90" spans="16:25" x14ac:dyDescent="0.25">
      <c r="P90" s="13">
        <f t="shared" si="19"/>
        <v>11.79302582352941</v>
      </c>
      <c r="Q90" s="12">
        <f>ABS((Q$63+Q$62*$P90+Q$61*$P90^2+Q$60*$P90^3 - C27)/C27)</f>
        <v>1.2767074876951338E-3</v>
      </c>
      <c r="R90" s="12">
        <f>ABS((R$63+R$62*$P90+R$61*$P90^2+R$60*$P90^3 - D27)/D27)</f>
        <v>3.4024746105599203E-3</v>
      </c>
      <c r="S90" s="12">
        <f>ABS((S$63+S$62*$P90+S$61*$P90^2+S$60*$P90^3 - E27)/E27)</f>
        <v>6.1573795863016229E-3</v>
      </c>
      <c r="T90" s="12">
        <f>ABS((T$63+T$62*$P90+T$61*$P90^2+T$60*$P90^3 - F27)/F27)</f>
        <v>5.7843039710919697E-2</v>
      </c>
      <c r="U90" s="12">
        <f>ABS((U$63+U$62*$P90+U$61*$P90^2+U$60*$P90^3 - G27)/G27)</f>
        <v>4.0183817183748576E-3</v>
      </c>
      <c r="V90" s="12">
        <f>ABS((V$63+V$62*$P90+V$61*$P90^2+V$60*$P90^3 - H27)/H27)</f>
        <v>5.7241988165018009E-3</v>
      </c>
      <c r="W90" s="12">
        <f>ABS((W$63+W$62*$P90+W$61*$P90^2+W$60*$P90^3 - I27)/I27)</f>
        <v>2.8274843117707545E-3</v>
      </c>
      <c r="X90" s="12">
        <f>ABS((X$63+X$62*$P90+X$61*$P90^2+X$60*$P90^3 - J27)/J27)</f>
        <v>4.0183817183694886E-3</v>
      </c>
      <c r="Y90" s="12">
        <f>ABS((Y$63+Y$62*$P90+Y$61*$P90^2+Y$60*$P90^3 - K27)/K27)</f>
        <v>2.9781301000794225E-4</v>
      </c>
    </row>
    <row r="91" spans="16:25" x14ac:dyDescent="0.25">
      <c r="P91" s="13">
        <f t="shared" si="19"/>
        <v>12.10042697058824</v>
      </c>
      <c r="Q91" s="12">
        <f>ABS((Q$63+Q$62*$P91+Q$61*$P91^2+Q$60*$P91^3 - C28)/C28)</f>
        <v>1.4667087631656894E-3</v>
      </c>
      <c r="R91" s="12">
        <f>ABS((R$63+R$62*$P91+R$61*$P91^2+R$60*$P91^3 - D28)/D28)</f>
        <v>4.0101608099993909E-3</v>
      </c>
      <c r="S91" s="12">
        <f>ABS((S$63+S$62*$P91+S$61*$P91^2+S$60*$P91^3 - E28)/E28)</f>
        <v>7.3349871989785292E-3</v>
      </c>
      <c r="T91" s="12">
        <f>ABS((T$63+T$62*$P91+T$61*$P91^2+T$60*$P91^3 - F28)/F28)</f>
        <v>7.4808370920032091E-2</v>
      </c>
      <c r="U91" s="12">
        <f>ABS((U$63+U$62*$P91+U$61*$P91^2+U$60*$P91^3 - G28)/G28)</f>
        <v>3.9928770891317902E-3</v>
      </c>
      <c r="V91" s="12">
        <f>ABS((V$63+V$62*$P91+V$61*$P91^2+V$60*$P91^3 - H28)/H28)</f>
        <v>6.8177451258240387E-3</v>
      </c>
      <c r="W91" s="12">
        <f>ABS((W$63+W$62*$P91+W$61*$P91^2+W$60*$P91^3 - I28)/I28)</f>
        <v>3.3311957910719188E-3</v>
      </c>
      <c r="X91" s="12">
        <f>ABS((X$63+X$62*$P91+X$61*$P91^2+X$60*$P91^3 - J28)/J28)</f>
        <v>3.9928770891268983E-3</v>
      </c>
      <c r="Y91" s="12">
        <f>ABS((Y$63+Y$62*$P91+Y$61*$P91^2+Y$60*$P91^3 - K28)/K28)</f>
        <v>3.4370196630122943E-4</v>
      </c>
    </row>
    <row r="92" spans="16:25" x14ac:dyDescent="0.25">
      <c r="P92" s="13">
        <f t="shared" si="19"/>
        <v>12.40782811764706</v>
      </c>
      <c r="Q92" s="12">
        <f>ABS((Q$63+Q$62*$P92+Q$61*$P92^2+Q$60*$P92^3 - C29)/C29)</f>
        <v>1.5301520601704449E-3</v>
      </c>
      <c r="R92" s="12">
        <f>ABS((R$63+R$62*$P92+R$61*$P92^2+R$60*$P92^3 - D29)/D29)</f>
        <v>4.3826711820376136E-3</v>
      </c>
      <c r="S92" s="12">
        <f>ABS((S$63+S$62*$P92+S$61*$P92^2+S$60*$P92^3 - E29)/E29)</f>
        <v>7.9132671248566024E-3</v>
      </c>
      <c r="T92" s="12">
        <f>ABS((T$63+T$62*$P92+T$61*$P92^2+T$60*$P92^3 - F29)/F29)</f>
        <v>8.8830248252857388E-2</v>
      </c>
      <c r="U92" s="12">
        <f>ABS((U$63+U$62*$P92+U$61*$P92^2+U$60*$P92^3 - G29)/G29)</f>
        <v>3.6638695899999839E-3</v>
      </c>
      <c r="V92" s="12">
        <f>ABS((V$63+V$62*$P92+V$61*$P92^2+V$60*$P92^3 - H29)/H29)</f>
        <v>7.3507353747107118E-3</v>
      </c>
      <c r="W92" s="12">
        <f>ABS((W$63+W$62*$P92+W$61*$P92^2+W$60*$P92^3 - I29)/I29)</f>
        <v>3.5534189700204316E-3</v>
      </c>
      <c r="X92" s="12">
        <f>ABS((X$63+X$62*$P92+X$61*$P92^2+X$60*$P92^3 - J29)/J29)</f>
        <v>3.6638695899973463E-3</v>
      </c>
      <c r="Y92" s="12">
        <f>ABS((Y$63+Y$62*$P92+Y$61*$P92^2+Y$60*$P92^3 - K29)/K29)</f>
        <v>3.6000186641452512E-4</v>
      </c>
    </row>
    <row r="93" spans="16:25" x14ac:dyDescent="0.25">
      <c r="P93" s="13">
        <f t="shared" si="19"/>
        <v>12.715229264705879</v>
      </c>
      <c r="Q93" s="12">
        <f>ABS((Q$63+Q$62*$P93+Q$61*$P93^2+Q$60*$P93^3 - C30)/C30)</f>
        <v>1.4366904452876258E-3</v>
      </c>
      <c r="R93" s="12">
        <f>ABS((R$63+R$62*$P93+R$61*$P93^2+R$60*$P93^3 - D30)/D30)</f>
        <v>4.3712572689395407E-3</v>
      </c>
      <c r="S93" s="12">
        <f>ABS((S$63+S$62*$P93+S$61*$P93^2+S$60*$P93^3 - E30)/E30)</f>
        <v>7.6744879985436E-3</v>
      </c>
      <c r="T93" s="12">
        <f>ABS((T$63+T$62*$P93+T$61*$P93^2+T$60*$P93^3 - F30)/F30)</f>
        <v>9.6250133603273197E-2</v>
      </c>
      <c r="U93" s="12">
        <f>ABS((U$63+U$62*$P93+U$61*$P93^2+U$60*$P93^3 - G30)/G30)</f>
        <v>3.0659485708221762E-3</v>
      </c>
      <c r="V93" s="12">
        <f>ABS((V$63+V$62*$P93+V$61*$P93^2+V$60*$P93^3 - H30)/H30)</f>
        <v>7.1233190868674884E-3</v>
      </c>
      <c r="W93" s="12">
        <f>ABS((W$63+W$62*$P93+W$61*$P93^2+W$60*$P93^3 - I30)/I30)</f>
        <v>3.4075009548866471E-3</v>
      </c>
      <c r="X93" s="12">
        <f>ABS((X$63+X$62*$P93+X$61*$P93^2+X$60*$P93^3 - J30)/J30)</f>
        <v>3.0659485708202519E-3</v>
      </c>
      <c r="Y93" s="12">
        <f>ABS((Y$63+Y$62*$P93+Y$61*$P93^2+Y$60*$P93^3 - K30)/K30)</f>
        <v>3.3927602467936213E-4</v>
      </c>
    </row>
    <row r="94" spans="16:25" x14ac:dyDescent="0.25">
      <c r="P94" s="13">
        <f t="shared" si="19"/>
        <v>13.022630411764711</v>
      </c>
      <c r="Q94" s="12">
        <f>ABS((Q$63+Q$62*$P94+Q$61*$P94^2+Q$60*$P94^3 - C31)/C31)</f>
        <v>1.1552688550566712E-3</v>
      </c>
      <c r="R94" s="12">
        <f>ABS((R$63+R$62*$P94+R$61*$P94^2+R$60*$P94^3 - D31)/D31)</f>
        <v>3.7387151171904736E-3</v>
      </c>
      <c r="S94" s="12">
        <f>ABS((S$63+S$62*$P94+S$61*$P94^2+S$60*$P94^3 - E31)/E31)</f>
        <v>6.3795062945943195E-3</v>
      </c>
      <c r="T94" s="12">
        <f>ABS((T$63+T$62*$P94+T$61*$P94^2+T$60*$P94^3 - F31)/F31)</f>
        <v>9.0921759208224553E-2</v>
      </c>
      <c r="U94" s="12">
        <f>ABS((U$63+U$62*$P94+U$61*$P94^2+U$60*$P94^3 - G31)/G31)</f>
        <v>2.2210244374684563E-3</v>
      </c>
      <c r="V94" s="12">
        <f>ABS((V$63+V$62*$P94+V$61*$P94^2+V$60*$P94^3 - H31)/H31)</f>
        <v>5.9175235195745605E-3</v>
      </c>
      <c r="W94" s="12">
        <f>ABS((W$63+W$62*$P94+W$61*$P94^2+W$60*$P94^3 - I31)/I31)</f>
        <v>2.8016422918211562E-3</v>
      </c>
      <c r="X94" s="12">
        <f>ABS((X$63+X$62*$P94+X$61*$P94^2+X$60*$P94^3 - J31)/J31)</f>
        <v>2.2210244374679302E-3</v>
      </c>
      <c r="Y94" s="12">
        <f>ABS((Y$63+Y$62*$P94+Y$61*$P94^2+Y$60*$P94^3 - K31)/K31)</f>
        <v>2.7387306034773831E-4</v>
      </c>
    </row>
    <row r="95" spans="16:25" x14ac:dyDescent="0.25">
      <c r="P95" s="13">
        <f t="shared" si="19"/>
        <v>13.33003155882353</v>
      </c>
      <c r="Q95" s="12">
        <f>ABS((Q$63+Q$62*$P95+Q$61*$P95^2+Q$60*$P95^3 - C32)/C32)</f>
        <v>6.5420503096464257E-4</v>
      </c>
      <c r="R95" s="12">
        <f>ABS((R$63+R$62*$P95+R$61*$P95^2+R$60*$P95^3 - D32)/D32)</f>
        <v>2.0749434180886987E-3</v>
      </c>
      <c r="S95" s="12">
        <f>ABS((S$63+S$62*$P95+S$61*$P95^2+S$60*$P95^3 - E32)/E32)</f>
        <v>3.7677163554909365E-3</v>
      </c>
      <c r="T95" s="12">
        <f>ABS((T$63+T$62*$P95+T$61*$P95^2+T$60*$P95^3 - F32)/F32)</f>
        <v>6.1864504394900661E-2</v>
      </c>
      <c r="U95" s="12">
        <f>ABS((U$63+U$62*$P95+U$61*$P95^2+U$60*$P95^3 - G32)/G32)</f>
        <v>1.143955635134894E-3</v>
      </c>
      <c r="V95" s="12">
        <f>ABS((V$63+V$62*$P95+V$61*$P95^2+V$60*$P95^3 - H32)/H32)</f>
        <v>3.4975842771088352E-3</v>
      </c>
      <c r="W95" s="12">
        <f>ABS((W$63+W$62*$P95+W$61*$P95^2+W$60*$P95^3 - I32)/I32)</f>
        <v>1.6392325164533701E-3</v>
      </c>
      <c r="X95" s="12">
        <f>ABS((X$63+X$62*$P95+X$61*$P95^2+X$60*$P95^3 - J32)/J32)</f>
        <v>1.1439556351361868E-3</v>
      </c>
      <c r="Y95" s="12">
        <f>ABS((Y$63+Y$62*$P95+Y$61*$P95^2+Y$60*$P95^3 - K32)/K32)</f>
        <v>1.559499444401023E-4</v>
      </c>
    </row>
    <row r="96" spans="16:25" x14ac:dyDescent="0.25">
      <c r="P96" s="13">
        <f t="shared" si="19"/>
        <v>13.637432705882359</v>
      </c>
      <c r="Q96" s="12">
        <f>ABS((Q$63+Q$62*$P96+Q$61*$P96^2+Q$60*$P96^3 - C33)/C33)</f>
        <v>9.8741225721799483E-5</v>
      </c>
      <c r="R96" s="12">
        <f>ABS((R$63+R$62*$P96+R$61*$P96^2+R$60*$P96^3 - D33)/D33)</f>
        <v>1.4066756292991577E-3</v>
      </c>
      <c r="S96" s="12">
        <f>ABS((S$63+S$62*$P96+S$61*$P96^2+S$60*$P96^3 - E33)/E33)</f>
        <v>4.4299764328848378E-4</v>
      </c>
      <c r="T96" s="12">
        <f>ABS((T$63+T$62*$P96+T$61*$P96^2+T$60*$P96^3 - F33)/F33)</f>
        <v>1.2394131301895471E-2</v>
      </c>
      <c r="U96" s="12">
        <f>ABS((U$63+U$62*$P96+U$61*$P96^2+U$60*$P96^3 - G33)/G33)</f>
        <v>1.5452925885807203E-4</v>
      </c>
      <c r="V96" s="12">
        <f>ABS((V$63+V$62*$P96+V$61*$P96^2+V$60*$P96^3 - H33)/H33)</f>
        <v>3.8969379863781873E-4</v>
      </c>
      <c r="W96" s="12">
        <f>ABS((W$63+W$62*$P96+W$61*$P96^2+W$60*$P96^3 - I33)/I33)</f>
        <v>1.8083211754782818E-4</v>
      </c>
      <c r="X96" s="12">
        <f>ABS((X$63+X$62*$P96+X$61*$P96^2+X$60*$P96^3 - J33)/J33)</f>
        <v>1.5452925885589758E-4</v>
      </c>
      <c r="Y96" s="12">
        <f>ABS((Y$63+Y$62*$P96+Y$61*$P96^2+Y$60*$P96^3 - K33)/K33)</f>
        <v>2.2507993335423996E-5</v>
      </c>
    </row>
    <row r="97" spans="16:25" x14ac:dyDescent="0.25">
      <c r="P97" s="13">
        <f>B34</f>
        <v>13.94483385294118</v>
      </c>
      <c r="Q97" s="12">
        <f>ABS((Q$63+Q$62*$P97+Q$61*$P97^2+Q$60*$P97^3 - C34)/C34)</f>
        <v>1.1363084166851397E-3</v>
      </c>
      <c r="R97" s="12">
        <f>ABS((R$63+R$62*$P97+R$61*$P97^2+R$60*$P97^3 - D34)/D34)</f>
        <v>8.4484074524345913E-3</v>
      </c>
      <c r="S97" s="12">
        <f>ABS((S$63+S$62*$P97+S$61*$P97^2+S$60*$P97^3 - E34)/E34)</f>
        <v>6.5563084439030309E-3</v>
      </c>
      <c r="T97" s="12">
        <f>ABS((T$63+T$62*$P97+T$61*$P97^2+T$60*$P97^3 - F34)/F34)</f>
        <v>0.17990930402357827</v>
      </c>
      <c r="U97" s="12">
        <f>ABS((U$63+U$62*$P97+U$61*$P97^2+U$60*$P97^3 - G34)/G34)</f>
        <v>1.6662207488222717E-3</v>
      </c>
      <c r="V97" s="12">
        <f>ABS((V$63+V$62*$P97+V$61*$P97^2+V$60*$P97^3 - H34)/H34)</f>
        <v>6.0145461898143812E-3</v>
      </c>
      <c r="W97" s="12">
        <f>ABS((W$63+W$62*$P97+W$61*$P97^2+W$60*$P97^3 - I34)/I34)</f>
        <v>2.7638477550877148E-3</v>
      </c>
      <c r="X97" s="12">
        <f>ABS((X$63+X$62*$P97+X$61*$P97^2+X$60*$P97^3 - J34)/J34)</f>
        <v>1.6662207488185052E-3</v>
      </c>
      <c r="Y97" s="12">
        <f>ABS((Y$63+Y$62*$P97+Y$61*$P97^2+Y$60*$P97^3 - K34)/K34)</f>
        <v>2.6966965465403042E-4</v>
      </c>
    </row>
    <row r="98" spans="16:25" x14ac:dyDescent="0.25">
      <c r="P98" s="13">
        <f>B35</f>
        <v>14.252235000000001</v>
      </c>
      <c r="Q98" s="12">
        <f>ABS((Q$63+Q$62*$P98+Q$61*$P98^2+Q$60*$P98^3 - C35)/C35)</f>
        <v>2.4916825371313488E-3</v>
      </c>
      <c r="R98" s="12">
        <f>ABS((R$63+R$62*$P98+R$61*$P98^2+R$60*$P98^3 - D35)/D35)</f>
        <v>2.3868925646807787E-2</v>
      </c>
      <c r="S98" s="12">
        <f>ABS((S$63+S$62*$P98+S$61*$P98^2+S$60*$P98^3 - E35)/E35)</f>
        <v>1.4897490812560522E-2</v>
      </c>
      <c r="T98" s="12">
        <f>ABS((T$63+T$62*$P98+T$61*$P98^2+T$60*$P98^3 - F35)/F35)</f>
        <v>0.57424319552020064</v>
      </c>
      <c r="U98" s="12">
        <f>ABS((U$63+U$62*$P98+U$61*$P98^2+U$60*$P98^3 - G35)/G35)</f>
        <v>3.3844976855128567E-3</v>
      </c>
      <c r="V98" s="12">
        <f>ABS((V$63+V$62*$P98+V$61*$P98^2+V$60*$P98^3 - H35)/H35)</f>
        <v>1.3663828556793886E-2</v>
      </c>
      <c r="W98" s="12">
        <f>ABS((W$63+W$62*$P98+W$61*$P98^2+W$60*$P98^3 - I35)/I35)</f>
        <v>6.2190175552401163E-3</v>
      </c>
      <c r="X98" s="12">
        <f>ABS((X$63+X$62*$P98+X$61*$P98^2+X$60*$P98^3 - J35)/J35)</f>
        <v>3.3844976855075858E-3</v>
      </c>
      <c r="Y98" s="12">
        <f>ABS((Y$63+Y$62*$P98+Y$61*$P98^2+Y$60*$P98^3 - K35)/K35)</f>
        <v>5.938429670022719E-4</v>
      </c>
    </row>
  </sheetData>
  <conditionalFormatting sqref="Q65:Y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7"/>
  <sheetViews>
    <sheetView topLeftCell="A52" workbookViewId="0">
      <selection activeCell="G68" sqref="G68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4.1079971470588239</v>
      </c>
      <c r="C2">
        <v>955.54733846893475</v>
      </c>
      <c r="D2">
        <v>81.114018221356687</v>
      </c>
      <c r="E2">
        <v>251.42039260919461</v>
      </c>
      <c r="F2">
        <v>21.34244687447881</v>
      </c>
      <c r="G2">
        <v>1.0802849294724</v>
      </c>
      <c r="H2">
        <v>59.972555914778241</v>
      </c>
      <c r="I2">
        <v>104.9725559147782</v>
      </c>
      <c r="J2">
        <v>3.2408547884171992</v>
      </c>
      <c r="K2">
        <v>956.20479831387695</v>
      </c>
      <c r="M2">
        <f>$B2^M$1</f>
        <v>1</v>
      </c>
      <c r="N2">
        <f>$B2^N$1</f>
        <v>4.1079971470588239</v>
      </c>
      <c r="O2">
        <f t="shared" ref="O2:S16" si="0">$B2^O$1</f>
        <v>16.875640560243436</v>
      </c>
      <c r="P2">
        <f t="shared" si="0"/>
        <v>69.325083276270206</v>
      </c>
      <c r="Q2">
        <f t="shared" si="0"/>
        <v>284.7872443185334</v>
      </c>
      <c r="R2">
        <f t="shared" si="0"/>
        <v>1169.9051871792794</v>
      </c>
      <c r="S2">
        <f t="shared" si="0"/>
        <v>4805.9671712617992</v>
      </c>
      <c r="U2">
        <f t="shared" ref="U2:X34" si="1">$C2*M2</f>
        <v>955.54733846893475</v>
      </c>
      <c r="V2">
        <f t="shared" si="1"/>
        <v>3925.3857403100365</v>
      </c>
      <c r="W2">
        <f t="shared" si="1"/>
        <v>16125.473422299019</v>
      </c>
      <c r="X2">
        <f t="shared" si="1"/>
        <v>66243.398813777254</v>
      </c>
    </row>
    <row r="3" spans="1:24" x14ac:dyDescent="0.25">
      <c r="A3" s="1">
        <v>2</v>
      </c>
      <c r="B3">
        <v>4.4153982941176473</v>
      </c>
      <c r="C3">
        <v>979.83698687076969</v>
      </c>
      <c r="D3">
        <v>78.821743318643655</v>
      </c>
      <c r="E3">
        <v>238.51939322117039</v>
      </c>
      <c r="F3">
        <v>19.187389985184669</v>
      </c>
      <c r="G3">
        <v>1.022635063060638</v>
      </c>
      <c r="H3">
        <v>56.940727158298053</v>
      </c>
      <c r="I3">
        <v>101.940727158298</v>
      </c>
      <c r="J3">
        <v>3.0679051891819138</v>
      </c>
      <c r="K3">
        <v>958.33959701801973</v>
      </c>
      <c r="M3">
        <f t="shared" ref="M3:M34" si="2">$B3^M$1</f>
        <v>1</v>
      </c>
      <c r="N3">
        <f>$B3^N$1</f>
        <v>4.4153982941176473</v>
      </c>
      <c r="O3">
        <f t="shared" si="0"/>
        <v>19.495742095697029</v>
      </c>
      <c r="P3">
        <f t="shared" si="0"/>
        <v>86.08146639189826</v>
      </c>
      <c r="Q3">
        <f t="shared" si="0"/>
        <v>380.08395986193318</v>
      </c>
      <c r="R3">
        <f t="shared" si="0"/>
        <v>1678.22206799586</v>
      </c>
      <c r="S3">
        <f t="shared" si="0"/>
        <v>7410.0188561795103</v>
      </c>
      <c r="U3">
        <f t="shared" si="1"/>
        <v>979.83698687076969</v>
      </c>
      <c r="V3">
        <f t="shared" si="1"/>
        <v>4326.3705603425724</v>
      </c>
      <c r="W3">
        <f t="shared" si="1"/>
        <v>19102.649191857403</v>
      </c>
      <c r="X3">
        <f t="shared" si="1"/>
        <v>84345.804654855019</v>
      </c>
    </row>
    <row r="4" spans="1:24" x14ac:dyDescent="0.25">
      <c r="A4" s="1">
        <v>3</v>
      </c>
      <c r="B4">
        <v>4.7227994411764707</v>
      </c>
      <c r="C4">
        <v>1001.447017154324</v>
      </c>
      <c r="D4">
        <v>76.350895869549973</v>
      </c>
      <c r="E4">
        <v>226.80785524795971</v>
      </c>
      <c r="F4">
        <v>17.29196117398229</v>
      </c>
      <c r="G4">
        <v>0.96473107382732926</v>
      </c>
      <c r="H4">
        <v>54.189692999747017</v>
      </c>
      <c r="I4">
        <v>99.189692999747024</v>
      </c>
      <c r="J4">
        <v>2.8941932214819879</v>
      </c>
      <c r="K4">
        <v>960.23425856232393</v>
      </c>
      <c r="M4">
        <f t="shared" si="2"/>
        <v>1</v>
      </c>
      <c r="N4">
        <f>$B4^N$1</f>
        <v>4.7227994411764707</v>
      </c>
      <c r="O4">
        <f t="shared" si="0"/>
        <v>22.304834561576783</v>
      </c>
      <c r="P4">
        <f t="shared" si="0"/>
        <v>105.34126020294846</v>
      </c>
      <c r="Q4">
        <f t="shared" si="0"/>
        <v>497.50564481931013</v>
      </c>
      <c r="R4">
        <f t="shared" si="0"/>
        <v>2349.6193813347777</v>
      </c>
      <c r="S4">
        <f t="shared" si="0"/>
        <v>11096.781101145292</v>
      </c>
      <c r="U4">
        <f t="shared" si="1"/>
        <v>1001.447017154324</v>
      </c>
      <c r="V4">
        <f t="shared" si="1"/>
        <v>4729.6334129842853</v>
      </c>
      <c r="W4">
        <f t="shared" si="1"/>
        <v>22337.110039811745</v>
      </c>
      <c r="X4">
        <f t="shared" si="1"/>
        <v>105493.69081352024</v>
      </c>
    </row>
    <row r="5" spans="1:24" x14ac:dyDescent="0.25">
      <c r="A5" s="1">
        <v>4</v>
      </c>
      <c r="B5">
        <v>5.030200588235294</v>
      </c>
      <c r="C5">
        <v>1020.785840210816</v>
      </c>
      <c r="D5">
        <v>73.741028680793846</v>
      </c>
      <c r="E5">
        <v>216.13999343502371</v>
      </c>
      <c r="F5">
        <v>15.613838698690239</v>
      </c>
      <c r="G5">
        <v>0.90631717127850919</v>
      </c>
      <c r="H5">
        <v>51.685588647319832</v>
      </c>
      <c r="I5">
        <v>96.685588647319832</v>
      </c>
      <c r="J5">
        <v>2.718951513835528</v>
      </c>
      <c r="K5">
        <v>961.92205245730133</v>
      </c>
      <c r="M5">
        <f t="shared" si="2"/>
        <v>1</v>
      </c>
      <c r="N5">
        <f>$B5^N$1</f>
        <v>5.030200588235294</v>
      </c>
      <c r="O5">
        <f t="shared" si="0"/>
        <v>25.302917957882698</v>
      </c>
      <c r="P5">
        <f t="shared" si="0"/>
        <v>127.27875279581093</v>
      </c>
      <c r="Q5">
        <f t="shared" si="0"/>
        <v>640.23765718334278</v>
      </c>
      <c r="R5">
        <f t="shared" si="0"/>
        <v>3220.5238397740372</v>
      </c>
      <c r="S5">
        <f t="shared" si="0"/>
        <v>16199.880913257151</v>
      </c>
      <c r="U5">
        <f t="shared" si="1"/>
        <v>1020.785840210816</v>
      </c>
      <c r="V5">
        <f t="shared" si="1"/>
        <v>5134.7575338907054</v>
      </c>
      <c r="W5">
        <f t="shared" si="1"/>
        <v>25828.860367422636</v>
      </c>
      <c r="X5">
        <f t="shared" si="1"/>
        <v>129924.34861365661</v>
      </c>
    </row>
    <row r="6" spans="1:24" x14ac:dyDescent="0.25">
      <c r="A6" s="1">
        <v>5</v>
      </c>
      <c r="B6">
        <v>5.3376017352941183</v>
      </c>
      <c r="C6">
        <v>1038.183973235158</v>
      </c>
      <c r="D6">
        <v>71.017752692260345</v>
      </c>
      <c r="E6">
        <v>206.3901737165865</v>
      </c>
      <c r="F6">
        <v>14.118274499501609</v>
      </c>
      <c r="G6">
        <v>0.8471783308223072</v>
      </c>
      <c r="H6">
        <v>49.399139334345932</v>
      </c>
      <c r="I6">
        <v>94.399139334345932</v>
      </c>
      <c r="J6">
        <v>2.5415349924669211</v>
      </c>
      <c r="K6">
        <v>963.43088267356507</v>
      </c>
      <c r="M6">
        <f t="shared" si="2"/>
        <v>1</v>
      </c>
      <c r="N6">
        <f>$B6^N$1</f>
        <v>5.3376017352941183</v>
      </c>
      <c r="O6">
        <f t="shared" si="0"/>
        <v>28.489992284614782</v>
      </c>
      <c r="P6">
        <f t="shared" si="0"/>
        <v>152.06823225687592</v>
      </c>
      <c r="Q6">
        <f t="shared" si="0"/>
        <v>811.67966037740985</v>
      </c>
      <c r="R6">
        <f t="shared" si="0"/>
        <v>4332.4227637334034</v>
      </c>
      <c r="S6">
        <f t="shared" si="0"/>
        <v>23124.747261731154</v>
      </c>
      <c r="U6">
        <f t="shared" si="1"/>
        <v>1038.183973235158</v>
      </c>
      <c r="V6">
        <f t="shared" si="1"/>
        <v>5541.412577094522</v>
      </c>
      <c r="W6">
        <f t="shared" si="1"/>
        <v>29577.853387480369</v>
      </c>
      <c r="X6">
        <f t="shared" si="1"/>
        <v>157874.80156729024</v>
      </c>
    </row>
    <row r="7" spans="1:24" x14ac:dyDescent="0.25">
      <c r="A7" s="1">
        <v>6</v>
      </c>
      <c r="B7">
        <v>5.6450028823529426</v>
      </c>
      <c r="C7">
        <v>1053.9114269618681</v>
      </c>
      <c r="D7">
        <v>68.196882902866079</v>
      </c>
      <c r="E7">
        <v>197.45036801697509</v>
      </c>
      <c r="F7">
        <v>12.776690035137699</v>
      </c>
      <c r="G7">
        <v>0.78713460665800383</v>
      </c>
      <c r="H7">
        <v>47.30510833827941</v>
      </c>
      <c r="I7">
        <v>92.30510833827941</v>
      </c>
      <c r="J7">
        <v>2.3614038199740111</v>
      </c>
      <c r="K7">
        <v>964.78417144430625</v>
      </c>
      <c r="M7">
        <f t="shared" si="2"/>
        <v>1</v>
      </c>
      <c r="N7">
        <f>$B7^N$1</f>
        <v>5.6450028823529426</v>
      </c>
      <c r="O7">
        <f t="shared" si="0"/>
        <v>31.866057541773028</v>
      </c>
      <c r="P7">
        <f t="shared" si="0"/>
        <v>179.88398667253347</v>
      </c>
      <c r="Q7">
        <f t="shared" si="0"/>
        <v>1015.4456232555897</v>
      </c>
      <c r="R7">
        <f t="shared" si="0"/>
        <v>5732.1934701504842</v>
      </c>
      <c r="S7">
        <f t="shared" si="0"/>
        <v>32358.248661204198</v>
      </c>
      <c r="U7">
        <f>$C7*M7</f>
        <v>1053.9114269618681</v>
      </c>
      <c r="V7">
        <f t="shared" si="1"/>
        <v>5949.3330429444477</v>
      </c>
      <c r="W7">
        <f t="shared" si="1"/>
        <v>33584.002175499008</v>
      </c>
      <c r="X7">
        <f t="shared" si="1"/>
        <v>189581.78908163941</v>
      </c>
    </row>
    <row r="8" spans="1:24" x14ac:dyDescent="0.25">
      <c r="A8" s="1">
        <v>7</v>
      </c>
      <c r="B8">
        <v>5.9524040294117651</v>
      </c>
      <c r="C8">
        <v>1068.190733237504</v>
      </c>
      <c r="D8">
        <v>65.287313605152221</v>
      </c>
      <c r="E8">
        <v>189.22766834660359</v>
      </c>
      <c r="F8">
        <v>11.56550580501019</v>
      </c>
      <c r="G8">
        <v>0.72603566082834214</v>
      </c>
      <c r="H8">
        <v>45.381744542954607</v>
      </c>
      <c r="I8">
        <v>90.381744542954607</v>
      </c>
      <c r="J8">
        <v>2.1781069824850259</v>
      </c>
      <c r="K8">
        <v>966.00162822868685</v>
      </c>
      <c r="M8">
        <f t="shared" si="2"/>
        <v>1</v>
      </c>
      <c r="N8">
        <f>$B8^N$1</f>
        <v>5.9524040294117651</v>
      </c>
      <c r="O8">
        <f t="shared" si="0"/>
        <v>35.431113729357413</v>
      </c>
      <c r="P8">
        <f t="shared" si="0"/>
        <v>210.90030412917358</v>
      </c>
      <c r="Q8">
        <f t="shared" si="0"/>
        <v>1255.3638201026595</v>
      </c>
      <c r="R8">
        <f t="shared" si="0"/>
        <v>7472.4326611568167</v>
      </c>
      <c r="S8">
        <f t="shared" si="0"/>
        <v>44478.938281777911</v>
      </c>
      <c r="U8">
        <f t="shared" si="1"/>
        <v>1068.190733237504</v>
      </c>
      <c r="V8">
        <f>$C8*N8</f>
        <v>6358.3028247032262</v>
      </c>
      <c r="W8">
        <f t="shared" si="1"/>
        <v>37847.187353983689</v>
      </c>
      <c r="X8">
        <f t="shared" si="1"/>
        <v>225281.75050775451</v>
      </c>
    </row>
    <row r="9" spans="1:24" x14ac:dyDescent="0.25">
      <c r="A9" s="1">
        <v>8</v>
      </c>
      <c r="B9">
        <v>6.2598051764705893</v>
      </c>
      <c r="C9">
        <v>1081.206804814964</v>
      </c>
      <c r="D9">
        <v>62.293029893360647</v>
      </c>
      <c r="E9">
        <v>181.64203899341359</v>
      </c>
      <c r="F9">
        <v>10.46518844916457</v>
      </c>
      <c r="G9">
        <v>0.66375590170372811</v>
      </c>
      <c r="H9">
        <v>43.610276042177588</v>
      </c>
      <c r="I9">
        <v>88.610276042177588</v>
      </c>
      <c r="J9">
        <v>1.991267705111184</v>
      </c>
      <c r="K9">
        <v>967.09989594684669</v>
      </c>
      <c r="M9">
        <f t="shared" si="2"/>
        <v>1</v>
      </c>
      <c r="N9">
        <f>$B9^N$1</f>
        <v>6.2598051764705893</v>
      </c>
      <c r="O9">
        <f t="shared" si="0"/>
        <v>39.185160847367989</v>
      </c>
      <c r="P9">
        <f t="shared" si="0"/>
        <v>245.29147271318681</v>
      </c>
      <c r="Q9">
        <f t="shared" si="0"/>
        <v>1535.4768306341011</v>
      </c>
      <c r="R9">
        <f t="shared" si="0"/>
        <v>9611.7858127540003</v>
      </c>
      <c r="S9">
        <f t="shared" si="0"/>
        <v>60167.90658580407</v>
      </c>
      <c r="U9">
        <f t="shared" si="1"/>
        <v>1081.206804814964</v>
      </c>
      <c r="V9">
        <f>$C9*N9</f>
        <v>6768.1439536159378</v>
      </c>
      <c r="W9">
        <f t="shared" si="1"/>
        <v>42367.262555943169</v>
      </c>
      <c r="X9">
        <f t="shared" si="1"/>
        <v>265210.80946058163</v>
      </c>
    </row>
    <row r="10" spans="1:24" x14ac:dyDescent="0.25">
      <c r="A10" s="1">
        <v>9</v>
      </c>
      <c r="B10">
        <v>6.5672063235294118</v>
      </c>
      <c r="C10">
        <v>1093.114472556073</v>
      </c>
      <c r="D10">
        <v>59.214526552404379</v>
      </c>
      <c r="E10">
        <v>174.6243599824609</v>
      </c>
      <c r="F10">
        <v>9.4594839428837929</v>
      </c>
      <c r="G10">
        <v>0.60019032765741664</v>
      </c>
      <c r="H10">
        <v>41.974465392846298</v>
      </c>
      <c r="I10">
        <v>86.974465392846298</v>
      </c>
      <c r="J10">
        <v>1.80057098297225</v>
      </c>
      <c r="K10">
        <v>968.09308460409318</v>
      </c>
      <c r="M10">
        <f t="shared" si="2"/>
        <v>1</v>
      </c>
      <c r="N10">
        <f>$B10^N$1</f>
        <v>6.5672063235294118</v>
      </c>
      <c r="O10">
        <f t="shared" si="0"/>
        <v>43.128198895804694</v>
      </c>
      <c r="P10">
        <f t="shared" si="0"/>
        <v>283.23178051096278</v>
      </c>
      <c r="Q10">
        <f t="shared" si="0"/>
        <v>1860.0415399960891</v>
      </c>
      <c r="R10">
        <f t="shared" si="0"/>
        <v>12215.276563489702</v>
      </c>
      <c r="S10">
        <f t="shared" si="0"/>
        <v>80220.241491410197</v>
      </c>
      <c r="U10">
        <f t="shared" si="1"/>
        <v>1093.114472556073</v>
      </c>
      <c r="V10">
        <f t="shared" si="1"/>
        <v>7178.7082765117602</v>
      </c>
      <c r="W10">
        <f t="shared" si="1"/>
        <v>47144.058388280959</v>
      </c>
      <c r="X10">
        <f t="shared" si="1"/>
        <v>309604.75836435851</v>
      </c>
    </row>
    <row r="11" spans="1:24" x14ac:dyDescent="0.25">
      <c r="A11" s="1">
        <v>10</v>
      </c>
      <c r="B11">
        <v>6.8746074705882361</v>
      </c>
      <c r="C11">
        <v>1104.0443033669901</v>
      </c>
      <c r="D11">
        <v>56.049816500243658</v>
      </c>
      <c r="E11">
        <v>168.11475823613901</v>
      </c>
      <c r="F11">
        <v>8.5348036499819955</v>
      </c>
      <c r="G11">
        <v>0.5352510448704102</v>
      </c>
      <c r="H11">
        <v>40.460227812627643</v>
      </c>
      <c r="I11">
        <v>85.460227812627636</v>
      </c>
      <c r="J11">
        <v>1.605753134611231</v>
      </c>
      <c r="K11">
        <v>968.99320813649388</v>
      </c>
      <c r="M11">
        <f t="shared" si="2"/>
        <v>1</v>
      </c>
      <c r="N11">
        <f>$B11^N$1</f>
        <v>6.8746074705882361</v>
      </c>
      <c r="O11">
        <f t="shared" si="0"/>
        <v>47.260227874667585</v>
      </c>
      <c r="P11">
        <f t="shared" si="0"/>
        <v>324.8955156088922</v>
      </c>
      <c r="Q11">
        <f t="shared" si="0"/>
        <v>2233.529138765507</v>
      </c>
      <c r="R11">
        <f t="shared" si="0"/>
        <v>15354.636103133864</v>
      </c>
      <c r="S11">
        <f t="shared" si="0"/>
        <v>105557.0960627679</v>
      </c>
      <c r="U11">
        <f t="shared" si="1"/>
        <v>1104.0443033669901</v>
      </c>
      <c r="V11">
        <f t="shared" si="1"/>
        <v>7589.871215787095</v>
      </c>
      <c r="W11">
        <f t="shared" si="1"/>
        <v>52177.385360852582</v>
      </c>
      <c r="X11">
        <f t="shared" si="1"/>
        <v>358699.04319747846</v>
      </c>
    </row>
    <row r="12" spans="1:24" x14ac:dyDescent="0.25">
      <c r="A12" s="1">
        <v>11</v>
      </c>
      <c r="B12">
        <v>7.1820086176470586</v>
      </c>
      <c r="C12">
        <v>1114.107133064432</v>
      </c>
      <c r="D12">
        <v>52.795152345969207</v>
      </c>
      <c r="E12">
        <v>162.06119954207389</v>
      </c>
      <c r="F12">
        <v>7.6797333625001443</v>
      </c>
      <c r="G12">
        <v>0.46886438090831112</v>
      </c>
      <c r="H12">
        <v>39.055307457823687</v>
      </c>
      <c r="I12">
        <v>84.055307457823687</v>
      </c>
      <c r="J12">
        <v>1.406593142724933</v>
      </c>
      <c r="K12">
        <v>969.81054075955899</v>
      </c>
      <c r="M12">
        <f t="shared" si="2"/>
        <v>1</v>
      </c>
      <c r="N12">
        <f>$B12^N$1</f>
        <v>7.1820086176470586</v>
      </c>
      <c r="O12">
        <f t="shared" si="0"/>
        <v>51.581247783956613</v>
      </c>
      <c r="P12">
        <f t="shared" si="0"/>
        <v>370.45696609336466</v>
      </c>
      <c r="Q12">
        <f t="shared" si="0"/>
        <v>2660.6251229499289</v>
      </c>
      <c r="R12">
        <f t="shared" si="0"/>
        <v>19108.632561354654</v>
      </c>
      <c r="S12">
        <f t="shared" si="0"/>
        <v>137238.36372710031</v>
      </c>
      <c r="U12">
        <f t="shared" si="1"/>
        <v>1114.107133064432</v>
      </c>
      <c r="V12">
        <f t="shared" si="1"/>
        <v>8001.5270306508091</v>
      </c>
      <c r="W12">
        <f t="shared" si="1"/>
        <v>57467.036088469991</v>
      </c>
      <c r="X12">
        <f t="shared" si="1"/>
        <v>412728.74841802596</v>
      </c>
    </row>
    <row r="13" spans="1:24" x14ac:dyDescent="0.25">
      <c r="A13" s="1">
        <v>12</v>
      </c>
      <c r="B13">
        <v>7.4894097647058837</v>
      </c>
      <c r="C13">
        <v>1123.397629478422</v>
      </c>
      <c r="D13">
        <v>49.445545652310606</v>
      </c>
      <c r="E13">
        <v>156.4183070900387</v>
      </c>
      <c r="F13">
        <v>6.8846402566013296</v>
      </c>
      <c r="G13">
        <v>0.40096850462863048</v>
      </c>
      <c r="H13">
        <v>37.749004729815908</v>
      </c>
      <c r="I13">
        <v>82.749004729815908</v>
      </c>
      <c r="J13">
        <v>1.202905513885892</v>
      </c>
      <c r="K13">
        <v>970.55390750069785</v>
      </c>
      <c r="M13">
        <f t="shared" si="2"/>
        <v>1</v>
      </c>
      <c r="N13">
        <f>$B13^N$1</f>
        <v>7.4894097647058837</v>
      </c>
      <c r="O13">
        <f t="shared" si="0"/>
        <v>56.091258623671841</v>
      </c>
      <c r="P13">
        <f t="shared" si="0"/>
        <v>420.090420050771</v>
      </c>
      <c r="Q13">
        <f t="shared" si="0"/>
        <v>3146.2292939876406</v>
      </c>
      <c r="R13">
        <f t="shared" si="0"/>
        <v>23563.400396394733</v>
      </c>
      <c r="S13">
        <f t="shared" si="0"/>
        <v>176475.96101843321</v>
      </c>
      <c r="U13">
        <f t="shared" si="1"/>
        <v>1123.397629478422</v>
      </c>
      <c r="V13">
        <f t="shared" si="1"/>
        <v>8413.5851758631361</v>
      </c>
      <c r="W13">
        <f t="shared" si="1"/>
        <v>63012.786972294045</v>
      </c>
      <c r="X13">
        <f t="shared" si="1"/>
        <v>471928.58205163071</v>
      </c>
    </row>
    <row r="14" spans="1:24" x14ac:dyDescent="0.25">
      <c r="A14" s="1">
        <v>13</v>
      </c>
      <c r="B14">
        <v>7.7968109117647071</v>
      </c>
      <c r="C14">
        <v>1131.997116943933</v>
      </c>
      <c r="D14">
        <v>45.995142426388561</v>
      </c>
      <c r="E14">
        <v>151.1463723454564</v>
      </c>
      <c r="F14">
        <v>6.1413574462359293</v>
      </c>
      <c r="G14">
        <v>0.33151146744828242</v>
      </c>
      <c r="H14">
        <v>36.531947243664092</v>
      </c>
      <c r="I14">
        <v>81.531947243664092</v>
      </c>
      <c r="J14">
        <v>0.99453440234484702</v>
      </c>
      <c r="K14">
        <v>971.23092138969344</v>
      </c>
      <c r="M14">
        <f t="shared" si="2"/>
        <v>1</v>
      </c>
      <c r="N14">
        <f>$B14^N$1</f>
        <v>7.7968109117647071</v>
      </c>
      <c r="O14">
        <f t="shared" si="0"/>
        <v>60.790260393813206</v>
      </c>
      <c r="P14">
        <f t="shared" si="0"/>
        <v>473.97016556750071</v>
      </c>
      <c r="Q14">
        <f t="shared" si="0"/>
        <v>3695.4557587476147</v>
      </c>
      <c r="R14">
        <f t="shared" si="0"/>
        <v>28812.769783747128</v>
      </c>
      <c r="S14">
        <f t="shared" si="0"/>
        <v>224647.71784808405</v>
      </c>
      <c r="U14">
        <f t="shared" si="1"/>
        <v>1131.997116943933</v>
      </c>
      <c r="V14">
        <f t="shared" si="1"/>
        <v>8825.9674734746459</v>
      </c>
      <c r="W14">
        <f t="shared" si="1"/>
        <v>68814.399504067507</v>
      </c>
      <c r="X14">
        <f t="shared" si="1"/>
        <v>536532.8609398494</v>
      </c>
    </row>
    <row r="15" spans="1:24" x14ac:dyDescent="0.25">
      <c r="A15" s="1">
        <v>14</v>
      </c>
      <c r="B15">
        <v>8.1042120588235314</v>
      </c>
      <c r="C15">
        <v>1139.9758331311059</v>
      </c>
      <c r="D15">
        <v>42.43749557822423</v>
      </c>
      <c r="E15">
        <v>146.21052710294441</v>
      </c>
      <c r="F15">
        <v>5.4429299438556029</v>
      </c>
      <c r="G15">
        <v>0.26044959126907591</v>
      </c>
      <c r="H15">
        <v>35.395897607266193</v>
      </c>
      <c r="I15">
        <v>80.395897607266193</v>
      </c>
      <c r="J15">
        <v>0.78134877380722756</v>
      </c>
      <c r="K15">
        <v>971.8481775860273</v>
      </c>
      <c r="M15">
        <f t="shared" si="2"/>
        <v>1</v>
      </c>
      <c r="N15">
        <f>$B15^N$1</f>
        <v>8.1042120588235314</v>
      </c>
      <c r="O15">
        <f t="shared" si="0"/>
        <v>65.678253094380736</v>
      </c>
      <c r="P15">
        <f t="shared" si="0"/>
        <v>532.2704907299443</v>
      </c>
      <c r="Q15">
        <f t="shared" si="0"/>
        <v>4313.6329295295327</v>
      </c>
      <c r="R15">
        <f t="shared" si="0"/>
        <v>34958.596004831517</v>
      </c>
      <c r="S15">
        <f t="shared" si="0"/>
        <v>283311.87530189566</v>
      </c>
      <c r="U15">
        <f t="shared" si="1"/>
        <v>1139.9758331311059</v>
      </c>
      <c r="V15">
        <f t="shared" si="1"/>
        <v>9238.6058936285099</v>
      </c>
      <c r="W15">
        <f t="shared" si="1"/>
        <v>74871.62128986232</v>
      </c>
      <c r="X15">
        <f t="shared" si="1"/>
        <v>606775.49612097081</v>
      </c>
    </row>
    <row r="16" spans="1:24" x14ac:dyDescent="0.25">
      <c r="A16" s="1">
        <v>15</v>
      </c>
      <c r="B16">
        <v>8.4116132058823538</v>
      </c>
      <c r="C16">
        <v>1147.3947459444571</v>
      </c>
      <c r="D16">
        <v>38.765763153567953</v>
      </c>
      <c r="E16">
        <v>141.58004968480819</v>
      </c>
      <c r="F16">
        <v>4.783409278063175</v>
      </c>
      <c r="G16">
        <v>0.18774613989530189</v>
      </c>
      <c r="H16">
        <v>34.333591976449441</v>
      </c>
      <c r="I16">
        <v>79.333591976449441</v>
      </c>
      <c r="J16">
        <v>0.56323841968590571</v>
      </c>
      <c r="K16">
        <v>972.41141277599536</v>
      </c>
      <c r="M16">
        <f t="shared" si="2"/>
        <v>1</v>
      </c>
      <c r="N16">
        <f>$B16^N$1</f>
        <v>8.4116132058823538</v>
      </c>
      <c r="O16">
        <f t="shared" si="0"/>
        <v>70.755236725374417</v>
      </c>
      <c r="P16">
        <f t="shared" si="0"/>
        <v>595.16568362449152</v>
      </c>
      <c r="Q16">
        <f t="shared" si="0"/>
        <v>5006.3035240637728</v>
      </c>
      <c r="R16">
        <f t="shared" si="0"/>
        <v>42111.088835670198</v>
      </c>
      <c r="S16">
        <f t="shared" si="0"/>
        <v>354222.19096420839</v>
      </c>
      <c r="U16">
        <f t="shared" si="1"/>
        <v>1147.3947459444571</v>
      </c>
      <c r="V16">
        <f t="shared" si="1"/>
        <v>9651.440797346424</v>
      </c>
      <c r="W16">
        <f t="shared" si="1"/>
        <v>81184.186866750897</v>
      </c>
      <c r="X16">
        <f t="shared" si="1"/>
        <v>682889.97835718258</v>
      </c>
    </row>
    <row r="17" spans="1:24" x14ac:dyDescent="0.25">
      <c r="A17" s="1">
        <v>16</v>
      </c>
      <c r="B17">
        <v>8.7190143529411781</v>
      </c>
      <c r="C17">
        <v>1154.307026627778</v>
      </c>
      <c r="D17">
        <v>34.972852619330823</v>
      </c>
      <c r="E17">
        <v>137.22778239738309</v>
      </c>
      <c r="F17">
        <v>4.1576867318237873</v>
      </c>
      <c r="G17">
        <v>0.11337022171352019</v>
      </c>
      <c r="H17">
        <v>33.338604235948033</v>
      </c>
      <c r="I17">
        <v>78.338604235948026</v>
      </c>
      <c r="J17">
        <v>0.34011066514056049</v>
      </c>
      <c r="K17">
        <v>972.92563653255127</v>
      </c>
      <c r="M17">
        <f t="shared" si="2"/>
        <v>1</v>
      </c>
      <c r="N17">
        <f>$B17^N$1</f>
        <v>8.7190143529411781</v>
      </c>
      <c r="O17">
        <f t="shared" ref="O17:S34" si="3">$B17^O$1</f>
        <v>76.021211286794269</v>
      </c>
      <c r="P17">
        <f t="shared" si="3"/>
        <v>662.83003233753311</v>
      </c>
      <c r="Q17">
        <f t="shared" si="3"/>
        <v>5779.2245655114166</v>
      </c>
      <c r="R17">
        <f t="shared" si="3"/>
        <v>50389.141935564287</v>
      </c>
      <c r="S17">
        <f t="shared" si="3"/>
        <v>439343.65176857519</v>
      </c>
      <c r="U17">
        <f t="shared" si="1"/>
        <v>1154.307026627778</v>
      </c>
      <c r="V17">
        <f t="shared" si="1"/>
        <v>10064.419532868451</v>
      </c>
      <c r="W17">
        <f t="shared" si="1"/>
        <v>87751.81836110157</v>
      </c>
      <c r="X17">
        <f t="shared" si="1"/>
        <v>765109.36378713173</v>
      </c>
    </row>
    <row r="18" spans="1:24" x14ac:dyDescent="0.25">
      <c r="A18" s="1">
        <v>17</v>
      </c>
      <c r="B18">
        <v>9.0264155000000006</v>
      </c>
      <c r="C18">
        <v>1160.759252150119</v>
      </c>
      <c r="D18">
        <v>31.051525869071611</v>
      </c>
      <c r="E18">
        <v>133.12964116850671</v>
      </c>
      <c r="F18">
        <v>3.5613573521182502</v>
      </c>
      <c r="G18">
        <v>3.7295880912385122E-2</v>
      </c>
      <c r="H18">
        <v>32.405231475295011</v>
      </c>
      <c r="I18">
        <v>77.405231475295011</v>
      </c>
      <c r="J18">
        <v>0.1118876427371553</v>
      </c>
      <c r="K18">
        <v>973.39523999610753</v>
      </c>
      <c r="M18">
        <f t="shared" si="2"/>
        <v>1</v>
      </c>
      <c r="N18">
        <f>$B18^N$1</f>
        <v>9.0264155000000006</v>
      </c>
      <c r="O18">
        <f t="shared" si="3"/>
        <v>81.476176778640266</v>
      </c>
      <c r="P18">
        <f t="shared" si="3"/>
        <v>735.43782495545861</v>
      </c>
      <c r="Q18">
        <f t="shared" si="3"/>
        <v>6638.3673824642392</v>
      </c>
      <c r="R18">
        <f t="shared" si="3"/>
        <v>59920.66223576964</v>
      </c>
      <c r="S18">
        <f t="shared" si="3"/>
        <v>540868.79437521577</v>
      </c>
      <c r="U18">
        <f t="shared" si="1"/>
        <v>1160.759252150119</v>
      </c>
      <c r="V18">
        <f t="shared" si="1"/>
        <v>10477.495305376244</v>
      </c>
      <c r="W18">
        <f t="shared" si="1"/>
        <v>94574.226025625365</v>
      </c>
      <c r="X18">
        <f t="shared" si="1"/>
        <v>853666.25969820819</v>
      </c>
    </row>
    <row r="19" spans="1:24" x14ac:dyDescent="0.25">
      <c r="A19" s="1">
        <v>18</v>
      </c>
      <c r="B19">
        <v>9.3338166470588249</v>
      </c>
      <c r="C19">
        <v>1166.792392848198</v>
      </c>
      <c r="D19">
        <v>26.994475375396501</v>
      </c>
      <c r="E19">
        <v>129.26420159233729</v>
      </c>
      <c r="F19">
        <v>2.990608550580959</v>
      </c>
      <c r="G19">
        <v>-4.049865741262456E-2</v>
      </c>
      <c r="H19">
        <v>31.528397165344298</v>
      </c>
      <c r="I19">
        <v>76.528397165344302</v>
      </c>
      <c r="J19">
        <v>-0.1214959722378737</v>
      </c>
      <c r="K19">
        <v>973.82408615526947</v>
      </c>
      <c r="M19">
        <f t="shared" si="2"/>
        <v>1</v>
      </c>
      <c r="N19">
        <f>$B19^N$1</f>
        <v>9.3338166470588249</v>
      </c>
      <c r="O19">
        <f t="shared" si="3"/>
        <v>87.120133200912449</v>
      </c>
      <c r="P19">
        <f t="shared" si="3"/>
        <v>813.1633495646588</v>
      </c>
      <c r="Q19">
        <f t="shared" si="3"/>
        <v>7589.9176089447274</v>
      </c>
      <c r="R19">
        <f t="shared" si="3"/>
        <v>70842.899328173211</v>
      </c>
      <c r="S19">
        <f t="shared" si="3"/>
        <v>661234.63307521562</v>
      </c>
      <c r="U19">
        <f t="shared" si="1"/>
        <v>1166.792392848198</v>
      </c>
      <c r="V19">
        <f t="shared" si="1"/>
        <v>10890.626260028112</v>
      </c>
      <c r="W19">
        <f t="shared" si="1"/>
        <v>101651.10868274637</v>
      </c>
      <c r="X19">
        <f t="shared" si="1"/>
        <v>948792.81041500391</v>
      </c>
    </row>
    <row r="20" spans="1:24" x14ac:dyDescent="0.25">
      <c r="A20" s="1">
        <v>19</v>
      </c>
      <c r="B20">
        <v>9.6412177941176473</v>
      </c>
      <c r="C20">
        <v>1172.442628534141</v>
      </c>
      <c r="D20">
        <v>22.794379127724191</v>
      </c>
      <c r="E20">
        <v>125.6123483959361</v>
      </c>
      <c r="F20">
        <v>2.4421284443065332</v>
      </c>
      <c r="G20">
        <v>-0.12003161634184541</v>
      </c>
      <c r="H20">
        <v>30.703569059744609</v>
      </c>
      <c r="I20">
        <v>75.703569059744609</v>
      </c>
      <c r="J20">
        <v>-0.36009484902553618</v>
      </c>
      <c r="K20">
        <v>974.21558515032621</v>
      </c>
      <c r="M20">
        <f t="shared" si="2"/>
        <v>1</v>
      </c>
      <c r="N20">
        <f>$B20^N$1</f>
        <v>9.6412177941176473</v>
      </c>
      <c r="O20">
        <f t="shared" si="3"/>
        <v>92.953080553610761</v>
      </c>
      <c r="P20">
        <f t="shared" si="3"/>
        <v>896.18089425152311</v>
      </c>
      <c r="Q20">
        <f t="shared" si="3"/>
        <v>8640.2751844060513</v>
      </c>
      <c r="R20">
        <f t="shared" si="3"/>
        <v>83302.77485396876</v>
      </c>
      <c r="S20">
        <f t="shared" si="3"/>
        <v>803140.19522145973</v>
      </c>
      <c r="U20">
        <f t="shared" si="1"/>
        <v>1172.442628534141</v>
      </c>
      <c r="V20">
        <f t="shared" si="1"/>
        <v>11303.774732805427</v>
      </c>
      <c r="W20">
        <f t="shared" si="1"/>
        <v>108982.15409462115</v>
      </c>
      <c r="X20">
        <f t="shared" si="1"/>
        <v>1050720.6832983328</v>
      </c>
    </row>
    <row r="21" spans="1:24" x14ac:dyDescent="0.25">
      <c r="A21" s="1">
        <v>20</v>
      </c>
      <c r="B21">
        <v>9.9486189411764716</v>
      </c>
      <c r="C21">
        <v>1177.742026688675</v>
      </c>
      <c r="D21">
        <v>18.443939958567231</v>
      </c>
      <c r="E21">
        <v>122.1569776597356</v>
      </c>
      <c r="F21">
        <v>1.9130301122146991</v>
      </c>
      <c r="G21">
        <v>-0.2013181930953358</v>
      </c>
      <c r="H21">
        <v>29.926689366906771</v>
      </c>
      <c r="I21">
        <v>74.926689366906771</v>
      </c>
      <c r="J21">
        <v>-0.60395457928600749</v>
      </c>
      <c r="K21">
        <v>974.5727573409082</v>
      </c>
      <c r="M21">
        <f t="shared" si="2"/>
        <v>1</v>
      </c>
      <c r="N21">
        <f>$B21^N$1</f>
        <v>9.9486189411764716</v>
      </c>
      <c r="O21">
        <f t="shared" si="3"/>
        <v>98.975018836735259</v>
      </c>
      <c r="P21">
        <f t="shared" si="3"/>
        <v>984.66474710244245</v>
      </c>
      <c r="Q21">
        <f t="shared" si="3"/>
        <v>9796.0543537320991</v>
      </c>
      <c r="R21">
        <f t="shared" si="3"/>
        <v>97457.211892333406</v>
      </c>
      <c r="S21">
        <f t="shared" si="3"/>
        <v>969564.66418631701</v>
      </c>
      <c r="U21">
        <f t="shared" si="1"/>
        <v>1177.742026688675</v>
      </c>
      <c r="V21">
        <f t="shared" si="1"/>
        <v>11716.906634534518</v>
      </c>
      <c r="W21">
        <f t="shared" si="1"/>
        <v>116567.03927632637</v>
      </c>
      <c r="X21">
        <f t="shared" si="1"/>
        <v>1159681.054861322</v>
      </c>
    </row>
    <row r="22" spans="1:24" x14ac:dyDescent="0.25">
      <c r="A22" s="1">
        <v>21</v>
      </c>
      <c r="B22">
        <v>10.256020088235299</v>
      </c>
      <c r="C22">
        <v>1182.719109036155</v>
      </c>
      <c r="D22">
        <v>13.93591321323867</v>
      </c>
      <c r="E22">
        <v>118.8827430248618</v>
      </c>
      <c r="F22">
        <v>1.400788722096806</v>
      </c>
      <c r="G22">
        <v>-0.28437100022917028</v>
      </c>
      <c r="H22">
        <v>29.19411517548571</v>
      </c>
      <c r="I22">
        <v>74.194115175485706</v>
      </c>
      <c r="J22">
        <v>-0.85311300068751095</v>
      </c>
      <c r="K22">
        <v>974.89828633781315</v>
      </c>
      <c r="M22">
        <f t="shared" si="2"/>
        <v>1</v>
      </c>
      <c r="N22">
        <f>$B22^N$1</f>
        <v>10.256020088235299</v>
      </c>
      <c r="O22">
        <f t="shared" si="3"/>
        <v>105.185948050286</v>
      </c>
      <c r="P22">
        <f t="shared" si="3"/>
        <v>1078.7891962038079</v>
      </c>
      <c r="Q22">
        <f t="shared" si="3"/>
        <v>11064.083667237466</v>
      </c>
      <c r="R22">
        <f t="shared" si="3"/>
        <v>113473.46434910354</v>
      </c>
      <c r="S22">
        <f t="shared" si="3"/>
        <v>1163786.1298460579</v>
      </c>
      <c r="U22">
        <f t="shared" si="1"/>
        <v>1182.719109036155</v>
      </c>
      <c r="V22">
        <f t="shared" si="1"/>
        <v>12129.990941014561</v>
      </c>
      <c r="W22">
        <f t="shared" si="1"/>
        <v>124405.43076115755</v>
      </c>
      <c r="X22">
        <f t="shared" si="1"/>
        <v>1275904.5969719975</v>
      </c>
    </row>
    <row r="23" spans="1:24" x14ac:dyDescent="0.25">
      <c r="A23" s="1">
        <v>22</v>
      </c>
      <c r="B23">
        <v>10.56342123529412</v>
      </c>
      <c r="C23">
        <v>1187.399327288337</v>
      </c>
      <c r="D23">
        <v>9.2631259066289982</v>
      </c>
      <c r="E23">
        <v>115.7758386852621</v>
      </c>
      <c r="F23">
        <v>0.90318913447281091</v>
      </c>
      <c r="G23">
        <v>-0.36920043695486388</v>
      </c>
      <c r="H23">
        <v>28.50256746277967</v>
      </c>
      <c r="I23">
        <v>73.502567462779666</v>
      </c>
      <c r="J23">
        <v>-1.1076013108645919</v>
      </c>
      <c r="K23">
        <v>975.1945637731784</v>
      </c>
      <c r="M23">
        <f t="shared" si="2"/>
        <v>1</v>
      </c>
      <c r="N23">
        <f>$B23^N$1</f>
        <v>10.56342123529412</v>
      </c>
      <c r="O23">
        <f t="shared" si="3"/>
        <v>111.58586819426276</v>
      </c>
      <c r="P23">
        <f t="shared" si="3"/>
        <v>1178.7285296420059</v>
      </c>
      <c r="Q23">
        <f t="shared" si="3"/>
        <v>12451.405980667381</v>
      </c>
      <c r="R23">
        <f t="shared" si="3"/>
        <v>131529.44634545004</v>
      </c>
      <c r="S23">
        <f t="shared" si="3"/>
        <v>1389400.9465920054</v>
      </c>
      <c r="U23">
        <f t="shared" si="1"/>
        <v>1187.399327288337</v>
      </c>
      <c r="V23">
        <f t="shared" si="1"/>
        <v>12542.999268651572</v>
      </c>
      <c r="W23">
        <f t="shared" si="1"/>
        <v>132496.98482875264</v>
      </c>
      <c r="X23">
        <f t="shared" si="1"/>
        <v>1399621.4631524885</v>
      </c>
    </row>
    <row r="24" spans="1:24" x14ac:dyDescent="0.25">
      <c r="A24" s="1">
        <v>23</v>
      </c>
      <c r="B24">
        <v>10.870822382352941</v>
      </c>
      <c r="C24">
        <v>1191.8054645530519</v>
      </c>
      <c r="D24">
        <v>4.4184894991569346</v>
      </c>
      <c r="E24">
        <v>112.82381323306841</v>
      </c>
      <c r="F24">
        <v>0.41828205093194981</v>
      </c>
      <c r="G24">
        <v>-0.45581500265061448</v>
      </c>
      <c r="H24">
        <v>27.849087315231319</v>
      </c>
      <c r="I24">
        <v>72.849087315231316</v>
      </c>
      <c r="J24">
        <v>-1.3674450079518441</v>
      </c>
      <c r="K24">
        <v>975.46372724073342</v>
      </c>
      <c r="M24">
        <f t="shared" si="2"/>
        <v>1</v>
      </c>
      <c r="N24">
        <f>$B24^N$1</f>
        <v>10.870822382352941</v>
      </c>
      <c r="O24">
        <f t="shared" si="3"/>
        <v>118.17477926866567</v>
      </c>
      <c r="P24">
        <f t="shared" si="3"/>
        <v>1284.6570355034291</v>
      </c>
      <c r="Q24">
        <f t="shared" si="3"/>
        <v>13965.278455197855</v>
      </c>
      <c r="R24">
        <f t="shared" si="3"/>
        <v>151814.06160655615</v>
      </c>
      <c r="S24">
        <f t="shared" si="3"/>
        <v>1650343.6988684589</v>
      </c>
      <c r="U24">
        <f t="shared" si="1"/>
        <v>1191.8054645530519</v>
      </c>
      <c r="V24">
        <f t="shared" si="1"/>
        <v>12955.905519473861</v>
      </c>
      <c r="W24">
        <f t="shared" si="1"/>
        <v>140841.34770474647</v>
      </c>
      <c r="X24">
        <f t="shared" si="1"/>
        <v>1531061.2749895109</v>
      </c>
    </row>
    <row r="25" spans="1:24" x14ac:dyDescent="0.25">
      <c r="A25" s="1">
        <v>24</v>
      </c>
      <c r="B25">
        <v>11.17822352941177</v>
      </c>
      <c r="C25">
        <v>1195.9579755450759</v>
      </c>
      <c r="D25">
        <v>-0.60499201711099038</v>
      </c>
      <c r="E25">
        <v>110.01540945849</v>
      </c>
      <c r="F25">
        <v>-5.5652828813862243E-2</v>
      </c>
      <c r="G25">
        <v>-0.544221562402735</v>
      </c>
      <c r="H25">
        <v>27.230998222186319</v>
      </c>
      <c r="I25">
        <v>72.230998222186315</v>
      </c>
      <c r="J25">
        <v>-1.6326646872082049</v>
      </c>
      <c r="K25">
        <v>975.70769256873348</v>
      </c>
      <c r="M25">
        <f t="shared" si="2"/>
        <v>1</v>
      </c>
      <c r="N25">
        <f>$B25^N$1</f>
        <v>11.17822352941177</v>
      </c>
      <c r="O25">
        <f t="shared" si="3"/>
        <v>124.95268127349493</v>
      </c>
      <c r="P25">
        <f t="shared" si="3"/>
        <v>1396.7490018744707</v>
      </c>
      <c r="Q25">
        <f t="shared" si="3"/>
        <v>15613.172557435611</v>
      </c>
      <c r="R25">
        <f t="shared" si="3"/>
        <v>174527.53285029289</v>
      </c>
      <c r="S25">
        <f t="shared" si="3"/>
        <v>1950907.7742373296</v>
      </c>
      <c r="U25">
        <f t="shared" si="1"/>
        <v>1195.9579755450759</v>
      </c>
      <c r="V25">
        <f t="shared" si="1"/>
        <v>13368.685582425634</v>
      </c>
      <c r="W25">
        <f t="shared" si="1"/>
        <v>149438.15573477812</v>
      </c>
      <c r="X25">
        <f t="shared" si="1"/>
        <v>1670453.1086263973</v>
      </c>
    </row>
    <row r="26" spans="1:24" x14ac:dyDescent="0.25">
      <c r="A26" s="1">
        <v>25</v>
      </c>
      <c r="B26">
        <v>11.485624676470589</v>
      </c>
      <c r="C26">
        <v>1199.8752761891819</v>
      </c>
      <c r="D26">
        <v>-5.8142174845372292</v>
      </c>
      <c r="E26">
        <v>107.34042605536651</v>
      </c>
      <c r="F26">
        <v>-0.52013787962273739</v>
      </c>
      <c r="G26">
        <v>-0.63442557260851373</v>
      </c>
      <c r="H26">
        <v>26.64587350113533</v>
      </c>
      <c r="I26">
        <v>71.645873501135327</v>
      </c>
      <c r="J26">
        <v>-1.903276717825541</v>
      </c>
      <c r="K26">
        <v>975.92818137188999</v>
      </c>
      <c r="M26">
        <f t="shared" si="2"/>
        <v>1</v>
      </c>
      <c r="N26">
        <f>$B26^N$1</f>
        <v>11.485624676470589</v>
      </c>
      <c r="O26">
        <f t="shared" si="3"/>
        <v>131.91957420875013</v>
      </c>
      <c r="P26">
        <f t="shared" si="3"/>
        <v>1515.1787168415137</v>
      </c>
      <c r="Q26">
        <f t="shared" si="3"/>
        <v>17402.774059417934</v>
      </c>
      <c r="R26">
        <f t="shared" si="3"/>
        <v>199881.73117589287</v>
      </c>
      <c r="S26">
        <f t="shared" si="3"/>
        <v>2295766.5439694962</v>
      </c>
      <c r="U26">
        <f t="shared" si="1"/>
        <v>1199.8752761891819</v>
      </c>
      <c r="V26">
        <f t="shared" si="1"/>
        <v>13781.317080885432</v>
      </c>
      <c r="W26">
        <f t="shared" si="1"/>
        <v>158287.03553848335</v>
      </c>
      <c r="X26">
        <f t="shared" si="1"/>
        <v>1818025.4813461816</v>
      </c>
    </row>
    <row r="27" spans="1:24" x14ac:dyDescent="0.25">
      <c r="A27" s="1">
        <v>26</v>
      </c>
      <c r="B27">
        <v>11.79302582352941</v>
      </c>
      <c r="C27">
        <v>1203.5739911418241</v>
      </c>
      <c r="D27">
        <v>-11.215986502949781</v>
      </c>
      <c r="E27">
        <v>104.78959787075939</v>
      </c>
      <c r="F27">
        <v>-0.97652385646266282</v>
      </c>
      <c r="G27">
        <v>-0.72643127321639389</v>
      </c>
      <c r="H27">
        <v>26.09150807212211</v>
      </c>
      <c r="I27">
        <v>71.09150807212211</v>
      </c>
      <c r="J27">
        <v>-2.1792938196491818</v>
      </c>
      <c r="K27">
        <v>976.12674465546195</v>
      </c>
      <c r="M27">
        <f t="shared" si="2"/>
        <v>1</v>
      </c>
      <c r="N27">
        <f>$B27^N$1</f>
        <v>11.79302582352941</v>
      </c>
      <c r="O27">
        <f t="shared" si="3"/>
        <v>139.07545807443151</v>
      </c>
      <c r="P27">
        <f t="shared" si="3"/>
        <v>1640.1204684909526</v>
      </c>
      <c r="Q27">
        <f t="shared" si="3"/>
        <v>19341.983038612958</v>
      </c>
      <c r="R27">
        <f t="shared" si="3"/>
        <v>228100.50545263046</v>
      </c>
      <c r="S27">
        <f t="shared" si="3"/>
        <v>2689995.151162982</v>
      </c>
      <c r="U27">
        <f t="shared" si="1"/>
        <v>1203.5739911418241</v>
      </c>
      <c r="V27">
        <f t="shared" si="1"/>
        <v>14193.77915806389</v>
      </c>
      <c r="W27">
        <f t="shared" si="1"/>
        <v>167387.60414452094</v>
      </c>
      <c r="X27">
        <f t="shared" si="1"/>
        <v>1974006.3382150542</v>
      </c>
    </row>
    <row r="28" spans="1:24" x14ac:dyDescent="0.25">
      <c r="A28" s="1">
        <v>27</v>
      </c>
      <c r="B28">
        <v>12.10042697058824</v>
      </c>
      <c r="C28">
        <v>1207.0691661986771</v>
      </c>
      <c r="D28">
        <v>-16.816999193588291</v>
      </c>
      <c r="E28">
        <v>102.3544919057445</v>
      </c>
      <c r="F28">
        <v>-1.426012241916325</v>
      </c>
      <c r="G28">
        <v>-0.82024185200192434</v>
      </c>
      <c r="H28">
        <v>25.565893929123661</v>
      </c>
      <c r="I28">
        <v>70.565893929123661</v>
      </c>
      <c r="J28">
        <v>-2.460725556005773</v>
      </c>
      <c r="K28">
        <v>976.30478310575211</v>
      </c>
      <c r="M28">
        <f t="shared" si="2"/>
        <v>1</v>
      </c>
      <c r="N28">
        <f>$B28^N$1</f>
        <v>12.10042697058824</v>
      </c>
      <c r="O28">
        <f t="shared" si="3"/>
        <v>146.42033287053928</v>
      </c>
      <c r="P28">
        <f t="shared" si="3"/>
        <v>1771.7485449091814</v>
      </c>
      <c r="Q28">
        <f t="shared" si="3"/>
        <v>21438.913877919527</v>
      </c>
      <c r="R28">
        <f t="shared" si="3"/>
        <v>259420.01170849596</v>
      </c>
      <c r="S28">
        <f t="shared" si="3"/>
        <v>3139092.9063878013</v>
      </c>
      <c r="U28">
        <f t="shared" si="1"/>
        <v>1207.0691661986771</v>
      </c>
      <c r="V28">
        <f t="shared" si="1"/>
        <v>14606.05229403593</v>
      </c>
      <c r="W28">
        <f t="shared" si="1"/>
        <v>176739.46911257459</v>
      </c>
      <c r="X28">
        <f t="shared" si="1"/>
        <v>2138623.038817245</v>
      </c>
    </row>
    <row r="29" spans="1:24" x14ac:dyDescent="0.25">
      <c r="A29" s="1">
        <v>28</v>
      </c>
      <c r="B29">
        <v>12.40782811764706</v>
      </c>
      <c r="C29">
        <v>1210.374451319648</v>
      </c>
      <c r="D29">
        <v>-22.62385721615464</v>
      </c>
      <c r="E29">
        <v>100.0274167400564</v>
      </c>
      <c r="F29">
        <v>-1.8696742909275059</v>
      </c>
      <c r="G29">
        <v>-0.91585958533970191</v>
      </c>
      <c r="H29">
        <v>25.067198763048001</v>
      </c>
      <c r="I29">
        <v>70.067198763047998</v>
      </c>
      <c r="J29">
        <v>-2.7475787560191058</v>
      </c>
      <c r="K29">
        <v>976.46356458958689</v>
      </c>
      <c r="M29">
        <f t="shared" si="2"/>
        <v>1</v>
      </c>
      <c r="N29">
        <f>$B29^N$1</f>
        <v>12.40782811764706</v>
      </c>
      <c r="O29">
        <f t="shared" si="3"/>
        <v>153.954198597073</v>
      </c>
      <c r="P29">
        <f t="shared" si="3"/>
        <v>1910.2372341825819</v>
      </c>
      <c r="Q29">
        <f t="shared" si="3"/>
        <v>23701.895265666994</v>
      </c>
      <c r="R29">
        <f t="shared" si="3"/>
        <v>294089.04251886869</v>
      </c>
      <c r="S29">
        <f t="shared" si="3"/>
        <v>3649006.2908575209</v>
      </c>
      <c r="U29">
        <f t="shared" si="1"/>
        <v>1210.374451319648</v>
      </c>
      <c r="V29">
        <f t="shared" si="1"/>
        <v>15018.118149965561</v>
      </c>
      <c r="W29">
        <f t="shared" si="1"/>
        <v>186342.22865528835</v>
      </c>
      <c r="X29">
        <f t="shared" si="1"/>
        <v>2312102.3442141046</v>
      </c>
    </row>
    <row r="30" spans="1:24" x14ac:dyDescent="0.25">
      <c r="A30" s="1">
        <v>29</v>
      </c>
      <c r="B30">
        <v>12.715229264705879</v>
      </c>
      <c r="C30">
        <v>1213.502258650173</v>
      </c>
      <c r="D30">
        <v>-28.64306588252699</v>
      </c>
      <c r="E30">
        <v>97.801343405480168</v>
      </c>
      <c r="F30">
        <v>-2.308467332956468</v>
      </c>
      <c r="G30">
        <v>-1.0132859591478189</v>
      </c>
      <c r="H30">
        <v>24.593747280497549</v>
      </c>
      <c r="I30">
        <v>69.593747280497553</v>
      </c>
      <c r="J30">
        <v>-3.0398578774434561</v>
      </c>
      <c r="K30">
        <v>976.60423929442413</v>
      </c>
      <c r="M30">
        <f t="shared" si="2"/>
        <v>1</v>
      </c>
      <c r="N30">
        <f>$B30^N$1</f>
        <v>12.715229264705879</v>
      </c>
      <c r="O30">
        <f t="shared" si="3"/>
        <v>161.67705525403281</v>
      </c>
      <c r="P30">
        <f t="shared" si="3"/>
        <v>2055.7608243975474</v>
      </c>
      <c r="Q30">
        <f t="shared" si="3"/>
        <v>26139.470195615577</v>
      </c>
      <c r="R30">
        <f t="shared" si="3"/>
        <v>332369.35639519832</v>
      </c>
      <c r="S30">
        <f t="shared" si="3"/>
        <v>4226152.5671276832</v>
      </c>
      <c r="U30">
        <f t="shared" si="1"/>
        <v>1213.502258650173</v>
      </c>
      <c r="V30">
        <f t="shared" si="1"/>
        <v>15429.959431975363</v>
      </c>
      <c r="W30">
        <f t="shared" si="1"/>
        <v>196195.47172267761</v>
      </c>
      <c r="X30">
        <f t="shared" si="1"/>
        <v>2494670.4036509655</v>
      </c>
    </row>
    <row r="31" spans="1:24" x14ac:dyDescent="0.25">
      <c r="A31" s="1">
        <v>30</v>
      </c>
      <c r="B31">
        <v>13.022630411764711</v>
      </c>
      <c r="C31">
        <v>1216.463899756526</v>
      </c>
      <c r="D31">
        <v>-34.88103675739179</v>
      </c>
      <c r="E31">
        <v>95.669836102217062</v>
      </c>
      <c r="F31">
        <v>-2.7432487477211538</v>
      </c>
      <c r="G31">
        <v>-1.112521773064391</v>
      </c>
      <c r="H31">
        <v>24.14400483417586</v>
      </c>
      <c r="I31">
        <v>69.14400483417586</v>
      </c>
      <c r="J31">
        <v>-3.3375653191931751</v>
      </c>
      <c r="K31">
        <v>976.72785286717419</v>
      </c>
      <c r="M31">
        <f t="shared" si="2"/>
        <v>1</v>
      </c>
      <c r="N31">
        <f>$B31^N$1</f>
        <v>13.022630411764711</v>
      </c>
      <c r="O31">
        <f t="shared" si="3"/>
        <v>169.58890284141913</v>
      </c>
      <c r="P31">
        <f t="shared" si="3"/>
        <v>2208.4936036404756</v>
      </c>
      <c r="Q31">
        <f t="shared" si="3"/>
        <v>28760.395966956297</v>
      </c>
      <c r="R31">
        <f t="shared" si="3"/>
        <v>374536.00717368023</v>
      </c>
      <c r="S31">
        <f t="shared" si="3"/>
        <v>4877443.9973208942</v>
      </c>
      <c r="U31">
        <f t="shared" si="1"/>
        <v>1216.463899756526</v>
      </c>
      <c r="V31">
        <f t="shared" si="1"/>
        <v>15841.559775783233</v>
      </c>
      <c r="W31">
        <f t="shared" si="1"/>
        <v>206298.7781059033</v>
      </c>
      <c r="X31">
        <f t="shared" si="1"/>
        <v>2686552.7416718365</v>
      </c>
    </row>
    <row r="32" spans="1:24" x14ac:dyDescent="0.25">
      <c r="A32" s="1">
        <v>31</v>
      </c>
      <c r="B32">
        <v>13.33003155882353</v>
      </c>
      <c r="C32">
        <v>1219.269704945465</v>
      </c>
      <c r="D32">
        <v>-41.344090767862738</v>
      </c>
      <c r="E32">
        <v>93.626991352221069</v>
      </c>
      <c r="F32">
        <v>-3.174788000626378</v>
      </c>
      <c r="G32">
        <v>-1.2135672303900811</v>
      </c>
      <c r="H32">
        <v>23.716563041781569</v>
      </c>
      <c r="I32">
        <v>68.716563041781569</v>
      </c>
      <c r="J32">
        <v>-3.6407016911702428</v>
      </c>
      <c r="K32">
        <v>976.83535784973367</v>
      </c>
      <c r="M32">
        <f t="shared" si="2"/>
        <v>1</v>
      </c>
      <c r="N32">
        <f>$B32^N$1</f>
        <v>13.33003155882353</v>
      </c>
      <c r="O32">
        <f t="shared" si="3"/>
        <v>177.68974135923125</v>
      </c>
      <c r="P32">
        <f t="shared" si="3"/>
        <v>2368.6098599977431</v>
      </c>
      <c r="Q32">
        <f t="shared" si="3"/>
        <v>31573.644184310495</v>
      </c>
      <c r="R32">
        <f t="shared" si="3"/>
        <v>420877.67340392392</v>
      </c>
      <c r="S32">
        <f t="shared" si="3"/>
        <v>5610312.6688785274</v>
      </c>
      <c r="U32">
        <f t="shared" si="1"/>
        <v>1219.269704945465</v>
      </c>
      <c r="V32">
        <f t="shared" si="1"/>
        <v>16252.903645640503</v>
      </c>
      <c r="W32">
        <f t="shared" si="1"/>
        <v>216651.71851890589</v>
      </c>
      <c r="X32">
        <f t="shared" si="1"/>
        <v>2887974.2451303676</v>
      </c>
    </row>
    <row r="33" spans="1:25" x14ac:dyDescent="0.25">
      <c r="A33" s="1">
        <v>32</v>
      </c>
      <c r="B33">
        <v>13.637432705882359</v>
      </c>
      <c r="C33">
        <v>1221.929127435734</v>
      </c>
      <c r="D33">
        <v>-48.038461540381277</v>
      </c>
      <c r="E33">
        <v>91.667384435178178</v>
      </c>
      <c r="F33">
        <v>-3.6037770299638372</v>
      </c>
      <c r="G33">
        <v>-1.3164220159361151</v>
      </c>
      <c r="H33">
        <v>23.310127119498251</v>
      </c>
      <c r="I33">
        <v>68.310127119498247</v>
      </c>
      <c r="J33">
        <v>-3.9492660478083441</v>
      </c>
      <c r="K33">
        <v>976.92762366098623</v>
      </c>
      <c r="M33">
        <f t="shared" si="2"/>
        <v>1</v>
      </c>
      <c r="N33">
        <f>$B33^N$1</f>
        <v>13.637432705882359</v>
      </c>
      <c r="O33">
        <f t="shared" si="3"/>
        <v>185.97957080746986</v>
      </c>
      <c r="P33">
        <f t="shared" si="3"/>
        <v>2536.2838815557534</v>
      </c>
      <c r="Q33">
        <f t="shared" si="3"/>
        <v>34588.400757730691</v>
      </c>
      <c r="R33">
        <f t="shared" si="3"/>
        <v>471696.98773764272</v>
      </c>
      <c r="S33">
        <f t="shared" si="3"/>
        <v>6432735.9278395195</v>
      </c>
      <c r="U33">
        <f t="shared" si="1"/>
        <v>1221.929127435734</v>
      </c>
      <c r="V33">
        <f t="shared" si="1"/>
        <v>16663.976246762373</v>
      </c>
      <c r="W33">
        <f t="shared" si="1"/>
        <v>227253.85467764395</v>
      </c>
      <c r="X33">
        <f t="shared" si="1"/>
        <v>3099159.1503187385</v>
      </c>
    </row>
    <row r="34" spans="1:25" x14ac:dyDescent="0.25">
      <c r="A34" s="1">
        <v>33</v>
      </c>
      <c r="B34">
        <v>13.94483385294118</v>
      </c>
      <c r="C34">
        <v>1224.450834575297</v>
      </c>
      <c r="D34">
        <v>-54.970298905351122</v>
      </c>
      <c r="E34">
        <v>89.786022118895119</v>
      </c>
      <c r="F34">
        <v>-4.0308392415854257</v>
      </c>
      <c r="G34">
        <v>-1.4210853635299221</v>
      </c>
      <c r="H34">
        <v>22.923504699927658</v>
      </c>
      <c r="I34">
        <v>67.923504699927662</v>
      </c>
      <c r="J34">
        <v>-4.263256090589767</v>
      </c>
      <c r="K34">
        <v>977.00544533267293</v>
      </c>
      <c r="M34">
        <f t="shared" si="2"/>
        <v>1</v>
      </c>
      <c r="N34">
        <f>$B34^N$1</f>
        <v>13.94483385294118</v>
      </c>
      <c r="O34">
        <f t="shared" si="3"/>
        <v>194.45839118613435</v>
      </c>
      <c r="P34">
        <f t="shared" si="3"/>
        <v>2711.689956400885</v>
      </c>
      <c r="Q34">
        <f t="shared" si="3"/>
        <v>37814.065902699651</v>
      </c>
      <c r="R34">
        <f t="shared" si="3"/>
        <v>527310.86631731491</v>
      </c>
      <c r="S34">
        <f t="shared" si="3"/>
        <v>7353262.4196454333</v>
      </c>
      <c r="U34">
        <f t="shared" si="1"/>
        <v>1224.450834575297</v>
      </c>
      <c r="V34">
        <f t="shared" si="1"/>
        <v>17074.763449247683</v>
      </c>
      <c r="W34">
        <f t="shared" si="1"/>
        <v>238104.73937803178</v>
      </c>
      <c r="X34">
        <f t="shared" si="1"/>
        <v>3320331.0302245142</v>
      </c>
    </row>
    <row r="35" spans="1:25" x14ac:dyDescent="0.25">
      <c r="A35" s="1">
        <v>34</v>
      </c>
      <c r="B35">
        <v>14.252235000000001</v>
      </c>
      <c r="C35">
        <v>1226.8427878560969</v>
      </c>
      <c r="D35">
        <v>-62.145672445025973</v>
      </c>
      <c r="E35">
        <v>87.978300838438258</v>
      </c>
      <c r="F35">
        <v>-4.4565373170020592</v>
      </c>
      <c r="G35">
        <v>-1.5275561147013861</v>
      </c>
      <c r="H35">
        <v>22.555595934588212</v>
      </c>
      <c r="I35">
        <v>67.555595934588212</v>
      </c>
      <c r="J35">
        <v>-4.5826683441041567</v>
      </c>
      <c r="K35">
        <v>977.06955117664268</v>
      </c>
    </row>
    <row r="36" spans="1:25" x14ac:dyDescent="0.25">
      <c r="M36" s="2">
        <f>SUM(M2:M34)</f>
        <v>33</v>
      </c>
      <c r="N36" s="2">
        <f>SUM(N2:N34)</f>
        <v>297.87171150000006</v>
      </c>
      <c r="O36" s="2">
        <f>SUM(O2:O34)</f>
        <v>2971.4442656126657</v>
      </c>
      <c r="P36" s="2">
        <f>SUM(P2:P34)</f>
        <v>31925.575282476595</v>
      </c>
      <c r="Q36" s="2">
        <f>SUM(Q2:Q34)</f>
        <v>361635.72075311997</v>
      </c>
      <c r="R36" s="2">
        <f>SUM(R2:R34)</f>
        <v>4253230.8827135609</v>
      </c>
      <c r="S36" s="2">
        <f>SUM(S2:S34)</f>
        <v>51403674.896606751</v>
      </c>
      <c r="U36" s="2">
        <f>SUM(U2:U34)</f>
        <v>37559.575268923807</v>
      </c>
      <c r="V36" s="2">
        <f>SUM(V2:V34)</f>
        <v>345946.27851868654</v>
      </c>
      <c r="W36" s="2">
        <f>SUM(W2:W34)</f>
        <v>3501411.0382887614</v>
      </c>
      <c r="X36" s="2">
        <f>SUM(X2:X34)</f>
        <v>37989571.250351973</v>
      </c>
    </row>
    <row r="38" spans="1:25" x14ac:dyDescent="0.25">
      <c r="M38" s="4">
        <f>M36</f>
        <v>33</v>
      </c>
      <c r="N38" s="5">
        <f>N36</f>
        <v>297.87171150000006</v>
      </c>
      <c r="O38" s="5">
        <f>O36</f>
        <v>2971.4442656126657</v>
      </c>
      <c r="P38" s="5">
        <f>P36</f>
        <v>31925.575282476595</v>
      </c>
      <c r="Q38" s="4">
        <f>SUMPRODUCT(C2:C34,$M$2:$M$34)</f>
        <v>37559.575268923807</v>
      </c>
      <c r="R38" s="5">
        <f>SUMPRODUCT(D2:D34,$M$2:$M$34)</f>
        <v>818.44780269435171</v>
      </c>
      <c r="S38" s="5">
        <f>SUMPRODUCT(E2:E34,$M$2:$M$34)</f>
        <v>4795.7057231723484</v>
      </c>
      <c r="T38" s="5">
        <f>SUMPRODUCT(F2:F34,$M$2:$M$34)</f>
        <v>168.36560304922148</v>
      </c>
      <c r="U38" s="5">
        <f>SUMPRODUCT(G2:G34,$M$2:$M$34)</f>
        <v>-1.2555767973674645</v>
      </c>
      <c r="V38" s="5">
        <f>SUMPRODUCT(H2:H34,$M$2:$M$34)</f>
        <v>1166.7229559186255</v>
      </c>
      <c r="W38" s="5">
        <f>SUMPRODUCT(I2:I34,$M$2:$M$34)</f>
        <v>2651.7229559186262</v>
      </c>
      <c r="X38" s="5">
        <f>SUMPRODUCT(J2:J34,$M$2:$M$34)</f>
        <v>-3.766730392102382</v>
      </c>
      <c r="Y38" s="6">
        <f>SUMPRODUCT(K2:K34,$M$2:$M$34)</f>
        <v>32050.079905220795</v>
      </c>
    </row>
    <row r="39" spans="1:25" x14ac:dyDescent="0.25">
      <c r="M39" s="4">
        <f>N38</f>
        <v>297.87171150000006</v>
      </c>
      <c r="N39" s="5">
        <f>O38</f>
        <v>2971.4442656126657</v>
      </c>
      <c r="O39" s="5">
        <f>P38</f>
        <v>31925.575282476595</v>
      </c>
      <c r="P39" s="5">
        <f>Q36</f>
        <v>361635.72075311997</v>
      </c>
      <c r="Q39" s="4">
        <f>SUMPRODUCT(C2:C34,$N$2:$N$34)</f>
        <v>345946.27851868654</v>
      </c>
      <c r="R39" s="5">
        <f>SUMPRODUCT(D2:D34,$N$2:$N$34)</f>
        <v>3555.6562546393243</v>
      </c>
      <c r="S39" s="5">
        <f>SUMPRODUCT(E2:E34,$N$2:$N$34)</f>
        <v>39033.780709183549</v>
      </c>
      <c r="T39" s="5">
        <f>SUMPRODUCT(F2:F34,$N$2:$N$34)</f>
        <v>870.20358219693355</v>
      </c>
      <c r="U39" s="5">
        <f>SUMPRODUCT(G2:G34,$N$2:$N$34)</f>
        <v>-82.75255640944556</v>
      </c>
      <c r="V39" s="5">
        <f>SUMPRODUCT(H2:H34,$N$2:$N$34)</f>
        <v>9558.8474554222012</v>
      </c>
      <c r="W39" s="5">
        <f>SUMPRODUCT(I2:I34,$N$2:$N$34)</f>
        <v>22963.074472922202</v>
      </c>
      <c r="X39" s="5">
        <f>SUMPRODUCT(J2:J34,$N$2:$N$34)</f>
        <v>-248.25766922833668</v>
      </c>
      <c r="Y39" s="6">
        <f>SUMPRODUCT(K2:K34,$N$2:$N$34)</f>
        <v>289820.38197508972</v>
      </c>
    </row>
    <row r="40" spans="1:25" x14ac:dyDescent="0.25">
      <c r="M40" s="4">
        <f>N39</f>
        <v>2971.4442656126657</v>
      </c>
      <c r="N40" s="5">
        <f>O39</f>
        <v>31925.575282476595</v>
      </c>
      <c r="O40" s="5">
        <f>P39</f>
        <v>361635.72075311997</v>
      </c>
      <c r="P40" s="5">
        <f>R36</f>
        <v>4253230.8827135609</v>
      </c>
      <c r="Q40" s="4">
        <f>SUMPRODUCT(C2:C34,$O$2:$O$34)</f>
        <v>3501411.0382887614</v>
      </c>
      <c r="R40" s="5">
        <f>SUMPRODUCT(D2:D34,$O$2:$O$34)</f>
        <v>3092.7200530337777</v>
      </c>
      <c r="S40" s="5">
        <f>SUMPRODUCT(E2:E34,$O$2:$O$34)</f>
        <v>357945.30748273211</v>
      </c>
      <c r="T40" s="5">
        <f>SUMPRODUCT(F2:F34,$O$2:$O$34)</f>
        <v>3823.1578339813559</v>
      </c>
      <c r="U40" s="5">
        <f>SUMPRODUCT(G2:G34,$O$2:$O$34)</f>
        <v>-1419.087815518335</v>
      </c>
      <c r="V40" s="5">
        <f>SUMPRODUCT(H2:H34,$O$2:$O$34)</f>
        <v>88206.050368488795</v>
      </c>
      <c r="W40" s="5">
        <f>SUMPRODUCT(I2:I34,$O$2:$O$34)</f>
        <v>221921.04232105875</v>
      </c>
      <c r="X40" s="5">
        <f>SUMPRODUCT(J2:J34,$O$2:$O$34)</f>
        <v>-4257.2634465550054</v>
      </c>
      <c r="Y40" s="6">
        <f>SUMPRODUCT(K2:K34,$O$2:$O$34)</f>
        <v>2894824.923323174</v>
      </c>
    </row>
    <row r="41" spans="1:25" x14ac:dyDescent="0.25">
      <c r="M41" s="4">
        <f>N40</f>
        <v>31925.575282476595</v>
      </c>
      <c r="N41" s="5">
        <f>O40</f>
        <v>361635.72075311997</v>
      </c>
      <c r="O41" s="5">
        <f>P40</f>
        <v>4253230.8827135609</v>
      </c>
      <c r="P41" s="5">
        <f>S36</f>
        <v>51403674.896606751</v>
      </c>
      <c r="Q41" s="4">
        <f>SUMPRODUCT(C2:C34,$P$2:$P$34)</f>
        <v>37989571.250351973</v>
      </c>
      <c r="R41" s="5">
        <f>SUMPRODUCT(D2:D34,$P$2:$P$34)</f>
        <v>-242898.41482831925</v>
      </c>
      <c r="S41" s="5">
        <f>SUMPRODUCT(E2:E34,$P$2:$P$34)</f>
        <v>3611443.8363932767</v>
      </c>
      <c r="T41" s="5">
        <f>SUMPRODUCT(F2:F34,$P$2:$P$34)</f>
        <v>4267.9631565865839</v>
      </c>
      <c r="U41" s="5">
        <f>SUMPRODUCT(G2:G34,$P$2:$P$34)</f>
        <v>-20226.419315892206</v>
      </c>
      <c r="V41" s="5">
        <f>SUMPRODUCT(H2:H34,$P$2:$P$34)</f>
        <v>894724.79153614398</v>
      </c>
      <c r="W41" s="5">
        <f>SUMPRODUCT(I2:I34,$P$2:$P$34)</f>
        <v>2331375.6792475907</v>
      </c>
      <c r="X41" s="5">
        <f>SUMPRODUCT(J2:J34,$P$2:$P$34)</f>
        <v>-60679.257947676626</v>
      </c>
      <c r="Y41" s="6">
        <f>SUMPRODUCT(K2:K34,$P$2:$P$34)</f>
        <v>31128562.393328786</v>
      </c>
    </row>
    <row r="43" spans="1:25" x14ac:dyDescent="0.25">
      <c r="M43" s="4">
        <f>M38</f>
        <v>33</v>
      </c>
      <c r="N43" s="5">
        <f>N38</f>
        <v>297.87171150000006</v>
      </c>
      <c r="O43" s="5">
        <f>O38</f>
        <v>2971.4442656126657</v>
      </c>
      <c r="P43" s="5">
        <f>P38</f>
        <v>31925.575282476595</v>
      </c>
      <c r="Q43" s="4">
        <f>Q38</f>
        <v>37559.575268923807</v>
      </c>
      <c r="R43" s="5">
        <f t="shared" ref="R43:Y43" si="4">R38</f>
        <v>818.44780269435171</v>
      </c>
      <c r="S43" s="5">
        <f t="shared" si="4"/>
        <v>4795.7057231723484</v>
      </c>
      <c r="T43" s="5">
        <f t="shared" si="4"/>
        <v>168.36560304922148</v>
      </c>
      <c r="U43" s="5">
        <f t="shared" si="4"/>
        <v>-1.2555767973674645</v>
      </c>
      <c r="V43" s="5">
        <f t="shared" si="4"/>
        <v>1166.7229559186255</v>
      </c>
      <c r="W43" s="5">
        <f t="shared" si="4"/>
        <v>2651.7229559186262</v>
      </c>
      <c r="X43" s="5">
        <f t="shared" si="4"/>
        <v>-3.766730392102382</v>
      </c>
      <c r="Y43" s="6">
        <f t="shared" si="4"/>
        <v>32050.079905220795</v>
      </c>
    </row>
    <row r="44" spans="1:25" x14ac:dyDescent="0.25">
      <c r="M44" s="4">
        <f>M39-M$38*$M39/$M$38</f>
        <v>0</v>
      </c>
      <c r="N44" s="5">
        <f>N39-N$38*$M39/$M$38</f>
        <v>282.73043191753641</v>
      </c>
      <c r="O44" s="5">
        <f>O39-O$38*$M39/$M$38</f>
        <v>5104.0847059643056</v>
      </c>
      <c r="P44" s="5">
        <f>P39-P$38*$M39/$M$38</f>
        <v>73462.213176956284</v>
      </c>
      <c r="Q44" s="4">
        <f>Q39-Q$38*$M39/$M$38</f>
        <v>6917.9461378559936</v>
      </c>
      <c r="R44" s="5">
        <f>R39-R$38*$M39/$M$38</f>
        <v>-3831.9936775419155</v>
      </c>
      <c r="S44" s="5">
        <f>S39-S$38*$M39/$M$38</f>
        <v>-4254.2517638980571</v>
      </c>
      <c r="T44" s="5">
        <f>T39-T$38*$M39/$M$38</f>
        <v>-649.53430683340696</v>
      </c>
      <c r="U44" s="5">
        <f>U39-U$38*$M39/$M$38</f>
        <v>-71.419198544247521</v>
      </c>
      <c r="V44" s="5">
        <f>V39-V$38*$M39/$M$38</f>
        <v>-972.47871808749915</v>
      </c>
      <c r="W44" s="5">
        <f>W39-W$38*$M39/$M$38</f>
        <v>-972.47871808750642</v>
      </c>
      <c r="X44" s="5">
        <f>X39-X$38*$M39/$M$38</f>
        <v>-214.25759563274266</v>
      </c>
      <c r="Y44" s="6">
        <f>Y39-Y$38*$M39/$M$38</f>
        <v>523.04394236620283</v>
      </c>
    </row>
    <row r="45" spans="1:25" x14ac:dyDescent="0.25">
      <c r="M45" s="4">
        <f>M40-M$38*$M40/$M$38</f>
        <v>0</v>
      </c>
      <c r="N45" s="5">
        <f>N40-N$38*$M40/$M$38</f>
        <v>5104.0847059643056</v>
      </c>
      <c r="O45" s="5">
        <f>O40-O$38*$M40/$M$38</f>
        <v>94075.689733653446</v>
      </c>
      <c r="P45" s="5">
        <f>P40-P$38*$M40/$M$38</f>
        <v>1378531.8645468778</v>
      </c>
      <c r="Q45" s="4">
        <f>Q40-Q$38*$M40/$M$38</f>
        <v>119405.4458132782</v>
      </c>
      <c r="R45" s="5">
        <f>R40-R$38*$M40/$M$38</f>
        <v>-70603.402068766765</v>
      </c>
      <c r="S45" s="5">
        <f>S40-S$38*$M40/$M$38</f>
        <v>-73878.094659277529</v>
      </c>
      <c r="T45" s="5">
        <f>T40-T$38*$M40/$M$38</f>
        <v>-11337.115066231599</v>
      </c>
      <c r="U45" s="5">
        <f>U40-U$38*$M40/$M$38</f>
        <v>-1306.0309526524602</v>
      </c>
      <c r="V45" s="5">
        <f>V40-V$38*$M40/$M$38</f>
        <v>-16850.078023119058</v>
      </c>
      <c r="W45" s="5">
        <f>W40-W$38*$M40/$M$38</f>
        <v>-16850.078023119102</v>
      </c>
      <c r="X45" s="5">
        <f>X40-X$38*$M40/$M$38</f>
        <v>-3918.092857957382</v>
      </c>
      <c r="Y45" s="6">
        <f>Y40-Y$38*$M40/$M$38</f>
        <v>8915.0400869296864</v>
      </c>
    </row>
    <row r="46" spans="1:25" x14ac:dyDescent="0.25">
      <c r="M46" s="4">
        <f>M41-M$38*$M41/$M$38</f>
        <v>0</v>
      </c>
      <c r="N46" s="5">
        <f>N41-N$38*$M41/$M$38</f>
        <v>73462.213176956284</v>
      </c>
      <c r="O46" s="5">
        <f>O41-O$38*$M41/$M$38</f>
        <v>1378531.8645468778</v>
      </c>
      <c r="P46" s="5">
        <f>P41-P$38*$M41/$M$38</f>
        <v>20517542.862755824</v>
      </c>
      <c r="Q46" s="4">
        <f>Q41-Q$38*$M41/$M$38</f>
        <v>1652872.8313861191</v>
      </c>
      <c r="R46" s="5">
        <f>R41-R$38*$M41/$M$38</f>
        <v>-1034698.9281524428</v>
      </c>
      <c r="S46" s="5">
        <f>S41-S$38*$M41/$M$38</f>
        <v>-1028121.7423261986</v>
      </c>
      <c r="T46" s="5">
        <f>T41-T$38*$M41/$M$38</f>
        <v>-158615.93790788285</v>
      </c>
      <c r="U46" s="5">
        <f>U41-U$38*$M41/$M$38</f>
        <v>-19011.721995671422</v>
      </c>
      <c r="V46" s="5">
        <f>V41-V$38*$M41/$M$38</f>
        <v>-234011.61946305912</v>
      </c>
      <c r="W46" s="5">
        <f>W41-W$38*$M41/$M$38</f>
        <v>-234011.61946306005</v>
      </c>
      <c r="X46" s="5">
        <f>X41-X$38*$M41/$M$38</f>
        <v>-57035.16598701429</v>
      </c>
      <c r="Y46" s="6">
        <f>Y41-Y$38*$M41/$M$38</f>
        <v>121979.39867676049</v>
      </c>
    </row>
    <row r="48" spans="1:25" x14ac:dyDescent="0.25">
      <c r="M48" s="4">
        <f>M43</f>
        <v>33</v>
      </c>
      <c r="N48" s="5">
        <f>N43</f>
        <v>297.87171150000006</v>
      </c>
      <c r="O48" s="5">
        <f>O43</f>
        <v>2971.4442656126657</v>
      </c>
      <c r="P48" s="6">
        <f>P43</f>
        <v>31925.575282476595</v>
      </c>
      <c r="Q48" s="4">
        <f>Q43</f>
        <v>37559.575268923807</v>
      </c>
      <c r="R48" s="5">
        <f t="shared" ref="R48:Y49" si="5">R43</f>
        <v>818.44780269435171</v>
      </c>
      <c r="S48" s="5">
        <f t="shared" si="5"/>
        <v>4795.7057231723484</v>
      </c>
      <c r="T48" s="5">
        <f t="shared" si="5"/>
        <v>168.36560304922148</v>
      </c>
      <c r="U48" s="5">
        <f t="shared" si="5"/>
        <v>-1.2555767973674645</v>
      </c>
      <c r="V48" s="5">
        <f t="shared" si="5"/>
        <v>1166.7229559186255</v>
      </c>
      <c r="W48" s="5">
        <f t="shared" si="5"/>
        <v>2651.7229559186262</v>
      </c>
      <c r="X48" s="5">
        <f t="shared" si="5"/>
        <v>-3.766730392102382</v>
      </c>
      <c r="Y48" s="6">
        <f t="shared" si="5"/>
        <v>32050.079905220795</v>
      </c>
    </row>
    <row r="49" spans="13:25" x14ac:dyDescent="0.25">
      <c r="M49" s="4">
        <f>M44</f>
        <v>0</v>
      </c>
      <c r="N49" s="5">
        <f>N44</f>
        <v>282.73043191753641</v>
      </c>
      <c r="O49" s="5">
        <f>O44</f>
        <v>5104.0847059643056</v>
      </c>
      <c r="P49" s="6">
        <f>P44</f>
        <v>73462.213176956284</v>
      </c>
      <c r="Q49" s="4">
        <f>Q44</f>
        <v>6917.9461378559936</v>
      </c>
      <c r="R49" s="5">
        <f t="shared" si="5"/>
        <v>-3831.9936775419155</v>
      </c>
      <c r="S49" s="5">
        <f t="shared" si="5"/>
        <v>-4254.2517638980571</v>
      </c>
      <c r="T49" s="5">
        <f t="shared" si="5"/>
        <v>-649.53430683340696</v>
      </c>
      <c r="U49" s="5">
        <f t="shared" si="5"/>
        <v>-71.419198544247521</v>
      </c>
      <c r="V49" s="5">
        <f t="shared" si="5"/>
        <v>-972.47871808749915</v>
      </c>
      <c r="W49" s="5">
        <f t="shared" si="5"/>
        <v>-972.47871808750642</v>
      </c>
      <c r="X49" s="5">
        <f t="shared" si="5"/>
        <v>-214.25759563274266</v>
      </c>
      <c r="Y49" s="6">
        <f t="shared" si="5"/>
        <v>523.04394236620283</v>
      </c>
    </row>
    <row r="50" spans="13:25" x14ac:dyDescent="0.25">
      <c r="M50" s="4">
        <f>M45</f>
        <v>0</v>
      </c>
      <c r="N50" s="5">
        <f>N45-N$44*$N45/$N$44</f>
        <v>0</v>
      </c>
      <c r="O50" s="5">
        <f>O45-O$44*$N45/$N$44</f>
        <v>1932.5111271948845</v>
      </c>
      <c r="P50" s="6">
        <f>P45-P$44*$N45/$N$44</f>
        <v>52330.945177308982</v>
      </c>
      <c r="Q50" s="4">
        <f>Q45-Q$44*$N45/$N$44</f>
        <v>-5483.0666805391083</v>
      </c>
      <c r="R50" s="5">
        <f t="shared" ref="R50:Y51" si="6">R45-R$44*$N45/$N$44</f>
        <v>-1425.0678150338645</v>
      </c>
      <c r="S50" s="5">
        <f t="shared" si="6"/>
        <v>2923.1934658262326</v>
      </c>
      <c r="T50" s="5">
        <f t="shared" si="6"/>
        <v>388.81800373407532</v>
      </c>
      <c r="U50" s="5">
        <f t="shared" si="6"/>
        <v>-16.712231177709782</v>
      </c>
      <c r="V50" s="5">
        <f t="shared" si="6"/>
        <v>705.91592561125799</v>
      </c>
      <c r="W50" s="5">
        <f t="shared" si="6"/>
        <v>705.9159256113453</v>
      </c>
      <c r="X50" s="5">
        <f t="shared" si="6"/>
        <v>-50.136693533129346</v>
      </c>
      <c r="Y50" s="6">
        <f t="shared" si="6"/>
        <v>-527.38381018113978</v>
      </c>
    </row>
    <row r="51" spans="13:25" x14ac:dyDescent="0.25">
      <c r="M51" s="4">
        <f>M46</f>
        <v>0</v>
      </c>
      <c r="N51" s="5">
        <f>N46-N$44*$N46/$N$44</f>
        <v>0</v>
      </c>
      <c r="O51" s="5">
        <f>O46-O$44*$N46/$N$44</f>
        <v>52330.945177308982</v>
      </c>
      <c r="P51" s="6">
        <f>P46-P$44*$N46/$N$44</f>
        <v>1429761.1611008123</v>
      </c>
      <c r="Q51" s="4">
        <f>Q46-Q$44*$N46/$N$44</f>
        <v>-144626.04582744744</v>
      </c>
      <c r="R51" s="5">
        <f t="shared" si="6"/>
        <v>-39027.063178107259</v>
      </c>
      <c r="S51" s="5">
        <f t="shared" si="6"/>
        <v>77265.986431190977</v>
      </c>
      <c r="T51" s="5">
        <f t="shared" si="6"/>
        <v>10153.399693028827</v>
      </c>
      <c r="U51" s="5">
        <f t="shared" si="6"/>
        <v>-454.77942390344833</v>
      </c>
      <c r="V51" s="5">
        <f t="shared" si="6"/>
        <v>18668.781488735025</v>
      </c>
      <c r="W51" s="5">
        <f t="shared" si="6"/>
        <v>18668.781488736015</v>
      </c>
      <c r="X51" s="5">
        <f t="shared" si="6"/>
        <v>-1364.3382717103523</v>
      </c>
      <c r="Y51" s="6">
        <f t="shared" si="6"/>
        <v>-13923.784204623458</v>
      </c>
    </row>
    <row r="52" spans="13:25" x14ac:dyDescent="0.25">
      <c r="X52" s="7"/>
    </row>
    <row r="53" spans="13:25" x14ac:dyDescent="0.25">
      <c r="M53" s="4">
        <f>M48</f>
        <v>33</v>
      </c>
      <c r="N53" s="5">
        <f>N48</f>
        <v>297.87171150000006</v>
      </c>
      <c r="O53" s="5">
        <f>O48</f>
        <v>2971.4442656126657</v>
      </c>
      <c r="P53" s="6">
        <f>P48</f>
        <v>31925.575282476595</v>
      </c>
      <c r="Q53" s="4">
        <f>Q48</f>
        <v>37559.575268923807</v>
      </c>
      <c r="R53" s="5">
        <f t="shared" ref="R53:Y55" si="7">R48</f>
        <v>818.44780269435171</v>
      </c>
      <c r="S53" s="5">
        <f t="shared" si="7"/>
        <v>4795.7057231723484</v>
      </c>
      <c r="T53" s="5">
        <f t="shared" si="7"/>
        <v>168.36560304922148</v>
      </c>
      <c r="U53" s="5">
        <f t="shared" si="7"/>
        <v>-1.2555767973674645</v>
      </c>
      <c r="V53" s="5">
        <f t="shared" si="7"/>
        <v>1166.7229559186255</v>
      </c>
      <c r="W53" s="5">
        <f t="shared" si="7"/>
        <v>2651.7229559186262</v>
      </c>
      <c r="X53" s="5">
        <f t="shared" si="7"/>
        <v>-3.766730392102382</v>
      </c>
      <c r="Y53" s="6">
        <f t="shared" si="7"/>
        <v>32050.079905220795</v>
      </c>
    </row>
    <row r="54" spans="13:25" x14ac:dyDescent="0.25">
      <c r="M54" s="4">
        <f>M49</f>
        <v>0</v>
      </c>
      <c r="N54" s="5">
        <f>N49</f>
        <v>282.73043191753641</v>
      </c>
      <c r="O54" s="5">
        <f>O49</f>
        <v>5104.0847059643056</v>
      </c>
      <c r="P54" s="6">
        <f>P49</f>
        <v>73462.213176956284</v>
      </c>
      <c r="Q54" s="4">
        <f>Q49</f>
        <v>6917.9461378559936</v>
      </c>
      <c r="R54" s="5">
        <f t="shared" si="7"/>
        <v>-3831.9936775419155</v>
      </c>
      <c r="S54" s="5">
        <f t="shared" si="7"/>
        <v>-4254.2517638980571</v>
      </c>
      <c r="T54" s="5">
        <f t="shared" si="7"/>
        <v>-649.53430683340696</v>
      </c>
      <c r="U54" s="5">
        <f t="shared" si="7"/>
        <v>-71.419198544247521</v>
      </c>
      <c r="V54" s="5">
        <f t="shared" si="7"/>
        <v>-972.47871808749915</v>
      </c>
      <c r="W54" s="5">
        <f t="shared" si="7"/>
        <v>-972.47871808750642</v>
      </c>
      <c r="X54" s="5">
        <f t="shared" si="7"/>
        <v>-214.25759563274266</v>
      </c>
      <c r="Y54" s="6">
        <f t="shared" si="7"/>
        <v>523.04394236620283</v>
      </c>
    </row>
    <row r="55" spans="13:25" x14ac:dyDescent="0.25">
      <c r="M55" s="4">
        <f>M50</f>
        <v>0</v>
      </c>
      <c r="N55" s="5">
        <f>N50</f>
        <v>0</v>
      </c>
      <c r="O55" s="5">
        <f>O50</f>
        <v>1932.5111271948845</v>
      </c>
      <c r="P55" s="6">
        <f>P50</f>
        <v>52330.945177308982</v>
      </c>
      <c r="Q55" s="4">
        <f>Q50</f>
        <v>-5483.0666805391083</v>
      </c>
      <c r="R55" s="5">
        <f t="shared" si="7"/>
        <v>-1425.0678150338645</v>
      </c>
      <c r="S55" s="5">
        <f t="shared" si="7"/>
        <v>2923.1934658262326</v>
      </c>
      <c r="T55" s="5">
        <f t="shared" si="7"/>
        <v>388.81800373407532</v>
      </c>
      <c r="U55" s="5">
        <f t="shared" si="7"/>
        <v>-16.712231177709782</v>
      </c>
      <c r="V55" s="5">
        <f t="shared" si="7"/>
        <v>705.91592561125799</v>
      </c>
      <c r="W55" s="5">
        <f t="shared" si="7"/>
        <v>705.9159256113453</v>
      </c>
      <c r="X55" s="5">
        <f t="shared" si="7"/>
        <v>-50.136693533129346</v>
      </c>
      <c r="Y55" s="6">
        <f t="shared" si="7"/>
        <v>-527.38381018113978</v>
      </c>
    </row>
    <row r="56" spans="13:25" x14ac:dyDescent="0.25">
      <c r="M56" s="4">
        <f>M51</f>
        <v>0</v>
      </c>
      <c r="N56" s="5">
        <f>N51</f>
        <v>0</v>
      </c>
      <c r="O56" s="5">
        <f>O51-O$50*$O51/$O$50</f>
        <v>0</v>
      </c>
      <c r="P56" s="6">
        <f>P51-P$50*$O51/$O$50</f>
        <v>12678.597066317452</v>
      </c>
      <c r="Q56" s="4">
        <f>Q51-Q$50*$O51/$O$50</f>
        <v>3851.2683908244362</v>
      </c>
      <c r="R56" s="5">
        <f t="shared" ref="R56:Y56" si="8">R51-R$50*$O51/$O$50</f>
        <v>-437.30053558452346</v>
      </c>
      <c r="S56" s="5">
        <f t="shared" si="8"/>
        <v>-1891.8899971157516</v>
      </c>
      <c r="T56" s="5">
        <f t="shared" si="8"/>
        <v>-375.4988737252952</v>
      </c>
      <c r="U56" s="5">
        <f t="shared" si="8"/>
        <v>-2.2247962772092365</v>
      </c>
      <c r="V56" s="5">
        <f t="shared" si="8"/>
        <v>-446.88986917003422</v>
      </c>
      <c r="W56" s="5">
        <f t="shared" si="8"/>
        <v>-446.88986917140573</v>
      </c>
      <c r="X56" s="5">
        <f t="shared" si="8"/>
        <v>-6.6743888316350422</v>
      </c>
      <c r="Y56" s="6">
        <f t="shared" si="8"/>
        <v>357.37199138243159</v>
      </c>
    </row>
    <row r="57" spans="13:25" x14ac:dyDescent="0.25"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9" spans="13:25" x14ac:dyDescent="0.25">
      <c r="Q59" s="11" t="str">
        <f>C1</f>
        <v>power</v>
      </c>
      <c r="R59" s="11" t="str">
        <f>D1</f>
        <v>exergy</v>
      </c>
      <c r="S59" s="11" t="str">
        <f>E1</f>
        <v>dh</v>
      </c>
      <c r="T59" s="11" t="str">
        <f>F1</f>
        <v>dex</v>
      </c>
      <c r="U59" s="11" t="str">
        <f>G1</f>
        <v>beta</v>
      </c>
      <c r="V59" s="11" t="str">
        <f>H1</f>
        <v>dt</v>
      </c>
      <c r="W59" s="11" t="str">
        <f>I1</f>
        <v>T_out</v>
      </c>
      <c r="X59" s="11" t="str">
        <f>J1</f>
        <v>P_out</v>
      </c>
      <c r="Y59" s="11" t="str">
        <f>K1</f>
        <v>rho_out</v>
      </c>
    </row>
    <row r="60" spans="13:25" x14ac:dyDescent="0.25">
      <c r="Q60" s="9">
        <f>Q56/$P$56</f>
        <v>0.30376139967850968</v>
      </c>
      <c r="R60" s="9">
        <f>R56/$P$56</f>
        <v>-3.4491240103077046E-2</v>
      </c>
      <c r="S60" s="9">
        <f>S56/$P$56</f>
        <v>-0.1492191909893433</v>
      </c>
      <c r="T60" s="9">
        <f>T56/$P$56</f>
        <v>-2.9616752686530506E-2</v>
      </c>
      <c r="U60" s="9">
        <f>U56/$P$56</f>
        <v>-1.7547653463329419E-4</v>
      </c>
      <c r="V60" s="9">
        <f>V56/$P$56</f>
        <v>-3.5247580377584721E-2</v>
      </c>
      <c r="W60" s="9">
        <f>W56/$P$56</f>
        <v>-3.5247580377692898E-2</v>
      </c>
      <c r="X60" s="9">
        <f>X56/$P$56</f>
        <v>-5.2642960390046091E-4</v>
      </c>
      <c r="Y60" s="9">
        <f>Y56/$P$56</f>
        <v>2.8187029646351218E-2</v>
      </c>
    </row>
    <row r="61" spans="13:25" x14ac:dyDescent="0.25">
      <c r="Q61" s="9">
        <f>(Q55-$P$55*Q60)/$O$55</f>
        <v>-11.06290542561096</v>
      </c>
      <c r="R61" s="9">
        <f>(R55-$P$55*R60)/$O$55</f>
        <v>0.1965791423147398</v>
      </c>
      <c r="S61" s="9">
        <f>(S55-$P$55*S60)/$O$55</f>
        <v>5.5533831696326832</v>
      </c>
      <c r="T61" s="9">
        <f>(T55-$P$55*T60)/$O$55</f>
        <v>1.0031976725106402</v>
      </c>
      <c r="U61" s="9">
        <f>(U55-$P$55*U60)/$O$55</f>
        <v>-3.896162955004502E-3</v>
      </c>
      <c r="V61" s="9">
        <f>(V55-$P$55*V60)/$O$55</f>
        <v>1.319762192358251</v>
      </c>
      <c r="W61" s="9">
        <f>(W55-$P$55*W60)/$O$55</f>
        <v>1.3197621923612257</v>
      </c>
      <c r="X61" s="9">
        <f>(X55-$P$55*X60)/$O$55</f>
        <v>-1.1688488864997846E-2</v>
      </c>
      <c r="Y61" s="9">
        <f>(Y55-$P$55*Y60)/$O$55</f>
        <v>-1.0361843122849932</v>
      </c>
    </row>
    <row r="62" spans="13:25" x14ac:dyDescent="0.25">
      <c r="Q62" s="9">
        <f>(Q54-$P$54*Q60-$O$54*Q61)/$N$54</f>
        <v>145.25839170405141</v>
      </c>
      <c r="R62" s="9">
        <f>(R54-$P$54*R60-$O$54*R61)/$N$54</f>
        <v>-8.1404305243788517</v>
      </c>
      <c r="S62" s="9">
        <f>(S54-$P$54*S60-$O$54*S61)/$N$54</f>
        <v>-76.529497376987763</v>
      </c>
      <c r="T62" s="9">
        <f>(T54-$P$54*T60-$O$54*T61)/$N$54</f>
        <v>-12.712561503585084</v>
      </c>
      <c r="U62" s="9">
        <f>(U54-$P$54*U60-$O$54*U61)/$N$54</f>
        <v>-0.13667420919920775</v>
      </c>
      <c r="V62" s="9">
        <f>(V54-$P$54*V60-$O$54*V61)/$N$54</f>
        <v>-18.106616402143356</v>
      </c>
      <c r="W62" s="9">
        <f>(W54-$P$54*W60-$O$54*W61)/$N$54</f>
        <v>-18.106616402168978</v>
      </c>
      <c r="X62" s="9">
        <f>(X54-$P$54*X60-$O$54*X61)/$N$54</f>
        <v>-0.41002262759775604</v>
      </c>
      <c r="Y62" s="9">
        <f>(Y54-$P$54*Y60-$O$54*Y61)/$N$54</f>
        <v>13.232161947271068</v>
      </c>
    </row>
    <row r="63" spans="13:25" x14ac:dyDescent="0.25">
      <c r="Q63" s="8">
        <f>(Q53-$P$53*Q60-$O$53*Q61-$N$53*Q62)/$M$53</f>
        <v>529.28057505760057</v>
      </c>
      <c r="R63" s="8">
        <f>(R53-$P$53*R60-$O$53*R61-$N$53*R62)/$M$53</f>
        <v>113.94789371710591</v>
      </c>
      <c r="S63" s="8">
        <f>(S53-$P$53*S60-$O$53*S61-$N$53*S62)/$M$53</f>
        <v>480.42478874109281</v>
      </c>
      <c r="T63" s="8">
        <f>(T53-$P$53*T60-$O$53*T61-$N$53*T62)/$M$53</f>
        <v>58.171634906961522</v>
      </c>
      <c r="U63" s="8">
        <f>(U53-$P$53*U60-$O$53*U61-$N$53*U62)/$M$53</f>
        <v>1.7162189152119265</v>
      </c>
      <c r="V63" s="8">
        <f>(V53-$P$53*V60-$O$53*V61-$N$53*V62)/$M$53</f>
        <v>114.05670471252854</v>
      </c>
      <c r="W63" s="8">
        <f>(W53-$P$53*W60-$O$53*W61-$N$53*W62)/$M$53</f>
        <v>159.05670471259663</v>
      </c>
      <c r="X63" s="8">
        <f>(X53-$P$53*X60-$O$53*X61-$N$53*X62)/$M$53</f>
        <v>5.1486567456361279</v>
      </c>
      <c r="Y63" s="8">
        <f>(Y53-$P$53*Y60-$O$53*Y61-$N$53*Y62)/$M$53</f>
        <v>917.80818106166805</v>
      </c>
    </row>
    <row r="65" spans="16:25" x14ac:dyDescent="0.25">
      <c r="P65" s="13">
        <f t="shared" ref="P65:P82" si="9">B2</f>
        <v>4.1079971470588239</v>
      </c>
      <c r="Q65" s="12">
        <f>ABS((Q$63+Q$62*$P65+Q$61*$P65^2+Q$60*$P65^3 - C2)/C2)</f>
        <v>5.0431453424747853E-3</v>
      </c>
      <c r="R65" s="12">
        <f>ABS((R$63+R$62*$P65+R$61*$P65^2+R$60*$P65^3 - D2)/D2)</f>
        <v>3.9364463463740741E-3</v>
      </c>
      <c r="S65" s="12">
        <f>ABS((S$63+S$62*$P65+S$61*$P65^2+S$60*$P65^3 - E2)/E2)</f>
        <v>7.9798433035588867E-3</v>
      </c>
      <c r="T65" s="12">
        <f>ABS((T$63+T$62*$P65+T$61*$P65^2+T$60*$P65^3 - F2)/F2)</f>
        <v>2.4250212419532562E-2</v>
      </c>
      <c r="U65" s="12">
        <f>ABS((U$63+U$62*$P65+U$61*$P65^2+U$60*$P65^3 - G2)/G2)</f>
        <v>3.1829072153172545E-3</v>
      </c>
      <c r="V65" s="12">
        <f>ABS((V$63+V$62*$P65+V$61*$P65^2+V$60*$P65^3 - H2)/H2)</f>
        <v>7.8283938329500955E-3</v>
      </c>
      <c r="W65" s="12">
        <f>ABS((W$63+W$62*$P65+W$61*$P65^2+W$60*$P65^3 - I2)/I2)</f>
        <v>4.4724907645868287E-3</v>
      </c>
      <c r="X65" s="12">
        <f>ABS((X$63+X$62*$P65+X$61*$P65^2+X$60*$P65^3 - J2)/J2)</f>
        <v>3.1829072153086221E-3</v>
      </c>
      <c r="Y65" s="12">
        <f>ABS((Y$63+Y$62*$P65+Y$61*$P65^2+Y$60*$P65^3 - K2)/K2)</f>
        <v>4.4850271261611936E-4</v>
      </c>
    </row>
    <row r="66" spans="16:25" x14ac:dyDescent="0.25">
      <c r="P66" s="13">
        <f t="shared" si="9"/>
        <v>4.4153982941176473</v>
      </c>
      <c r="Q66" s="12">
        <f>ABS((Q$63+Q$62*$P66+Q$61*$P66^2+Q$60*$P66^3 - C3)/C3)</f>
        <v>1.3123803767217924E-3</v>
      </c>
      <c r="R66" s="12">
        <f>ABS((R$63+R$62*$P66+R$61*$P66^2+R$60*$P66^3 - D3)/D3)</f>
        <v>5.8749121753158497E-4</v>
      </c>
      <c r="S66" s="12">
        <f>ABS((S$63+S$62*$P66+S$61*$P66^2+S$60*$P66^3 - E3)/E3)</f>
        <v>2.433753418130338E-3</v>
      </c>
      <c r="T66" s="12">
        <f>ABS((T$63+T$62*$P66+T$61*$P66^2+T$60*$P66^3 - F3)/F3)</f>
        <v>7.1999298433417713E-3</v>
      </c>
      <c r="U66" s="12">
        <f>ABS((U$63+U$62*$P66+U$61*$P66^2+U$60*$P66^3 - G3)/G3)</f>
        <v>9.300322112022495E-4</v>
      </c>
      <c r="V66" s="12">
        <f>ABS((V$63+V$62*$P66+V$61*$P66^2+V$60*$P66^3 - H3)/H3)</f>
        <v>2.3948709937865846E-3</v>
      </c>
      <c r="W66" s="12">
        <f>ABS((W$63+W$62*$P66+W$61*$P66^2+W$60*$P66^3 - I3)/I3)</f>
        <v>1.3376959301171329E-3</v>
      </c>
      <c r="X66" s="12">
        <f>ABS((X$63+X$62*$P66+X$61*$P66^2+X$60*$P66^3 - J3)/J3)</f>
        <v>9.3003221119638711E-4</v>
      </c>
      <c r="Y66" s="12">
        <f>ABS((Y$63+Y$62*$P66+Y$61*$P66^2+Y$60*$P66^3 - K3)/K3)</f>
        <v>1.2422325317898089E-4</v>
      </c>
    </row>
    <row r="67" spans="16:25" x14ac:dyDescent="0.25">
      <c r="P67" s="13">
        <f t="shared" si="9"/>
        <v>4.7227994411764707</v>
      </c>
      <c r="Q67" s="12">
        <f>ABS((Q$63+Q$62*$P67+Q$61*$P67^2+Q$60*$P67^3 - C4)/C4)</f>
        <v>8.9656023806906719E-4</v>
      </c>
      <c r="R67" s="12">
        <f>ABS((R$63+R$62*$P67+R$61*$P67^2+R$60*$P67^3 - D4)/D4)</f>
        <v>1.2744884476054434E-3</v>
      </c>
      <c r="S67" s="12">
        <f>ABS((S$63+S$62*$P67+S$61*$P67^2+S$60*$P67^3 - E4)/E4)</f>
        <v>1.4630061098915093E-3</v>
      </c>
      <c r="T67" s="12">
        <f>ABS((T$63+T$62*$P67+T$61*$P67^2+T$60*$P67^3 - F4)/F4)</f>
        <v>5.6145993933116468E-3</v>
      </c>
      <c r="U67" s="12">
        <f>ABS((U$63+U$62*$P67+U$61*$P67^2+U$60*$P67^3 - G4)/G4)</f>
        <v>6.372481838558962E-4</v>
      </c>
      <c r="V67" s="12">
        <f>ABS((V$63+V$62*$P67+V$61*$P67^2+V$60*$P67^3 - H4)/H4)</f>
        <v>1.4236418028368745E-3</v>
      </c>
      <c r="W67" s="12">
        <f>ABS((W$63+W$62*$P67+W$61*$P67^2+W$60*$P67^3 - I4)/I4)</f>
        <v>7.7776944263302939E-4</v>
      </c>
      <c r="X67" s="12">
        <f>ABS((X$63+X$62*$P67+X$61*$P67^2+X$60*$P67^3 - J4)/J4)</f>
        <v>6.3724818385915683E-4</v>
      </c>
      <c r="Y67" s="12">
        <f>ABS((Y$63+Y$62*$P67+Y$61*$P67^2+Y$60*$P67^3 - K4)/K4)</f>
        <v>7.9035804382431653E-5</v>
      </c>
    </row>
    <row r="68" spans="16:25" x14ac:dyDescent="0.25">
      <c r="P68" s="13">
        <f t="shared" si="9"/>
        <v>5.030200588235294</v>
      </c>
      <c r="Q68" s="12">
        <f>ABS((Q$63+Q$62*$P68+Q$61*$P68^2+Q$60*$P68^3 - C5)/C5)</f>
        <v>2.0453203175419109E-3</v>
      </c>
      <c r="R68" s="12">
        <f>ABS((R$63+R$62*$P68+R$61*$P68^2+R$60*$P68^3 - D5)/D5)</f>
        <v>2.1305573192740962E-3</v>
      </c>
      <c r="S68" s="12">
        <f>ABS((S$63+S$62*$P68+S$61*$P68^2+S$60*$P68^3 - E5)/E5)</f>
        <v>3.9346664958066976E-3</v>
      </c>
      <c r="T68" s="12">
        <f>ABS((T$63+T$62*$P68+T$61*$P68^2+T$60*$P68^3 - F5)/F5)</f>
        <v>1.4429950160248386E-2</v>
      </c>
      <c r="U68" s="12">
        <f>ABS((U$63+U$62*$P68+U$61*$P68^2+U$60*$P68^3 - G5)/G5)</f>
        <v>1.6377603734435509E-3</v>
      </c>
      <c r="V68" s="12">
        <f>ABS((V$63+V$62*$P68+V$61*$P68^2+V$60*$P68^3 - H5)/H5)</f>
        <v>3.845752772205926E-3</v>
      </c>
      <c r="W68" s="12">
        <f>ABS((W$63+W$62*$P68+W$61*$P68^2+W$60*$P68^3 - I5)/I5)</f>
        <v>2.0558389166899478E-3</v>
      </c>
      <c r="X68" s="12">
        <f>ABS((X$63+X$62*$P68+X$61*$P68^2+X$60*$P68^3 - J5)/J5)</f>
        <v>1.6377603734445305E-3</v>
      </c>
      <c r="Y68" s="12">
        <f>ABS((Y$63+Y$62*$P68+Y$61*$P68^2+Y$60*$P68^3 - K5)/K5)</f>
        <v>1.9161557733392233E-4</v>
      </c>
    </row>
    <row r="69" spans="16:25" x14ac:dyDescent="0.25">
      <c r="P69" s="13">
        <f t="shared" si="9"/>
        <v>5.3376017352941183</v>
      </c>
      <c r="Q69" s="12">
        <f>ABS((Q$63+Q$62*$P69+Q$61*$P69^2+Q$60*$P69^3 - C6)/C6)</f>
        <v>2.4673716432853394E-3</v>
      </c>
      <c r="R69" s="12">
        <f>ABS((R$63+R$62*$P69+R$61*$P69^2+R$60*$P69^3 - D6)/D6)</f>
        <v>2.3194021893825998E-3</v>
      </c>
      <c r="S69" s="12">
        <f>ABS((S$63+S$62*$P69+S$61*$P69^2+S$60*$P69^3 - E6)/E6)</f>
        <v>5.2084945147634464E-3</v>
      </c>
      <c r="T69" s="12">
        <f>ABS((T$63+T$62*$P69+T$61*$P69^2+T$60*$P69^3 - F6)/F6)</f>
        <v>1.9555986777462026E-2</v>
      </c>
      <c r="U69" s="12">
        <f>ABS((U$63+U$62*$P69+U$61*$P69^2+U$60*$P69^3 - G6)/G6)</f>
        <v>2.1743110972408542E-3</v>
      </c>
      <c r="V69" s="12">
        <f>ABS((V$63+V$62*$P69+V$61*$P69^2+V$60*$P69^3 - H6)/H6)</f>
        <v>5.0939285916614951E-3</v>
      </c>
      <c r="W69" s="12">
        <f>ABS((W$63+W$62*$P69+W$61*$P69^2+W$60*$P69^3 - I6)/I6)</f>
        <v>2.6656565942519087E-3</v>
      </c>
      <c r="X69" s="12">
        <f>ABS((X$63+X$62*$P69+X$61*$P69^2+X$60*$P69^3 - J6)/J6)</f>
        <v>2.174311097240287E-3</v>
      </c>
      <c r="Y69" s="12">
        <f>ABS((Y$63+Y$62*$P69+Y$61*$P69^2+Y$60*$P69^3 - K6)/K6)</f>
        <v>2.379229648104353E-4</v>
      </c>
    </row>
    <row r="70" spans="16:25" x14ac:dyDescent="0.25">
      <c r="P70" s="13">
        <f t="shared" si="9"/>
        <v>5.6450028823529426</v>
      </c>
      <c r="Q70" s="12">
        <f>ABS((Q$63+Q$62*$P70+Q$61*$P70^2+Q$60*$P70^3 - C7)/C7)</f>
        <v>2.4064463904413468E-3</v>
      </c>
      <c r="R70" s="12">
        <f>ABS((R$63+R$62*$P70+R$61*$P70^2+R$60*$P70^3 - D7)/D7)</f>
        <v>2.081656344646199E-3</v>
      </c>
      <c r="S70" s="12">
        <f>ABS((S$63+S$62*$P70+S$61*$P70^2+S$60*$P70^3 - E7)/E7)</f>
        <v>5.5075719976476157E-3</v>
      </c>
      <c r="T70" s="12">
        <f>ABS((T$63+T$62*$P70+T$61*$P70^2+T$60*$P70^3 - F7)/F7)</f>
        <v>2.1357155389680905E-2</v>
      </c>
      <c r="U70" s="12">
        <f>ABS((U$63+U$62*$P70+U$61*$P70^2+U$60*$P70^3 - G7)/G7)</f>
        <v>2.3340761947573201E-3</v>
      </c>
      <c r="V70" s="12">
        <f>ABS((V$63+V$62*$P70+V$61*$P70^2+V$60*$P70^3 - H7)/H7)</f>
        <v>5.3870985123324428E-3</v>
      </c>
      <c r="W70" s="12">
        <f>ABS((W$63+W$62*$P70+W$61*$P70^2+W$60*$P70^3 - I7)/I7)</f>
        <v>2.7608144699828351E-3</v>
      </c>
      <c r="X70" s="12">
        <f>ABS((X$63+X$62*$P70+X$61*$P70^2+X$60*$P70^3 - J7)/J7)</f>
        <v>2.334076194754829E-3</v>
      </c>
      <c r="Y70" s="12">
        <f>ABS((Y$63+Y$62*$P70+Y$61*$P70^2+Y$60*$P70^3 - K7)/K7)</f>
        <v>2.3747456812305866E-4</v>
      </c>
    </row>
    <row r="71" spans="16:25" x14ac:dyDescent="0.25">
      <c r="P71" s="13">
        <f t="shared" si="9"/>
        <v>5.9524040294117651</v>
      </c>
      <c r="Q71" s="12">
        <f>ABS((Q$63+Q$62*$P71+Q$61*$P71^2+Q$60*$P71^3 - C8)/C8)</f>
        <v>2.0419675662886896E-3</v>
      </c>
      <c r="R71" s="12">
        <f>ABS((R$63+R$62*$P71+R$61*$P71^2+R$60*$P71^3 - D8)/D8)</f>
        <v>1.5890747548777263E-3</v>
      </c>
      <c r="S71" s="12">
        <f>ABS((S$63+S$62*$P71+S$61*$P71^2+S$60*$P71^3 - E8)/E8)</f>
        <v>5.0458252304543746E-3</v>
      </c>
      <c r="T71" s="12">
        <f>ABS((T$63+T$62*$P71+T$61*$P71^2+T$60*$P71^3 - F8)/F8)</f>
        <v>2.0237373674443424E-2</v>
      </c>
      <c r="U71" s="12">
        <f>ABS((U$63+U$62*$P71+U$61*$P71^2+U$60*$P71^3 - G8)/G8)</f>
        <v>2.1895529748096596E-3</v>
      </c>
      <c r="V71" s="12">
        <f>ABS((V$63+V$62*$P71+V$61*$P71^2+V$60*$P71^3 - H8)/H8)</f>
        <v>4.9355231360008233E-3</v>
      </c>
      <c r="W71" s="12">
        <f>ABS((W$63+W$62*$P71+W$61*$P71^2+W$60*$P71^3 - I8)/I8)</f>
        <v>2.4781846298123577E-3</v>
      </c>
      <c r="X71" s="12">
        <f>ABS((X$63+X$62*$P71+X$61*$P71^2+X$60*$P71^3 - J8)/J8)</f>
        <v>2.1895529748057353E-3</v>
      </c>
      <c r="Y71" s="12">
        <f>ABS((Y$63+Y$62*$P71+Y$61*$P71^2+Y$60*$P71^3 - K8)/K8)</f>
        <v>2.057803596563107E-4</v>
      </c>
    </row>
    <row r="72" spans="16:25" x14ac:dyDescent="0.25">
      <c r="P72" s="13">
        <f t="shared" si="9"/>
        <v>6.2598051764705893</v>
      </c>
      <c r="Q72" s="12">
        <f>ABS((Q$63+Q$62*$P72+Q$61*$P72^2+Q$60*$P72^3 - C9)/C9)</f>
        <v>1.5063213591719005E-3</v>
      </c>
      <c r="R72" s="12">
        <f>ABS((R$63+R$62*$P72+R$61*$P72^2+R$60*$P72^3 - D9)/D9)</f>
        <v>9.6426648873347944E-4</v>
      </c>
      <c r="S72" s="12">
        <f>ABS((S$63+S$62*$P72+S$61*$P72^2+S$60*$P72^3 - E9)/E9)</f>
        <v>4.0245284233018245E-3</v>
      </c>
      <c r="T72" s="12">
        <f>ABS((T$63+T$62*$P72+T$61*$P72^2+T$60*$P72^3 - F9)/F9)</f>
        <v>1.6627835023986421E-2</v>
      </c>
      <c r="U72" s="12">
        <f>ABS((U$63+U$62*$P72+U$61*$P72^2+U$60*$P72^3 - G9)/G9)</f>
        <v>1.7994892153762525E-3</v>
      </c>
      <c r="V72" s="12">
        <f>ABS((V$63+V$62*$P72+V$61*$P72^2+V$60*$P72^3 - H9)/H9)</f>
        <v>3.9371563509373389E-3</v>
      </c>
      <c r="W72" s="12">
        <f>ABS((W$63+W$62*$P72+W$61*$P72^2+W$60*$P72^3 - I9)/I9)</f>
        <v>1.9377038753564289E-3</v>
      </c>
      <c r="X72" s="12">
        <f>ABS((X$63+X$62*$P72+X$61*$P72^2+X$60*$P72^3 - J9)/J9)</f>
        <v>1.799489215370733E-3</v>
      </c>
      <c r="Y72" s="12">
        <f>ABS((Y$63+Y$62*$P72+Y$61*$P72^2+Y$60*$P72^3 - K9)/K9)</f>
        <v>1.550718425527585E-4</v>
      </c>
    </row>
    <row r="73" spans="16:25" x14ac:dyDescent="0.25">
      <c r="P73" s="13">
        <f t="shared" si="9"/>
        <v>6.5672063235294118</v>
      </c>
      <c r="Q73" s="12">
        <f>ABS((Q$63+Q$62*$P73+Q$61*$P73^2+Q$60*$P73^3 - C10)/C10)</f>
        <v>8.968616355439908E-4</v>
      </c>
      <c r="R73" s="12">
        <f>ABS((R$63+R$62*$P73+R$61*$P73^2+R$60*$P73^3 - D10)/D10)</f>
        <v>2.9436440979599984E-4</v>
      </c>
      <c r="S73" s="12">
        <f>ABS((S$63+S$62*$P73+S$61*$P73^2+S$60*$P73^3 - E10)/E10)</f>
        <v>2.6297956494272553E-3</v>
      </c>
      <c r="T73" s="12">
        <f>ABS((T$63+T$62*$P73+T$61*$P73^2+T$60*$P73^3 - F10)/F10)</f>
        <v>1.0977324512893813E-2</v>
      </c>
      <c r="U73" s="12">
        <f>ABS((U$63+U$62*$P73+U$61*$P73^2+U$60*$P73^3 - G10)/G10)</f>
        <v>1.2093404519565388E-3</v>
      </c>
      <c r="V73" s="12">
        <f>ABS((V$63+V$62*$P73+V$61*$P73^2+V$60*$P73^3 - H10)/H10)</f>
        <v>2.575017047548863E-3</v>
      </c>
      <c r="W73" s="12">
        <f>ABS((W$63+W$62*$P73+W$61*$P73^2+W$60*$P73^3 - I10)/I10)</f>
        <v>1.2427206474639389E-3</v>
      </c>
      <c r="X73" s="12">
        <f>ABS((X$63+X$62*$P73+X$61*$P73^2+X$60*$P73^3 - J10)/J10)</f>
        <v>1.2093404519496946E-3</v>
      </c>
      <c r="Y73" s="12">
        <f>ABS((Y$63+Y$62*$P73+Y$61*$P73^2+Y$60*$P73^3 - K10)/K10)</f>
        <v>9.4894229378000484E-5</v>
      </c>
    </row>
    <row r="74" spans="16:25" x14ac:dyDescent="0.25">
      <c r="P74" s="13">
        <f t="shared" si="9"/>
        <v>6.8746074705882361</v>
      </c>
      <c r="Q74" s="12">
        <f>ABS((Q$63+Q$62*$P74+Q$61*$P74^2+Q$60*$P74^3 - C11)/C11)</f>
        <v>2.8442548344328566E-4</v>
      </c>
      <c r="R74" s="12">
        <f>ABS((R$63+R$62*$P74+R$61*$P74^2+R$60*$P74^3 - D11)/D11)</f>
        <v>3.5929723489446283E-4</v>
      </c>
      <c r="S74" s="12">
        <f>ABS((S$63+S$62*$P74+S$61*$P74^2+S$60*$P74^3 - E11)/E11)</f>
        <v>1.0307494447776408E-3</v>
      </c>
      <c r="T74" s="12">
        <f>ABS((T$63+T$62*$P74+T$61*$P74^2+T$60*$P74^3 - F11)/F11)</f>
        <v>3.7448366558258091E-3</v>
      </c>
      <c r="U74" s="12">
        <f>ABS((U$63+U$62*$P74+U$61*$P74^2+U$60*$P74^3 - G11)/G11)</f>
        <v>4.507089877141903E-4</v>
      </c>
      <c r="V74" s="12">
        <f>ABS((V$63+V$62*$P74+V$61*$P74^2+V$60*$P74^3 - H11)/H11)</f>
        <v>1.0152603520049161E-3</v>
      </c>
      <c r="W74" s="12">
        <f>ABS((W$63+W$62*$P74+W$61*$P74^2+W$60*$P74^3 - I11)/I11)</f>
        <v>4.8066411920528605E-4</v>
      </c>
      <c r="X74" s="12">
        <f>ABS((X$63+X$62*$P74+X$61*$P74^2+X$60*$P74^3 - J11)/J11)</f>
        <v>4.5070898770630815E-4</v>
      </c>
      <c r="Y74" s="12">
        <f>ABS((Y$63+Y$62*$P74+Y$61*$P74^2+Y$60*$P74^3 - K11)/K11)</f>
        <v>3.258525253601486E-5</v>
      </c>
    </row>
    <row r="75" spans="16:25" x14ac:dyDescent="0.25">
      <c r="P75" s="13">
        <f t="shared" si="9"/>
        <v>7.1820086176470586</v>
      </c>
      <c r="Q75" s="12">
        <f>ABS((Q$63+Q$62*$P75+Q$61*$P75^2+Q$60*$P75^3 - C12)/C12)</f>
        <v>2.8051482680643976E-4</v>
      </c>
      <c r="R75" s="12">
        <f>ABS((R$63+R$62*$P75+R$61*$P75^2+R$60*$P75^3 - D12)/D12)</f>
        <v>9.5418755250603171E-4</v>
      </c>
      <c r="S75" s="12">
        <f>ABS((S$63+S$62*$P75+S$61*$P75^2+S$60*$P75^3 - E12)/E12)</f>
        <v>6.2183873580189239E-4</v>
      </c>
      <c r="T75" s="12">
        <f>ABS((T$63+T$62*$P75+T$61*$P75^2+T$60*$P75^3 - F12)/F12)</f>
        <v>4.6055440619016319E-3</v>
      </c>
      <c r="U75" s="12">
        <f>ABS((U$63+U$62*$P75+U$61*$P75^2+U$60*$P75^3 - G12)/G12)</f>
        <v>4.6125364515822899E-4</v>
      </c>
      <c r="V75" s="12">
        <f>ABS((V$63+V$62*$P75+V$61*$P75^2+V$60*$P75^3 - H12)/H12)</f>
        <v>5.942549761429796E-4</v>
      </c>
      <c r="W75" s="12">
        <f>ABS((W$63+W$62*$P75+W$61*$P75^2+W$60*$P75^3 - I12)/I12)</f>
        <v>2.7611356743664469E-4</v>
      </c>
      <c r="X75" s="12">
        <f>ABS((X$63+X$62*$P75+X$61*$P75^2+X$60*$P75^3 - J12)/J12)</f>
        <v>4.6125364516627995E-4</v>
      </c>
      <c r="Y75" s="12">
        <f>ABS((Y$63+Y$62*$P75+Y$61*$P75^2+Y$60*$P75^3 - K12)/K12)</f>
        <v>2.6338300717372852E-5</v>
      </c>
    </row>
    <row r="76" spans="16:25" x14ac:dyDescent="0.25">
      <c r="P76" s="13">
        <f t="shared" si="9"/>
        <v>7.4894097647058837</v>
      </c>
      <c r="Q76" s="12">
        <f>ABS((Q$63+Q$62*$P76+Q$61*$P76^2+Q$60*$P76^3 - C13)/C13)</f>
        <v>7.633338538910135E-4</v>
      </c>
      <c r="R76" s="12">
        <f>ABS((R$63+R$62*$P76+R$61*$P76^2+R$60*$P76^3 - D13)/D13)</f>
        <v>1.461409198164071E-3</v>
      </c>
      <c r="S76" s="12">
        <f>ABS((S$63+S$62*$P76+S$61*$P76^2+S$60*$P76^3 - E13)/E13)</f>
        <v>2.196573513161334E-3</v>
      </c>
      <c r="T76" s="12">
        <f>ABS((T$63+T$62*$P76+T$61*$P76^2+T$60*$P76^3 - F13)/F13)</f>
        <v>1.3607332073546932E-2</v>
      </c>
      <c r="U76" s="12">
        <f>ABS((U$63+U$62*$P76+U$61*$P76^2+U$60*$P76^3 - G13)/G13)</f>
        <v>1.5348873088087578E-3</v>
      </c>
      <c r="V76" s="12">
        <f>ABS((V$63+V$62*$P76+V$61*$P76^2+V$60*$P76^3 - H13)/H13)</f>
        <v>2.1250387696248158E-3</v>
      </c>
      <c r="W76" s="12">
        <f>ABS((W$63+W$62*$P76+W$61*$P76^2+W$60*$P76^3 - I13)/I13)</f>
        <v>9.694146634141572E-4</v>
      </c>
      <c r="X76" s="12">
        <f>ABS((X$63+X$62*$P76+X$61*$P76^2+X$60*$P76^3 - J13)/J13)</f>
        <v>1.5348873088179868E-3</v>
      </c>
      <c r="Y76" s="12">
        <f>ABS((Y$63+Y$62*$P76+Y$61*$P76^2+Y$60*$P76^3 - K13)/K13)</f>
        <v>7.7868254815888896E-5</v>
      </c>
    </row>
    <row r="77" spans="16:25" x14ac:dyDescent="0.25">
      <c r="P77" s="13">
        <f t="shared" si="9"/>
        <v>7.7968109117647071</v>
      </c>
      <c r="Q77" s="12">
        <f>ABS((Q$63+Q$62*$P77+Q$61*$P77^2+Q$60*$P77^3 - C14)/C14)</f>
        <v>1.1418853647941459E-3</v>
      </c>
      <c r="R77" s="12">
        <f>ABS((R$63+R$62*$P77+R$61*$P77^2+R$60*$P77^3 - D14)/D14)</f>
        <v>1.8617665753838054E-3</v>
      </c>
      <c r="S77" s="12">
        <f>ABS((S$63+S$62*$P77+S$61*$P77^2+S$60*$P77^3 - E14)/E14)</f>
        <v>3.582219852222891E-3</v>
      </c>
      <c r="T77" s="12">
        <f>ABS((T$63+T$62*$P77+T$61*$P77^2+T$60*$P77^3 - F14)/F14)</f>
        <v>2.2791414463223261E-2</v>
      </c>
      <c r="U77" s="12">
        <f>ABS((U$63+U$62*$P77+U$61*$P77^2+U$60*$P77^3 - G14)/G14)</f>
        <v>2.8201758133849361E-3</v>
      </c>
      <c r="V77" s="12">
        <f>ABS((V$63+V$62*$P77+V$61*$P77^2+V$60*$P77^3 - H14)/H14)</f>
        <v>3.4687733919365237E-3</v>
      </c>
      <c r="W77" s="12">
        <f>ABS((W$63+W$62*$P77+W$61*$P77^2+W$60*$P77^3 - I14)/I14)</f>
        <v>1.5542502152912831E-3</v>
      </c>
      <c r="X77" s="12">
        <f>ABS((X$63+X$62*$P77+X$61*$P77^2+X$60*$P77^3 - J14)/J14)</f>
        <v>2.8201758133936999E-3</v>
      </c>
      <c r="Y77" s="12">
        <f>ABS((Y$63+Y$62*$P77+Y$61*$P77^2+Y$60*$P77^3 - K14)/K14)</f>
        <v>1.1925204881018669E-4</v>
      </c>
    </row>
    <row r="78" spans="16:25" x14ac:dyDescent="0.25">
      <c r="P78" s="13">
        <f t="shared" si="9"/>
        <v>8.1042120588235314</v>
      </c>
      <c r="Q78" s="12">
        <f>ABS((Q$63+Q$62*$P78+Q$61*$P78^2+Q$60*$P78^3 - C15)/C15)</f>
        <v>1.4039581739244294E-3</v>
      </c>
      <c r="R78" s="12">
        <f>ABS((R$63+R$62*$P78+R$61*$P78^2+R$60*$P78^3 - D15)/D15)</f>
        <v>2.1426402390414242E-3</v>
      </c>
      <c r="S78" s="12">
        <f>ABS((S$63+S$62*$P78+S$61*$P78^2+S$60*$P78^3 - E15)/E15)</f>
        <v>4.6883117292259276E-3</v>
      </c>
      <c r="T78" s="12">
        <f>ABS((T$63+T$62*$P78+T$61*$P78^2+T$60*$P78^3 - F15)/F15)</f>
        <v>3.1681855545151467E-2</v>
      </c>
      <c r="U78" s="12">
        <f>ABS((U$63+U$62*$P78+U$61*$P78^2+U$60*$P78^3 - G15)/G15)</f>
        <v>4.4600117453372909E-3</v>
      </c>
      <c r="V78" s="12">
        <f>ABS((V$63+V$62*$P78+V$61*$P78^2+V$60*$P78^3 - H15)/H15)</f>
        <v>4.5379127768463059E-3</v>
      </c>
      <c r="W78" s="12">
        <f>ABS((W$63+W$62*$P78+W$61*$P78^2+W$60*$P78^3 - I15)/I15)</f>
        <v>1.9979066193946695E-3</v>
      </c>
      <c r="X78" s="12">
        <f>ABS((X$63+X$62*$P78+X$61*$P78^2+X$60*$P78^3 - J15)/J15)</f>
        <v>4.4600117453464563E-3</v>
      </c>
      <c r="Y78" s="12">
        <f>ABS((Y$63+Y$62*$P78+Y$61*$P78^2+Y$60*$P78^3 - K15)/K15)</f>
        <v>1.4878710868432529E-4</v>
      </c>
    </row>
    <row r="79" spans="16:25" x14ac:dyDescent="0.25">
      <c r="P79" s="13">
        <f t="shared" si="9"/>
        <v>8.4116132058823538</v>
      </c>
      <c r="Q79" s="12">
        <f>ABS((Q$63+Q$62*$P79+Q$61*$P79^2+Q$60*$P79^3 - C16)/C16)</f>
        <v>1.5453303070291134E-3</v>
      </c>
      <c r="R79" s="12">
        <f>ABS((R$63+R$62*$P79+R$61*$P79^2+R$60*$P79^3 - D16)/D16)</f>
        <v>2.2952964320258461E-3</v>
      </c>
      <c r="S79" s="12">
        <f>ABS((S$63+S$62*$P79+S$61*$P79^2+S$60*$P79^3 - E16)/E16)</f>
        <v>5.4456312329063828E-3</v>
      </c>
      <c r="T79" s="12">
        <f>ABS((T$63+T$62*$P79+T$61*$P79^2+T$60*$P79^3 - F16)/F16)</f>
        <v>3.9785567733831344E-2</v>
      </c>
      <c r="U79" s="12">
        <f>ABS((U$63+U$62*$P79+U$61*$P79^2+U$60*$P79^3 - G16)/G16)</f>
        <v>6.8675264627919355E-3</v>
      </c>
      <c r="V79" s="12">
        <f>ABS((V$63+V$62*$P79+V$61*$P79^2+V$60*$P79^3 - H16)/H16)</f>
        <v>5.2661206024484262E-3</v>
      </c>
      <c r="W79" s="12">
        <f>ABS((W$63+W$62*$P79+W$61*$P79^2+W$60*$P79^3 - I16)/I16)</f>
        <v>2.2790451252762398E-3</v>
      </c>
      <c r="X79" s="12">
        <f>ABS((X$63+X$62*$P79+X$61*$P79^2+X$60*$P79^3 - J16)/J16)</f>
        <v>6.8675264628004608E-3</v>
      </c>
      <c r="Y79" s="12">
        <f>ABS((Y$63+Y$62*$P79+Y$61*$P79^2+Y$60*$P79^3 - K16)/K16)</f>
        <v>1.6565305956515837E-4</v>
      </c>
    </row>
    <row r="80" spans="16:25" x14ac:dyDescent="0.25">
      <c r="P80" s="13">
        <f t="shared" si="9"/>
        <v>8.7190143529411781</v>
      </c>
      <c r="Q80" s="12">
        <f>ABS((Q$63+Q$62*$P80+Q$61*$P80^2+Q$60*$P80^3 - C17)/C17)</f>
        <v>1.5682639942810861E-3</v>
      </c>
      <c r="R80" s="12">
        <f>ABS((R$63+R$62*$P80+R$61*$P80^2+R$60*$P80^3 - D17)/D17)</f>
        <v>2.3122287757607637E-3</v>
      </c>
      <c r="S80" s="12">
        <f>ABS((S$63+S$62*$P80+S$61*$P80^2+S$60*$P80^3 - E17)/E17)</f>
        <v>5.8065909786898032E-3</v>
      </c>
      <c r="T80" s="12">
        <f>ABS((T$63+T$62*$P80+T$61*$P80^2+T$60*$P80^3 - F17)/F17)</f>
        <v>4.657131870473305E-2</v>
      </c>
      <c r="U80" s="12">
        <f>ABS((U$63+U$62*$P80+U$61*$P80^2+U$60*$P80^3 - G17)/G17)</f>
        <v>1.1624238729496354E-2</v>
      </c>
      <c r="V80" s="12">
        <f>ABS((V$63+V$62*$P80+V$61*$P80^2+V$60*$P80^3 - H17)/H17)</f>
        <v>5.6085786762125906E-3</v>
      </c>
      <c r="W80" s="12">
        <f>ABS((W$63+W$62*$P80+W$61*$P80^2+W$60*$P80^3 - I17)/I17)</f>
        <v>2.3868460082608987E-3</v>
      </c>
      <c r="X80" s="12">
        <f>ABS((X$63+X$62*$P80+X$61*$P80^2+X$60*$P80^3 - J17)/J17)</f>
        <v>1.1624238729503213E-2</v>
      </c>
      <c r="Y80" s="12">
        <f>ABS((Y$63+Y$62*$P80+Y$61*$P80^2+Y$60*$P80^3 - K17)/K17)</f>
        <v>1.69774232812763E-4</v>
      </c>
    </row>
    <row r="81" spans="16:25" x14ac:dyDescent="0.25">
      <c r="P81" s="13">
        <f t="shared" si="9"/>
        <v>9.0264155000000006</v>
      </c>
      <c r="Q81" s="12">
        <f>ABS((Q$63+Q$62*$P81+Q$61*$P81^2+Q$60*$P81^3 - C18)/C18)</f>
        <v>1.4803295595977161E-3</v>
      </c>
      <c r="R81" s="12">
        <f>ABS((R$63+R$62*$P81+R$61*$P81^2+R$60*$P81^3 - D18)/D18)</f>
        <v>2.1839163459980871E-3</v>
      </c>
      <c r="S81" s="12">
        <f>ABS((S$63+S$62*$P81+S$61*$P81^2+S$60*$P81^3 - E18)/E18)</f>
        <v>5.7455437109992175E-3</v>
      </c>
      <c r="T81" s="12">
        <f>ABS((T$63+T$62*$P81+T$61*$P81^2+T$60*$P81^3 - F18)/F18)</f>
        <v>5.1428120331660332E-2</v>
      </c>
      <c r="U81" s="12">
        <f>ABS((U$63+U$62*$P81+U$61*$P81^2+U$60*$P81^3 - G18)/G18)</f>
        <v>3.3561580463480151E-2</v>
      </c>
      <c r="V81" s="12">
        <f>ABS((V$63+V$62*$P81+V$61*$P81^2+V$60*$P81^3 - H18)/H18)</f>
        <v>5.5421873857408824E-3</v>
      </c>
      <c r="W81" s="12">
        <f>ABS((W$63+W$62*$P81+W$61*$P81^2+W$60*$P81^3 - I18)/I18)</f>
        <v>2.3202031915908177E-3</v>
      </c>
      <c r="X81" s="12">
        <f>ABS((X$63+X$62*$P81+X$61*$P81^2+X$60*$P81^3 - J18)/J18)</f>
        <v>3.3561580463478374E-2</v>
      </c>
      <c r="Y81" s="12">
        <f>ABS((Y$63+Y$62*$P81+Y$61*$P81^2+Y$60*$P81^3 - K18)/K18)</f>
        <v>1.6170649961340041E-4</v>
      </c>
    </row>
    <row r="82" spans="16:25" x14ac:dyDescent="0.25">
      <c r="P82" s="13">
        <f t="shared" si="9"/>
        <v>9.3338166470588249</v>
      </c>
      <c r="Q82" s="12">
        <f>ABS((Q$63+Q$62*$P82+Q$61*$P82^2+Q$60*$P82^3 - C19)/C19)</f>
        <v>1.2934775660363349E-3</v>
      </c>
      <c r="R82" s="12">
        <f>ABS((R$63+R$62*$P82+R$61*$P82^2+R$60*$P82^3 - D19)/D19)</f>
        <v>1.8937626477127608E-3</v>
      </c>
      <c r="S82" s="12">
        <f>ABS((S$63+S$62*$P82+S$61*$P82^2+S$60*$P82^3 - E19)/E19)</f>
        <v>5.2590366192768511E-3</v>
      </c>
      <c r="T82" s="12">
        <f>ABS((T$63+T$62*$P82+T$61*$P82^2+T$60*$P82^3 - F19)/F19)</f>
        <v>5.3579327306097851E-2</v>
      </c>
      <c r="U82" s="12">
        <f>ABS((U$63+U$62*$P82+U$61*$P82^2+U$60*$P82^3 - G19)/G19)</f>
        <v>2.7155436198068303E-2</v>
      </c>
      <c r="V82" s="12">
        <f>ABS((V$63+V$62*$P82+V$61*$P82^2+V$60*$P82^3 - H19)/H19)</f>
        <v>5.0656739801726693E-3</v>
      </c>
      <c r="W82" s="12">
        <f>ABS((W$63+W$62*$P82+W$61*$P82^2+W$60*$P82^3 - I19)/I19)</f>
        <v>2.0869714651393441E-3</v>
      </c>
      <c r="X82" s="12">
        <f>ABS((X$63+X$62*$P82+X$61*$P82^2+X$60*$P82^3 - J19)/J19)</f>
        <v>2.7155436198040256E-2</v>
      </c>
      <c r="Y82" s="12">
        <f>ABS((Y$63+Y$62*$P82+Y$61*$P82^2+Y$60*$P82^3 - K19)/K19)</f>
        <v>1.4254371290451577E-4</v>
      </c>
    </row>
    <row r="83" spans="16:25" x14ac:dyDescent="0.25">
      <c r="P83" s="13">
        <f>B20</f>
        <v>9.6412177941176473</v>
      </c>
      <c r="Q83" s="12">
        <f>ABS((Q$63+Q$62*$P83+Q$61*$P83^2+Q$60*$P83^3 - C20)/C20)</f>
        <v>1.0233003777416554E-3</v>
      </c>
      <c r="R83" s="12">
        <f>ABS((R$63+R$62*$P83+R$61*$P83^2+R$60*$P83^3 - D20)/D20)</f>
        <v>1.408128605046707E-3</v>
      </c>
      <c r="S83" s="12">
        <f>ABS((S$63+S$62*$P83+S$61*$P83^2+S$60*$P83^3 - E20)/E20)</f>
        <v>4.3660233737068998E-3</v>
      </c>
      <c r="T83" s="12">
        <f>ABS((T$63+T$62*$P83+T$61*$P83^2+T$60*$P83^3 - F20)/F20)</f>
        <v>5.1889800548658806E-2</v>
      </c>
      <c r="U83" s="12">
        <f>ABS((U$63+U$62*$P83+U$61*$P83^2+U$60*$P83^3 - G20)/G20)</f>
        <v>7.284355035669458E-3</v>
      </c>
      <c r="V83" s="12">
        <f>ABS((V$63+V$62*$P83+V$61*$P83^2+V$60*$P83^3 - H20)/H20)</f>
        <v>4.1996199097247035E-3</v>
      </c>
      <c r="W83" s="12">
        <f>ABS((W$63+W$62*$P83+W$61*$P83^2+W$60*$P83^3 - I20)/I20)</f>
        <v>1.7032660616111616E-3</v>
      </c>
      <c r="X83" s="12">
        <f>ABS((X$63+X$62*$P83+X$61*$P83^2+X$60*$P83^3 - J20)/J20)</f>
        <v>7.2843550356540042E-3</v>
      </c>
      <c r="Y83" s="12">
        <f>ABS((Y$63+Y$62*$P83+Y$61*$P83^2+Y$60*$P83^3 - K20)/K20)</f>
        <v>1.1384001678384624E-4</v>
      </c>
    </row>
    <row r="84" spans="16:25" x14ac:dyDescent="0.25">
      <c r="P84" s="13">
        <f t="shared" ref="P84:P95" si="10">B21</f>
        <v>9.9486189411764716</v>
      </c>
      <c r="Q84" s="12">
        <f>ABS((Q$63+Q$62*$P84+Q$61*$P84^2+Q$60*$P84^3 - C21)/C21)</f>
        <v>6.8843968149831785E-4</v>
      </c>
      <c r="R84" s="12">
        <f>ABS((R$63+R$62*$P84+R$61*$P84^2+R$60*$P84^3 - D21)/D21)</f>
        <v>6.5216838505227843E-4</v>
      </c>
      <c r="S84" s="12">
        <f>ABS((S$63+S$62*$P84+S$61*$P84^2+S$60*$P84^3 - E21)/E21)</f>
        <v>3.1080436474561503E-3</v>
      </c>
      <c r="T84" s="12">
        <f>ABS((T$63+T$62*$P84+T$61*$P84^2+T$60*$P84^3 - F21)/F21)</f>
        <v>4.4374173996071534E-2</v>
      </c>
      <c r="U84" s="12">
        <f>ABS((U$63+U$62*$P84+U$61*$P84^2+U$60*$P84^3 - G21)/G21)</f>
        <v>2.9350430424245231E-3</v>
      </c>
      <c r="V84" s="12">
        <f>ABS((V$63+V$62*$P84+V$61*$P84^2+V$60*$P84^3 - H21)/H21)</f>
        <v>2.9864153051152083E-3</v>
      </c>
      <c r="W84" s="12">
        <f>ABS((W$63+W$62*$P84+W$61*$P84^2+W$60*$P84^3 - I21)/I21)</f>
        <v>1.1928129203468002E-3</v>
      </c>
      <c r="X84" s="12">
        <f>ABS((X$63+X$62*$P84+X$61*$P84^2+X$60*$P84^3 - J21)/J21)</f>
        <v>2.9350430424112416E-3</v>
      </c>
      <c r="Y84" s="12">
        <f>ABS((Y$63+Y$62*$P84+Y$61*$P84^2+Y$60*$P84^3 - K21)/K21)</f>
        <v>7.7545050467168209E-5</v>
      </c>
    </row>
    <row r="85" spans="16:25" x14ac:dyDescent="0.25">
      <c r="P85" s="13">
        <f t="shared" si="10"/>
        <v>10.256020088235299</v>
      </c>
      <c r="Q85" s="12">
        <f>ABS((Q$63+Q$62*$P85+Q$61*$P85^2+Q$60*$P85^3 - C22)/C22)</f>
        <v>3.1010755937566266E-4</v>
      </c>
      <c r="R85" s="12">
        <f>ABS((R$63+R$62*$P85+R$61*$P85^2+R$60*$P85^3 - D22)/D22)</f>
        <v>5.6345188929831139E-4</v>
      </c>
      <c r="S85" s="12">
        <f>ABS((S$63+S$62*$P85+S$61*$P85^2+S$60*$P85^3 - E22)/E22)</f>
        <v>1.5493774897819528E-3</v>
      </c>
      <c r="T85" s="12">
        <f>ABS((T$63+T$62*$P85+T$61*$P85^2+T$60*$P85^3 - F22)/F22)</f>
        <v>2.668106063267817E-2</v>
      </c>
      <c r="U85" s="12">
        <f>ABS((U$63+U$62*$P85+U$61*$P85^2+U$60*$P85^3 - G22)/G22)</f>
        <v>9.3998185352838555E-4</v>
      </c>
      <c r="V85" s="12">
        <f>ABS((V$63+V$62*$P85+V$61*$P85^2+V$60*$P85^3 - H22)/H22)</f>
        <v>1.4901466472227048E-3</v>
      </c>
      <c r="W85" s="12">
        <f>ABS((W$63+W$62*$P85+W$61*$P85^2+W$60*$P85^3 - I22)/I22)</f>
        <v>5.8634721558392937E-4</v>
      </c>
      <c r="X85" s="12">
        <f>ABS((X$63+X$62*$P85+X$61*$P85^2+X$60*$P85^3 - J22)/J22)</f>
        <v>9.3998185351628261E-4</v>
      </c>
      <c r="Y85" s="12">
        <f>ABS((Y$63+Y$62*$P85+Y$61*$P85^2+Y$60*$P85^3 - K22)/K22)</f>
        <v>3.5949677387139373E-5</v>
      </c>
    </row>
    <row r="86" spans="16:25" x14ac:dyDescent="0.25">
      <c r="P86" s="13">
        <f t="shared" si="10"/>
        <v>10.56342123529412</v>
      </c>
      <c r="Q86" s="12">
        <f>ABS((Q$63+Q$62*$P86+Q$61*$P86^2+Q$60*$P86^3 - C23)/C23)</f>
        <v>8.8303370105198602E-5</v>
      </c>
      <c r="R86" s="12">
        <f>ABS((R$63+R$62*$P86+R$61*$P86^2+R$60*$P86^3 - D23)/D23)</f>
        <v>2.848209514224322E-3</v>
      </c>
      <c r="S86" s="12">
        <f>ABS((S$63+S$62*$P86+S$61*$P86^2+S$60*$P86^3 - E23)/E23)</f>
        <v>2.2281978085292569E-4</v>
      </c>
      <c r="T86" s="12">
        <f>ABS((T$63+T$62*$P86+T$61*$P86^2+T$60*$P86^3 - F23)/F23)</f>
        <v>1.4255642193310127E-2</v>
      </c>
      <c r="U86" s="12">
        <f>ABS((U$63+U$62*$P86+U$61*$P86^2+U$60*$P86^3 - G23)/G23)</f>
        <v>2.0635072915292581E-4</v>
      </c>
      <c r="V86" s="12">
        <f>ABS((V$63+V$62*$P86+V$61*$P86^2+V$60*$P86^3 - H23)/H23)</f>
        <v>2.0357816469349603E-4</v>
      </c>
      <c r="W86" s="12">
        <f>ABS((W$63+W$62*$P86+W$61*$P86^2+W$60*$P86^3 - I23)/I23)</f>
        <v>7.8942825744442039E-5</v>
      </c>
      <c r="X86" s="12">
        <f>ABS((X$63+X$62*$P86+X$61*$P86^2+X$60*$P86^3 - J23)/J23)</f>
        <v>2.0635072916304966E-4</v>
      </c>
      <c r="Y86" s="12">
        <f>ABS((Y$63+Y$62*$P86+Y$61*$P86^2+Y$60*$P86^3 - K23)/K23)</f>
        <v>8.3596594321382646E-6</v>
      </c>
    </row>
    <row r="87" spans="16:25" x14ac:dyDescent="0.25">
      <c r="P87" s="13">
        <f t="shared" si="10"/>
        <v>10.870822382352941</v>
      </c>
      <c r="Q87" s="12">
        <f>ABS((Q$63+Q$62*$P87+Q$61*$P87^2+Q$60*$P87^3 - C24)/C24)</f>
        <v>4.8153938026003717E-4</v>
      </c>
      <c r="R87" s="12">
        <f>ABS((R$63+R$62*$P87+R$61*$P87^2+R$60*$P87^3 - D24)/D24)</f>
        <v>9.6158739890141592E-3</v>
      </c>
      <c r="S87" s="12">
        <f>ABS((S$63+S$62*$P87+S$61*$P87^2+S$60*$P87^3 - E24)/E24)</f>
        <v>2.0983977968516863E-3</v>
      </c>
      <c r="T87" s="12">
        <f>ABS((T$63+T$62*$P87+T$61*$P87^2+T$60*$P87^3 - F24)/F24)</f>
        <v>0.14977580306508548</v>
      </c>
      <c r="U87" s="12">
        <f>ABS((U$63+U$62*$P87+U$61*$P87^2+U$60*$P87^3 - G24)/G24)</f>
        <v>9.1594928237425874E-4</v>
      </c>
      <c r="V87" s="12">
        <f>ABS((V$63+V$62*$P87+V$61*$P87^2+V$60*$P87^3 - H24)/H24)</f>
        <v>1.9878639504941845E-3</v>
      </c>
      <c r="W87" s="12">
        <f>ABS((W$63+W$62*$P87+W$61*$P87^2+W$60*$P87^3 - I24)/I24)</f>
        <v>7.5992986007765201E-4</v>
      </c>
      <c r="X87" s="12">
        <f>ABS((X$63+X$62*$P87+X$61*$P87^2+X$60*$P87^3 - J24)/J24)</f>
        <v>9.1594928238432577E-4</v>
      </c>
      <c r="Y87" s="12">
        <f>ABS((Y$63+Y$62*$P87+Y$61*$P87^2+Y$60*$P87^3 - K24)/K24)</f>
        <v>5.2539479557635443E-5</v>
      </c>
    </row>
    <row r="88" spans="16:25" x14ac:dyDescent="0.25">
      <c r="P88" s="13">
        <f t="shared" si="10"/>
        <v>11.17822352941177</v>
      </c>
      <c r="Q88" s="12">
        <f>ABS((Q$63+Q$62*$P88+Q$61*$P88^2+Q$60*$P88^3 - C25)/C25)</f>
        <v>8.427489205971411E-4</v>
      </c>
      <c r="R88" s="12">
        <f>ABS((R$63+R$62*$P88+R$61*$P88^2+R$60*$P88^3 - D25)/D25)</f>
        <v>9.1208750017853057E-2</v>
      </c>
      <c r="S88" s="12">
        <f>ABS((S$63+S$62*$P88+S$61*$P88^2+S$60*$P88^3 - E25)/E25)</f>
        <v>3.944103113009587E-3</v>
      </c>
      <c r="T88" s="12">
        <f>ABS((T$63+T$62*$P88+T$61*$P88^2+T$60*$P88^3 - F25)/F25)</f>
        <v>1.949638382779378</v>
      </c>
      <c r="U88" s="12">
        <f>ABS((U$63+U$62*$P88+U$61*$P88^2+U$60*$P88^3 - G25)/G25)</f>
        <v>1.3467565845324625E-3</v>
      </c>
      <c r="V88" s="12">
        <f>ABS((V$63+V$62*$P88+V$61*$P88^2+V$60*$P88^3 - H25)/H25)</f>
        <v>3.7348191464841242E-3</v>
      </c>
      <c r="W88" s="12">
        <f>ABS((W$63+W$62*$P88+W$61*$P88^2+W$60*$P88^3 - I25)/I25)</f>
        <v>1.4080222625127844E-3</v>
      </c>
      <c r="X88" s="12">
        <f>ABS((X$63+X$62*$P88+X$61*$P88^2+X$60*$P88^3 - J25)/J25)</f>
        <v>1.3467565845401467E-3</v>
      </c>
      <c r="Y88" s="12">
        <f>ABS((Y$63+Y$62*$P88+Y$61*$P88^2+Y$60*$P88^3 - K25)/K25)</f>
        <v>9.3521935906674399E-5</v>
      </c>
    </row>
    <row r="89" spans="16:25" x14ac:dyDescent="0.25">
      <c r="P89" s="13">
        <f t="shared" si="10"/>
        <v>11.485624676470589</v>
      </c>
      <c r="Q89" s="12">
        <f>ABS((Q$63+Q$62*$P89+Q$61*$P89^2+Q$60*$P89^3 - C26)/C26)</f>
        <v>1.1437008543585159E-3</v>
      </c>
      <c r="R89" s="12">
        <f>ABS((R$63+R$62*$P89+R$61*$P89^2+R$60*$P89^3 - D26)/D26)</f>
        <v>1.0934347673982941E-2</v>
      </c>
      <c r="S89" s="12">
        <f>ABS((S$63+S$62*$P89+S$61*$P89^2+S$60*$P89^3 - E26)/E26)</f>
        <v>5.6034802676772693E-3</v>
      </c>
      <c r="T89" s="12">
        <f>ABS((T$63+T$62*$P89+T$61*$P89^2+T$60*$P89^3 - F26)/F26)</f>
        <v>0.28223122720246263</v>
      </c>
      <c r="U89" s="12">
        <f>ABS((U$63+U$62*$P89+U$61*$P89^2+U$60*$P89^3 - G26)/G26)</f>
        <v>1.572050992909389E-3</v>
      </c>
      <c r="V89" s="12">
        <f>ABS((V$63+V$62*$P89+V$61*$P89^2+V$60*$P89^3 - H26)/H26)</f>
        <v>5.2959014450200265E-3</v>
      </c>
      <c r="W89" s="12">
        <f>ABS((W$63+W$62*$P89+W$61*$P89^2+W$60*$P89^3 - I26)/I26)</f>
        <v>1.9696028966495679E-3</v>
      </c>
      <c r="X89" s="12">
        <f>ABS((X$63+X$62*$P89+X$61*$P89^2+X$60*$P89^3 - J26)/J26)</f>
        <v>1.5720509929159807E-3</v>
      </c>
      <c r="Y89" s="12">
        <f>ABS((Y$63+Y$62*$P89+Y$61*$P89^2+Y$60*$P89^3 - K26)/K26)</f>
        <v>1.2804261139916402E-4</v>
      </c>
    </row>
    <row r="90" spans="16:25" x14ac:dyDescent="0.25">
      <c r="P90" s="13">
        <f t="shared" si="10"/>
        <v>11.79302582352941</v>
      </c>
      <c r="Q90" s="12">
        <f>ABS((Q$63+Q$62*$P90+Q$61*$P90^2+Q$60*$P90^3 - C27)/C27)</f>
        <v>1.3549662893771626E-3</v>
      </c>
      <c r="R90" s="12">
        <f>ABS((R$63+R$62*$P90+R$61*$P90^2+R$60*$P90^3 - D27)/D27)</f>
        <v>5.9630760044984297E-3</v>
      </c>
      <c r="S90" s="12">
        <f>ABS((S$63+S$62*$P90+S$61*$P90^2+S$60*$P90^3 - E27)/E27)</f>
        <v>6.896779858845457E-3</v>
      </c>
      <c r="T90" s="12">
        <f>ABS((T$63+T$62*$P90+T$61*$P90^2+T$60*$P90^3 - F27)/F27)</f>
        <v>0.177902689726853</v>
      </c>
      <c r="U90" s="12">
        <f>ABS((U$63+U$62*$P90+U$61*$P90^2+U$60*$P90^3 - G27)/G27)</f>
        <v>1.6304447281695941E-3</v>
      </c>
      <c r="V90" s="12">
        <f>ABS((V$63+V$62*$P90+V$61*$P90^2+V$60*$P90^3 - H27)/H27)</f>
        <v>6.5023164702739424E-3</v>
      </c>
      <c r="W90" s="12">
        <f>ABS((W$63+W$62*$P90+W$61*$P90^2+W$60*$P90^3 - I27)/I27)</f>
        <v>2.3864347131550535E-3</v>
      </c>
      <c r="X90" s="12">
        <f>ABS((X$63+X$62*$P90+X$61*$P90^2+X$60*$P90^3 - J27)/J27)</f>
        <v>1.6304447281755036E-3</v>
      </c>
      <c r="Y90" s="12">
        <f>ABS((Y$63+Y$62*$P90+Y$61*$P90^2+Y$60*$P90^3 - K27)/K27)</f>
        <v>1.5266425282603124E-4</v>
      </c>
    </row>
    <row r="91" spans="16:25" x14ac:dyDescent="0.25">
      <c r="P91" s="13">
        <f t="shared" si="10"/>
        <v>12.10042697058824</v>
      </c>
      <c r="Q91" s="12">
        <f>ABS((Q$63+Q$62*$P91+Q$61*$P91^2+Q$60*$P91^3 - C28)/C28)</f>
        <v>1.4460708327717353E-3</v>
      </c>
      <c r="R91" s="12">
        <f>ABS((R$63+R$62*$P91+R$61*$P91^2+R$60*$P91^3 - D28)/D28)</f>
        <v>3.8302416244762123E-3</v>
      </c>
      <c r="S91" s="12">
        <f>ABS((S$63+S$62*$P91+S$61*$P91^2+S$60*$P91^3 - E28)/E28)</f>
        <v>7.6208719532865881E-3</v>
      </c>
      <c r="T91" s="12">
        <f>ABS((T$63+T$62*$P91+T$61*$P91^2+T$60*$P91^3 - F28)/F28)</f>
        <v>0.12995942590838494</v>
      </c>
      <c r="U91" s="12">
        <f>ABS((U$63+U$62*$P91+U$61*$P91^2+U$60*$P91^3 - G28)/G28)</f>
        <v>1.5443107919679972E-3</v>
      </c>
      <c r="V91" s="12">
        <f>ABS((V$63+V$62*$P91+V$61*$P91^2+V$60*$P91^3 - H28)/H28)</f>
        <v>7.1654679791191295E-3</v>
      </c>
      <c r="W91" s="12">
        <f>ABS((W$63+W$62*$P91+W$61*$P91^2+W$60*$P91^3 - I28)/I28)</f>
        <v>2.596035905002804E-3</v>
      </c>
      <c r="X91" s="12">
        <f>ABS((X$63+X$62*$P91+X$61*$P91^2+X$60*$P91^3 - J28)/J28)</f>
        <v>1.5443107919718322E-3</v>
      </c>
      <c r="Y91" s="12">
        <f>ABS((Y$63+Y$62*$P91+Y$61*$P91^2+Y$60*$P91^3 - K28)/K28)</f>
        <v>1.6379710482418287E-4</v>
      </c>
    </row>
    <row r="92" spans="16:25" x14ac:dyDescent="0.25">
      <c r="P92" s="13">
        <f t="shared" si="10"/>
        <v>12.40782811764706</v>
      </c>
      <c r="Q92" s="12">
        <f>ABS((Q$63+Q$62*$P92+Q$61*$P92^2+Q$60*$P92^3 - C29)/C29)</f>
        <v>1.3856227156310407E-3</v>
      </c>
      <c r="R92" s="12">
        <f>ABS((R$63+R$62*$P92+R$61*$P92^2+R$60*$P92^3 - D29)/D29)</f>
        <v>2.4566367446667318E-3</v>
      </c>
      <c r="S92" s="12">
        <f>ABS((S$63+S$62*$P92+S$61*$P92^2+S$60*$P92^3 - E29)/E29)</f>
        <v>7.5491634482599164E-3</v>
      </c>
      <c r="T92" s="12">
        <f>ABS((T$63+T$62*$P92+T$61*$P92^2+T$60*$P92^3 - F29)/F29)</f>
        <v>9.4936907292704764E-2</v>
      </c>
      <c r="U92" s="12">
        <f>ABS((U$63+U$62*$P92+U$61*$P92^2+U$60*$P92^3 - G29)/G29)</f>
        <v>1.3276589433752386E-3</v>
      </c>
      <c r="V92" s="12">
        <f>ABS((V$63+V$62*$P92+V$61*$P92^2+V$60*$P92^3 - H29)/H29)</f>
        <v>7.0774581682902177E-3</v>
      </c>
      <c r="W92" s="12">
        <f>ABS((W$63+W$62*$P92+W$61*$P92^2+W$60*$P92^3 - I29)/I29)</f>
        <v>2.5320271649958113E-3</v>
      </c>
      <c r="X92" s="12">
        <f>ABS((X$63+X$62*$P92+X$61*$P92^2+X$60*$P92^3 - J29)/J29)</f>
        <v>1.3276589433778246E-3</v>
      </c>
      <c r="Y92" s="12">
        <f>ABS((Y$63+Y$62*$P92+Y$61*$P92^2+Y$60*$P92^3 - K29)/K29)</f>
        <v>1.5771638811842078E-4</v>
      </c>
    </row>
    <row r="93" spans="16:25" x14ac:dyDescent="0.25">
      <c r="P93" s="13">
        <f t="shared" si="10"/>
        <v>12.715229264705879</v>
      </c>
      <c r="Q93" s="12">
        <f>ABS((Q$63+Q$62*$P93+Q$61*$P93^2+Q$60*$P93^3 - C30)/C30)</f>
        <v>1.1414208639754907E-3</v>
      </c>
      <c r="R93" s="12">
        <f>ABS((R$63+R$62*$P93+R$61*$P93^2+R$60*$P93^3 - D30)/D30)</f>
        <v>1.39245450897371E-3</v>
      </c>
      <c r="S93" s="12">
        <f>ABS((S$63+S$62*$P93+S$61*$P93^2+S$60*$P93^3 - E30)/E30)</f>
        <v>6.4315185449951009E-3</v>
      </c>
      <c r="T93" s="12">
        <f>ABS((T$63+T$62*$P93+T$61*$P93^2+T$60*$P93^3 - F30)/F30)</f>
        <v>6.326872746003033E-2</v>
      </c>
      <c r="U93" s="12">
        <f>ABS((U$63+U$62*$P93+U$61*$P93^2+U$60*$P93^3 - G30)/G30)</f>
        <v>9.8987946615242237E-4</v>
      </c>
      <c r="V93" s="12">
        <f>ABS((V$63+V$62*$P93+V$61*$P93^2+V$60*$P93^3 - H30)/H30)</f>
        <v>6.0116366186129611E-3</v>
      </c>
      <c r="W93" s="12">
        <f>ABS((W$63+W$62*$P93+W$61*$P93^2+W$60*$P93^3 - I30)/I30)</f>
        <v>2.1244533814988513E-3</v>
      </c>
      <c r="X93" s="12">
        <f>ABS((X$63+X$62*$P93+X$61*$P93^2+X$60*$P93^3 - J30)/J30)</f>
        <v>9.8987946615337213E-4</v>
      </c>
      <c r="Y93" s="12">
        <f>ABS((Y$63+Y$62*$P93+Y$61*$P93^2+Y$60*$P93^3 - K30)/K30)</f>
        <v>1.3057736995021014E-4</v>
      </c>
    </row>
    <row r="94" spans="16:25" x14ac:dyDescent="0.25">
      <c r="P94" s="13">
        <f t="shared" si="10"/>
        <v>13.022630411764711</v>
      </c>
      <c r="Q94" s="12">
        <f>ABS((Q$63+Q$62*$P94+Q$61*$P94^2+Q$60*$P94^3 - C31)/C31)</f>
        <v>6.8054668515807023E-4</v>
      </c>
      <c r="R94" s="12">
        <f>ABS((R$63+R$62*$P94+R$61*$P94^2+R$60*$P94^3 - D31)/D31)</f>
        <v>4.8535597905077343E-4</v>
      </c>
      <c r="S94" s="12">
        <f>ABS((S$63+S$62*$P94+S$61*$P94^2+S$60*$P94^3 - E31)/E31)</f>
        <v>3.9941811489795555E-3</v>
      </c>
      <c r="T94" s="12">
        <f>ABS((T$63+T$62*$P94+T$61*$P94^2+T$60*$P94^3 - F31)/F31)</f>
        <v>3.1596606789129809E-2</v>
      </c>
      <c r="U94" s="12">
        <f>ABS((U$63+U$62*$P94+U$61*$P94^2+U$60*$P94^3 - G31)/G31)</f>
        <v>5.3767028392922439E-4</v>
      </c>
      <c r="V94" s="12">
        <f>ABS((V$63+V$62*$P94+V$61*$P94^2+V$60*$P94^3 - H31)/H31)</f>
        <v>3.7231963869549362E-3</v>
      </c>
      <c r="W94" s="12">
        <f>ABS((W$63+W$62*$P94+W$61*$P94^2+W$60*$P94^3 - I31)/I31)</f>
        <v>1.3000819345190785E-3</v>
      </c>
      <c r="X94" s="12">
        <f>ABS((X$63+X$62*$P94+X$61*$P94^2+X$60*$P94^3 - J31)/J31)</f>
        <v>5.3767028392909103E-4</v>
      </c>
      <c r="Y94" s="12">
        <f>ABS((Y$63+Y$62*$P94+Y$61*$P94^2+Y$60*$P94^3 - K31)/K31)</f>
        <v>7.8428397085893289E-5</v>
      </c>
    </row>
    <row r="95" spans="16:25" x14ac:dyDescent="0.25">
      <c r="P95" s="13">
        <f t="shared" si="10"/>
        <v>13.33003155882353</v>
      </c>
      <c r="Q95" s="12">
        <f>ABS((Q$63+Q$62*$P95+Q$61*$P95^2+Q$60*$P95^3 - C32)/C32)</f>
        <v>3.0557896850301976E-5</v>
      </c>
      <c r="R95" s="12">
        <f>ABS((R$63+R$62*$P95+R$61*$P95^2+R$60*$P95^3 - D32)/D32)</f>
        <v>3.2880770053130508E-4</v>
      </c>
      <c r="S95" s="12">
        <f>ABS((S$63+S$62*$P95+S$61*$P95^2+S$60*$P95^3 - E32)/E32)</f>
        <v>6.0301251826637225E-5</v>
      </c>
      <c r="T95" s="12">
        <f>ABS((T$63+T$62*$P95+T$61*$P95^2+T$60*$P95^3 - F32)/F32)</f>
        <v>1.5813977241248914E-3</v>
      </c>
      <c r="U95" s="12">
        <f>ABS((U$63+U$62*$P95+U$61*$P95^2+U$60*$P95^3 - G32)/G32)</f>
        <v>2.3908192952471077E-5</v>
      </c>
      <c r="V95" s="12">
        <f>ABS((V$63+V$62*$P95+V$61*$P95^2+V$60*$P95^3 - H32)/H32)</f>
        <v>5.018437596369478E-5</v>
      </c>
      <c r="W95" s="12">
        <f>ABS((W$63+W$62*$P95+W$61*$P95^2+W$60*$P95^3 - I32)/I32)</f>
        <v>1.7320437237613235E-5</v>
      </c>
      <c r="X95" s="12">
        <f>ABS((X$63+X$62*$P95+X$61*$P95^2+X$60*$P95^3 - J32)/J32)</f>
        <v>2.3908192955337586E-5</v>
      </c>
      <c r="Y95" s="12">
        <f>ABS((Y$63+Y$62*$P95+Y$61*$P95^2+Y$60*$P95^3 - K32)/K32)</f>
        <v>2.777801276801634E-6</v>
      </c>
    </row>
    <row r="96" spans="16:25" x14ac:dyDescent="0.25">
      <c r="P96" s="13">
        <f>B33</f>
        <v>13.637432705882359</v>
      </c>
      <c r="Q96" s="12">
        <f>ABS((Q$63+Q$62*$P96+Q$61*$P96^2+Q$60*$P96^3 - C33)/C33)</f>
        <v>1.0260237906447188E-3</v>
      </c>
      <c r="R96" s="12">
        <f>ABS((R$63+R$62*$P96+R$61*$P96^2+R$60*$P96^3 - D33)/D33)</f>
        <v>1.0805919212969321E-3</v>
      </c>
      <c r="S96" s="12">
        <f>ABS((S$63+S$62*$P96+S$61*$P96^2+S$60*$P96^3 - E33)/E33)</f>
        <v>6.0531529128193097E-3</v>
      </c>
      <c r="T96" s="12">
        <f>ABS((T$63+T$62*$P96+T$61*$P96^2+T$60*$P96^3 - F33)/F33)</f>
        <v>3.7047237047581262E-2</v>
      </c>
      <c r="U96" s="12">
        <f>ABS((U$63+U$62*$P96+U$61*$P96^2+U$60*$P96^3 - G33)/G33)</f>
        <v>6.9082708600837943E-4</v>
      </c>
      <c r="V96" s="12">
        <f>ABS((V$63+V$62*$P96+V$61*$P96^2+V$60*$P96^3 - H33)/H33)</f>
        <v>5.5876570107813049E-3</v>
      </c>
      <c r="W96" s="12">
        <f>ABS((W$63+W$62*$P96+W$61*$P96^2+W$60*$P96^3 - I33)/I33)</f>
        <v>1.9067303885421235E-3</v>
      </c>
      <c r="X96" s="12">
        <f>ABS((X$63+X$62*$P96+X$61*$P96^2+X$60*$P96^3 - J33)/J33)</f>
        <v>6.9082708601304627E-4</v>
      </c>
      <c r="Y96" s="12">
        <f>ABS((Y$63+Y$62*$P96+Y$61*$P96^2+Y$60*$P96^3 - K33)/K33)</f>
        <v>1.1717428388153177E-4</v>
      </c>
    </row>
    <row r="97" spans="16:25" x14ac:dyDescent="0.25">
      <c r="P97" s="13">
        <f>B34</f>
        <v>13.94483385294118</v>
      </c>
      <c r="Q97" s="12">
        <f>ABS((Q$63+Q$62*$P97+Q$61*$P97^2+Q$60*$P97^3 - C34)/C34)</f>
        <v>2.3404976350638431E-3</v>
      </c>
      <c r="R97" s="12">
        <f>ABS((R$63+R$62*$P97+R$61*$P97^2+R$60*$P97^3 - D34)/D34)</f>
        <v>1.7856161324702944E-3</v>
      </c>
      <c r="S97" s="12">
        <f>ABS((S$63+S$62*$P97+S$61*$P97^2+S$60*$P97^3 - E34)/E34)</f>
        <v>1.4329444826405965E-2</v>
      </c>
      <c r="T97" s="12">
        <f>ABS((T$63+T$62*$P97+T$61*$P97^2+T$60*$P97^3 - F34)/F34)</f>
        <v>7.5252127223007226E-2</v>
      </c>
      <c r="U97" s="12">
        <f>ABS((U$63+U$62*$P97+U$61*$P97^2+U$60*$P97^3 - G34)/G34)</f>
        <v>1.4597273005487563E-3</v>
      </c>
      <c r="V97" s="12">
        <f>ABS((V$63+V$62*$P97+V$61*$P97^2+V$60*$P97^3 - H34)/H34)</f>
        <v>1.3184475115932822E-2</v>
      </c>
      <c r="W97" s="12">
        <f>ABS((W$63+W$62*$P97+W$61*$P97^2+W$60*$P97^3 - I34)/I34)</f>
        <v>4.4496287202117095E-3</v>
      </c>
      <c r="X97" s="12">
        <f>ABS((X$63+X$62*$P97+X$61*$P97^2+X$60*$P97^3 - J34)/J34)</f>
        <v>1.4597273005548497E-3</v>
      </c>
      <c r="Y97" s="12">
        <f>ABS((Y$63+Y$62*$P97+Y$61*$P97^2+Y$60*$P97^3 - K34)/K34)</f>
        <v>2.6897132834815662E-4</v>
      </c>
    </row>
  </sheetData>
  <conditionalFormatting sqref="Q65:Y9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7"/>
  <sheetViews>
    <sheetView workbookViewId="0">
      <selection activeCell="M1" sqref="M1:X1048576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4.1079971470588239</v>
      </c>
      <c r="C2">
        <v>556.08992911708924</v>
      </c>
      <c r="D2">
        <v>27.733663204069501</v>
      </c>
      <c r="E2">
        <v>146.31650644190779</v>
      </c>
      <c r="F2">
        <v>7.2971879158083368</v>
      </c>
      <c r="G2">
        <v>0.9242104204010495</v>
      </c>
      <c r="H2">
        <v>35.043383733635892</v>
      </c>
      <c r="I2">
        <v>80.043383733635892</v>
      </c>
      <c r="J2">
        <v>2.772631261203149</v>
      </c>
      <c r="K2">
        <v>972.95734048777933</v>
      </c>
      <c r="M2">
        <f>$B2^M$1</f>
        <v>1</v>
      </c>
      <c r="N2">
        <f>$B2^N$1</f>
        <v>4.1079971470588239</v>
      </c>
      <c r="O2">
        <f t="shared" ref="O2:S16" si="0">$B2^O$1</f>
        <v>16.875640560243436</v>
      </c>
      <c r="P2">
        <f t="shared" si="0"/>
        <v>69.325083276270206</v>
      </c>
      <c r="Q2">
        <f t="shared" si="0"/>
        <v>284.7872443185334</v>
      </c>
      <c r="R2">
        <f t="shared" si="0"/>
        <v>1169.9051871792794</v>
      </c>
      <c r="S2">
        <f t="shared" si="0"/>
        <v>4805.9671712617992</v>
      </c>
      <c r="U2">
        <f t="shared" ref="U2:X34" si="1">$C2*M2</f>
        <v>556.08992911708924</v>
      </c>
      <c r="V2">
        <f t="shared" si="1"/>
        <v>2284.4158423211461</v>
      </c>
      <c r="W2">
        <f t="shared" si="1"/>
        <v>9384.3737629512489</v>
      </c>
      <c r="X2">
        <f t="shared" si="1"/>
        <v>38550.98064513741</v>
      </c>
    </row>
    <row r="3" spans="1:24" x14ac:dyDescent="0.25">
      <c r="A3" s="1">
        <v>2</v>
      </c>
      <c r="B3">
        <v>4.4153982941176473</v>
      </c>
      <c r="C3">
        <v>569.19568367270676</v>
      </c>
      <c r="D3">
        <v>26.32803121532589</v>
      </c>
      <c r="E3">
        <v>138.5579549587151</v>
      </c>
      <c r="F3">
        <v>6.4089701800732257</v>
      </c>
      <c r="G3">
        <v>0.8751552083748706</v>
      </c>
      <c r="H3">
        <v>33.219929214226617</v>
      </c>
      <c r="I3">
        <v>78.219929214226624</v>
      </c>
      <c r="J3">
        <v>2.6254656251246118</v>
      </c>
      <c r="K3">
        <v>974.01664159454128</v>
      </c>
      <c r="M3">
        <f t="shared" ref="M3:M34" si="2">$B3^M$1</f>
        <v>1</v>
      </c>
      <c r="N3">
        <f>$B3^N$1</f>
        <v>4.4153982941176473</v>
      </c>
      <c r="O3">
        <f t="shared" si="0"/>
        <v>19.495742095697029</v>
      </c>
      <c r="P3">
        <f t="shared" si="0"/>
        <v>86.08146639189826</v>
      </c>
      <c r="Q3">
        <f t="shared" si="0"/>
        <v>380.08395986193318</v>
      </c>
      <c r="R3">
        <f t="shared" si="0"/>
        <v>1678.22206799586</v>
      </c>
      <c r="S3">
        <f t="shared" si="0"/>
        <v>7410.0188561795103</v>
      </c>
      <c r="U3">
        <f t="shared" si="1"/>
        <v>569.19568367270676</v>
      </c>
      <c r="V3">
        <f t="shared" si="1"/>
        <v>2513.2256507075977</v>
      </c>
      <c r="W3">
        <f t="shared" si="1"/>
        <v>11096.892250867038</v>
      </c>
      <c r="X3">
        <f t="shared" si="1"/>
        <v>48997.199114485658</v>
      </c>
    </row>
    <row r="4" spans="1:24" x14ac:dyDescent="0.25">
      <c r="A4" s="1">
        <v>3</v>
      </c>
      <c r="B4">
        <v>4.7227994411764707</v>
      </c>
      <c r="C4">
        <v>580.80397022855675</v>
      </c>
      <c r="D4">
        <v>24.814372854701961</v>
      </c>
      <c r="E4">
        <v>131.540561358264</v>
      </c>
      <c r="F4">
        <v>5.6199625043476971</v>
      </c>
      <c r="G4">
        <v>0.82487497669500465</v>
      </c>
      <c r="H4">
        <v>31.573813135336248</v>
      </c>
      <c r="I4">
        <v>76.573813135336252</v>
      </c>
      <c r="J4">
        <v>2.4746249300850138</v>
      </c>
      <c r="K4">
        <v>974.95085870380842</v>
      </c>
      <c r="M4">
        <f t="shared" si="2"/>
        <v>1</v>
      </c>
      <c r="N4">
        <f>$B4^N$1</f>
        <v>4.7227994411764707</v>
      </c>
      <c r="O4">
        <f t="shared" si="0"/>
        <v>22.304834561576783</v>
      </c>
      <c r="P4">
        <f t="shared" si="0"/>
        <v>105.34126020294846</v>
      </c>
      <c r="Q4">
        <f t="shared" si="0"/>
        <v>497.50564481931013</v>
      </c>
      <c r="R4">
        <f t="shared" si="0"/>
        <v>2349.6193813347777</v>
      </c>
      <c r="S4">
        <f t="shared" si="0"/>
        <v>11096.781101145292</v>
      </c>
      <c r="U4">
        <f t="shared" si="1"/>
        <v>580.80397022855675</v>
      </c>
      <c r="V4">
        <f t="shared" si="1"/>
        <v>2743.0206660285035</v>
      </c>
      <c r="W4">
        <f t="shared" si="1"/>
        <v>12954.736468654926</v>
      </c>
      <c r="X4">
        <f t="shared" si="1"/>
        <v>61182.622154751931</v>
      </c>
    </row>
    <row r="5" spans="1:24" x14ac:dyDescent="0.25">
      <c r="A5" s="1">
        <v>4</v>
      </c>
      <c r="B5">
        <v>5.030200588235294</v>
      </c>
      <c r="C5">
        <v>591.1475933877266</v>
      </c>
      <c r="D5">
        <v>23.199916733982821</v>
      </c>
      <c r="E5">
        <v>125.16889627658399</v>
      </c>
      <c r="F5">
        <v>4.9123230878090416</v>
      </c>
      <c r="G5">
        <v>0.77324067454743428</v>
      </c>
      <c r="H5">
        <v>30.082458894662469</v>
      </c>
      <c r="I5">
        <v>75.082458894662466</v>
      </c>
      <c r="J5">
        <v>2.3197220236423028</v>
      </c>
      <c r="K5">
        <v>975.77750919553603</v>
      </c>
      <c r="M5">
        <f t="shared" si="2"/>
        <v>1</v>
      </c>
      <c r="N5">
        <f>$B5^N$1</f>
        <v>5.030200588235294</v>
      </c>
      <c r="O5">
        <f t="shared" si="0"/>
        <v>25.302917957882698</v>
      </c>
      <c r="P5">
        <f t="shared" si="0"/>
        <v>127.27875279581093</v>
      </c>
      <c r="Q5">
        <f t="shared" si="0"/>
        <v>640.23765718334278</v>
      </c>
      <c r="R5">
        <f t="shared" si="0"/>
        <v>3220.5238397740372</v>
      </c>
      <c r="S5">
        <f t="shared" si="0"/>
        <v>16199.880913257151</v>
      </c>
      <c r="U5">
        <f t="shared" si="1"/>
        <v>591.1475933877266</v>
      </c>
      <c r="V5">
        <f t="shared" si="1"/>
        <v>2973.5909719928209</v>
      </c>
      <c r="W5">
        <f t="shared" si="1"/>
        <v>14957.759056489447</v>
      </c>
      <c r="X5">
        <f t="shared" si="1"/>
        <v>75240.528404635013</v>
      </c>
    </row>
    <row r="6" spans="1:24" x14ac:dyDescent="0.25">
      <c r="A6" s="1">
        <v>5</v>
      </c>
      <c r="B6">
        <v>5.3376017352941183</v>
      </c>
      <c r="C6">
        <v>600.41416573778884</v>
      </c>
      <c r="D6">
        <v>21.48731798555065</v>
      </c>
      <c r="E6">
        <v>119.3618733897106</v>
      </c>
      <c r="F6">
        <v>4.2716622545441822</v>
      </c>
      <c r="G6">
        <v>0.72014675267818973</v>
      </c>
      <c r="H6">
        <v>28.726663237059942</v>
      </c>
      <c r="I6">
        <v>73.726663237059938</v>
      </c>
      <c r="J6">
        <v>2.1604402580345692</v>
      </c>
      <c r="K6">
        <v>976.51115032135965</v>
      </c>
      <c r="M6">
        <f t="shared" si="2"/>
        <v>1</v>
      </c>
      <c r="N6">
        <f>$B6^N$1</f>
        <v>5.3376017352941183</v>
      </c>
      <c r="O6">
        <f t="shared" si="0"/>
        <v>28.489992284614782</v>
      </c>
      <c r="P6">
        <f t="shared" si="0"/>
        <v>152.06823225687592</v>
      </c>
      <c r="Q6">
        <f t="shared" si="0"/>
        <v>811.67966037740985</v>
      </c>
      <c r="R6">
        <f t="shared" si="0"/>
        <v>4332.4227637334034</v>
      </c>
      <c r="S6">
        <f t="shared" si="0"/>
        <v>23124.747261731154</v>
      </c>
      <c r="U6">
        <f t="shared" si="1"/>
        <v>600.41416573778884</v>
      </c>
      <c r="V6">
        <f t="shared" si="1"/>
        <v>3204.7716929371923</v>
      </c>
      <c r="W6">
        <f t="shared" si="1"/>
        <v>17105.794949443025</v>
      </c>
      <c r="X6">
        <f t="shared" si="1"/>
        <v>91303.920805732458</v>
      </c>
    </row>
    <row r="7" spans="1:24" x14ac:dyDescent="0.25">
      <c r="A7" s="1">
        <v>6</v>
      </c>
      <c r="B7">
        <v>5.6450028823529426</v>
      </c>
      <c r="C7">
        <v>608.75630436161066</v>
      </c>
      <c r="D7">
        <v>19.676121495865729</v>
      </c>
      <c r="E7">
        <v>114.0505295358209</v>
      </c>
      <c r="F7">
        <v>3.6863225230463001</v>
      </c>
      <c r="G7">
        <v>0.66550717072845222</v>
      </c>
      <c r="H7">
        <v>27.490079323469899</v>
      </c>
      <c r="I7">
        <v>72.490079323469899</v>
      </c>
      <c r="J7">
        <v>1.996521512185357</v>
      </c>
      <c r="K7">
        <v>977.16391758467728</v>
      </c>
      <c r="M7">
        <f t="shared" si="2"/>
        <v>1</v>
      </c>
      <c r="N7">
        <f>$B7^N$1</f>
        <v>5.6450028823529426</v>
      </c>
      <c r="O7">
        <f t="shared" si="0"/>
        <v>31.866057541773028</v>
      </c>
      <c r="P7">
        <f t="shared" si="0"/>
        <v>179.88398667253347</v>
      </c>
      <c r="Q7">
        <f t="shared" si="0"/>
        <v>1015.4456232555897</v>
      </c>
      <c r="R7">
        <f t="shared" si="0"/>
        <v>5732.1934701504842</v>
      </c>
      <c r="S7">
        <f t="shared" si="0"/>
        <v>32358.248661204198</v>
      </c>
      <c r="U7">
        <f>$C7*M7</f>
        <v>608.75630436161066</v>
      </c>
      <c r="V7">
        <f t="shared" si="1"/>
        <v>3436.4310927718175</v>
      </c>
      <c r="W7">
        <f t="shared" si="1"/>
        <v>19398.66342370418</v>
      </c>
      <c r="X7">
        <f t="shared" si="1"/>
        <v>109505.5109406047</v>
      </c>
    </row>
    <row r="8" spans="1:24" x14ac:dyDescent="0.25">
      <c r="A8" s="1">
        <v>7</v>
      </c>
      <c r="B8">
        <v>5.9524040294117651</v>
      </c>
      <c r="C8">
        <v>616.29927112339328</v>
      </c>
      <c r="D8">
        <v>17.7637565184564</v>
      </c>
      <c r="E8">
        <v>109.1760773143322</v>
      </c>
      <c r="F8">
        <v>3.146810885427243</v>
      </c>
      <c r="G8">
        <v>0.60925192614134005</v>
      </c>
      <c r="H8">
        <v>26.358761346222419</v>
      </c>
      <c r="I8">
        <v>71.358761346222423</v>
      </c>
      <c r="J8">
        <v>1.8277557784240199</v>
      </c>
      <c r="K8">
        <v>977.74596914346114</v>
      </c>
      <c r="M8">
        <f t="shared" si="2"/>
        <v>1</v>
      </c>
      <c r="N8">
        <f>$B8^N$1</f>
        <v>5.9524040294117651</v>
      </c>
      <c r="O8">
        <f t="shared" si="0"/>
        <v>35.431113729357413</v>
      </c>
      <c r="P8">
        <f t="shared" si="0"/>
        <v>210.90030412917358</v>
      </c>
      <c r="Q8">
        <f t="shared" si="0"/>
        <v>1255.3638201026595</v>
      </c>
      <c r="R8">
        <f t="shared" si="0"/>
        <v>7472.4326611568167</v>
      </c>
      <c r="S8">
        <f t="shared" si="0"/>
        <v>44478.938281777911</v>
      </c>
      <c r="U8">
        <f t="shared" si="1"/>
        <v>616.29927112339328</v>
      </c>
      <c r="V8">
        <f>$C8*N8</f>
        <v>3668.4622647584201</v>
      </c>
      <c r="W8">
        <f t="shared" si="1"/>
        <v>21836.169566493027</v>
      </c>
      <c r="X8">
        <f t="shared" si="1"/>
        <v>129977.70371451165</v>
      </c>
    </row>
    <row r="9" spans="1:24" x14ac:dyDescent="0.25">
      <c r="A9" s="1">
        <v>8</v>
      </c>
      <c r="B9">
        <v>6.2598051764705893</v>
      </c>
      <c r="C9">
        <v>623.14674269709599</v>
      </c>
      <c r="D9">
        <v>15.746216992833601</v>
      </c>
      <c r="E9">
        <v>104.688246902937</v>
      </c>
      <c r="F9">
        <v>2.6453541989134242</v>
      </c>
      <c r="G9">
        <v>0.55132414324458401</v>
      </c>
      <c r="H9">
        <v>25.320775647847999</v>
      </c>
      <c r="I9">
        <v>70.320775647847995</v>
      </c>
      <c r="J9">
        <v>1.6539724297337519</v>
      </c>
      <c r="K9">
        <v>978.26584736560028</v>
      </c>
      <c r="M9">
        <f t="shared" si="2"/>
        <v>1</v>
      </c>
      <c r="N9">
        <f>$B9^N$1</f>
        <v>6.2598051764705893</v>
      </c>
      <c r="O9">
        <f t="shared" si="0"/>
        <v>39.185160847367989</v>
      </c>
      <c r="P9">
        <f t="shared" si="0"/>
        <v>245.29147271318681</v>
      </c>
      <c r="Q9">
        <f t="shared" si="0"/>
        <v>1535.4768306341011</v>
      </c>
      <c r="R9">
        <f t="shared" si="0"/>
        <v>9611.7858127540003</v>
      </c>
      <c r="S9">
        <f t="shared" si="0"/>
        <v>60167.90658580407</v>
      </c>
      <c r="U9">
        <f t="shared" si="1"/>
        <v>623.14674269709599</v>
      </c>
      <c r="V9">
        <f>$C9*N9</f>
        <v>3900.7772056360677</v>
      </c>
      <c r="W9">
        <f t="shared" si="1"/>
        <v>24418.105344099138</v>
      </c>
      <c r="X9">
        <f t="shared" si="1"/>
        <v>152852.58223259597</v>
      </c>
    </row>
    <row r="10" spans="1:24" x14ac:dyDescent="0.25">
      <c r="A10" s="1">
        <v>9</v>
      </c>
      <c r="B10">
        <v>6.5672063235294118</v>
      </c>
      <c r="C10">
        <v>629.3852070878761</v>
      </c>
      <c r="D10">
        <v>13.618529783625361</v>
      </c>
      <c r="E10">
        <v>100.5438970295137</v>
      </c>
      <c r="F10">
        <v>2.1755516984481891</v>
      </c>
      <c r="G10">
        <v>0.49167767749873081</v>
      </c>
      <c r="H10">
        <v>24.365874257220639</v>
      </c>
      <c r="I10">
        <v>69.365874257220639</v>
      </c>
      <c r="J10">
        <v>1.475033032496192</v>
      </c>
      <c r="K10">
        <v>978.73077091879816</v>
      </c>
      <c r="M10">
        <f t="shared" si="2"/>
        <v>1</v>
      </c>
      <c r="N10">
        <f>$B10^N$1</f>
        <v>6.5672063235294118</v>
      </c>
      <c r="O10">
        <f t="shared" si="0"/>
        <v>43.128198895804694</v>
      </c>
      <c r="P10">
        <f t="shared" si="0"/>
        <v>283.23178051096278</v>
      </c>
      <c r="Q10">
        <f t="shared" si="0"/>
        <v>1860.0415399960891</v>
      </c>
      <c r="R10">
        <f t="shared" si="0"/>
        <v>12215.276563489702</v>
      </c>
      <c r="S10">
        <f t="shared" si="0"/>
        <v>80220.241491410197</v>
      </c>
      <c r="U10">
        <f t="shared" si="1"/>
        <v>629.3852070878761</v>
      </c>
      <c r="V10">
        <f t="shared" si="1"/>
        <v>4133.302511923368</v>
      </c>
      <c r="W10">
        <f t="shared" si="1"/>
        <v>27144.250393363145</v>
      </c>
      <c r="X10">
        <f t="shared" si="1"/>
        <v>178261.89283076019</v>
      </c>
    </row>
    <row r="11" spans="1:24" x14ac:dyDescent="0.25">
      <c r="A11" s="1">
        <v>10</v>
      </c>
      <c r="B11">
        <v>6.8746074705882361</v>
      </c>
      <c r="C11">
        <v>635.08734437441058</v>
      </c>
      <c r="D11">
        <v>11.375078602734581</v>
      </c>
      <c r="E11">
        <v>96.705861379591283</v>
      </c>
      <c r="F11">
        <v>1.732103126100853</v>
      </c>
      <c r="G11">
        <v>0.43027516260922138</v>
      </c>
      <c r="H11">
        <v>23.48522330727479</v>
      </c>
      <c r="I11">
        <v>68.485223307274794</v>
      </c>
      <c r="J11">
        <v>1.2908254878276639</v>
      </c>
      <c r="K11">
        <v>979.14687015017239</v>
      </c>
      <c r="M11">
        <f t="shared" si="2"/>
        <v>1</v>
      </c>
      <c r="N11">
        <f>$B11^N$1</f>
        <v>6.8746074705882361</v>
      </c>
      <c r="O11">
        <f t="shared" si="0"/>
        <v>47.260227874667585</v>
      </c>
      <c r="P11">
        <f t="shared" si="0"/>
        <v>324.8955156088922</v>
      </c>
      <c r="Q11">
        <f t="shared" si="0"/>
        <v>2233.529138765507</v>
      </c>
      <c r="R11">
        <f t="shared" si="0"/>
        <v>15354.636103133864</v>
      </c>
      <c r="S11">
        <f t="shared" si="0"/>
        <v>105557.0960627679</v>
      </c>
      <c r="U11">
        <f t="shared" si="1"/>
        <v>635.08734437441058</v>
      </c>
      <c r="V11">
        <f t="shared" si="1"/>
        <v>4365.976202112367</v>
      </c>
      <c r="W11">
        <f t="shared" si="1"/>
        <v>30014.372615452132</v>
      </c>
      <c r="X11">
        <f t="shared" si="1"/>
        <v>206337.0302072062</v>
      </c>
    </row>
    <row r="12" spans="1:24" x14ac:dyDescent="0.25">
      <c r="A12" s="1">
        <v>11</v>
      </c>
      <c r="B12">
        <v>7.1820086176470586</v>
      </c>
      <c r="C12">
        <v>640.31465027996182</v>
      </c>
      <c r="D12">
        <v>9.0098291674177844</v>
      </c>
      <c r="E12">
        <v>93.14199436395927</v>
      </c>
      <c r="F12">
        <v>1.310595434861511</v>
      </c>
      <c r="G12">
        <v>0.36708642558153198</v>
      </c>
      <c r="H12">
        <v>22.671178076381182</v>
      </c>
      <c r="I12">
        <v>67.671178076381182</v>
      </c>
      <c r="J12">
        <v>1.1012592767445959</v>
      </c>
      <c r="K12">
        <v>979.5193768243131</v>
      </c>
      <c r="M12">
        <f t="shared" si="2"/>
        <v>1</v>
      </c>
      <c r="N12">
        <f>$B12^N$1</f>
        <v>7.1820086176470586</v>
      </c>
      <c r="O12">
        <f t="shared" si="0"/>
        <v>51.581247783956613</v>
      </c>
      <c r="P12">
        <f t="shared" si="0"/>
        <v>370.45696609336466</v>
      </c>
      <c r="Q12">
        <f t="shared" si="0"/>
        <v>2660.6251229499289</v>
      </c>
      <c r="R12">
        <f t="shared" si="0"/>
        <v>19108.632561354654</v>
      </c>
      <c r="S12">
        <f t="shared" si="0"/>
        <v>137238.36372710031</v>
      </c>
      <c r="U12">
        <f t="shared" si="1"/>
        <v>640.31465027996182</v>
      </c>
      <c r="V12">
        <f t="shared" si="1"/>
        <v>4598.7453363163486</v>
      </c>
      <c r="W12">
        <f t="shared" si="1"/>
        <v>33028.228635788233</v>
      </c>
      <c r="X12">
        <f t="shared" si="1"/>
        <v>237209.02268784845</v>
      </c>
    </row>
    <row r="13" spans="1:24" x14ac:dyDescent="0.25">
      <c r="A13" s="1">
        <v>12</v>
      </c>
      <c r="B13">
        <v>7.4894097647058837</v>
      </c>
      <c r="C13">
        <v>645.11949013979142</v>
      </c>
      <c r="D13">
        <v>6.5164860600471206</v>
      </c>
      <c r="E13">
        <v>89.824382632270215</v>
      </c>
      <c r="F13">
        <v>0.90733475925318885</v>
      </c>
      <c r="G13">
        <v>0.30208720197769878</v>
      </c>
      <c r="H13">
        <v>21.917096895226511</v>
      </c>
      <c r="I13">
        <v>66.917096895226507</v>
      </c>
      <c r="J13">
        <v>0.90626160593309635</v>
      </c>
      <c r="K13">
        <v>979.85277738588047</v>
      </c>
      <c r="M13">
        <f t="shared" si="2"/>
        <v>1</v>
      </c>
      <c r="N13">
        <f>$B13^N$1</f>
        <v>7.4894097647058837</v>
      </c>
      <c r="O13">
        <f t="shared" si="0"/>
        <v>56.091258623671841</v>
      </c>
      <c r="P13">
        <f t="shared" si="0"/>
        <v>420.090420050771</v>
      </c>
      <c r="Q13">
        <f t="shared" si="0"/>
        <v>3146.2292939876406</v>
      </c>
      <c r="R13">
        <f t="shared" si="0"/>
        <v>23563.400396394733</v>
      </c>
      <c r="S13">
        <f t="shared" si="0"/>
        <v>176475.96101843321</v>
      </c>
      <c r="U13">
        <f t="shared" si="1"/>
        <v>645.11949013979142</v>
      </c>
      <c r="V13">
        <f t="shared" si="1"/>
        <v>4831.5642088550348</v>
      </c>
      <c r="W13">
        <f t="shared" si="1"/>
        <v>36185.564164602358</v>
      </c>
      <c r="X13">
        <f t="shared" si="1"/>
        <v>271008.51759576419</v>
      </c>
    </row>
    <row r="14" spans="1:24" x14ac:dyDescent="0.25">
      <c r="A14" s="1">
        <v>13</v>
      </c>
      <c r="B14">
        <v>7.7968109117647071</v>
      </c>
      <c r="C14">
        <v>649.5467206513315</v>
      </c>
      <c r="D14">
        <v>3.8886021250725449</v>
      </c>
      <c r="E14">
        <v>86.728693055672295</v>
      </c>
      <c r="F14">
        <v>0.51921342899379397</v>
      </c>
      <c r="G14">
        <v>0.23525809377781209</v>
      </c>
      <c r="H14">
        <v>21.217187113825052</v>
      </c>
      <c r="I14">
        <v>66.217187113825048</v>
      </c>
      <c r="J14">
        <v>0.70577428133343645</v>
      </c>
      <c r="K14">
        <v>980.15093715183616</v>
      </c>
      <c r="M14">
        <f t="shared" si="2"/>
        <v>1</v>
      </c>
      <c r="N14">
        <f>$B14^N$1</f>
        <v>7.7968109117647071</v>
      </c>
      <c r="O14">
        <f t="shared" si="0"/>
        <v>60.790260393813206</v>
      </c>
      <c r="P14">
        <f t="shared" si="0"/>
        <v>473.97016556750071</v>
      </c>
      <c r="Q14">
        <f t="shared" si="0"/>
        <v>3695.4557587476147</v>
      </c>
      <c r="R14">
        <f t="shared" si="0"/>
        <v>28812.769783747128</v>
      </c>
      <c r="S14">
        <f t="shared" si="0"/>
        <v>224647.71784808405</v>
      </c>
      <c r="U14">
        <f t="shared" si="1"/>
        <v>649.5467206513315</v>
      </c>
      <c r="V14">
        <f t="shared" si="1"/>
        <v>5064.3929592752838</v>
      </c>
      <c r="W14">
        <f t="shared" si="1"/>
        <v>39486.114286341886</v>
      </c>
      <c r="X14">
        <f t="shared" si="1"/>
        <v>307865.76673093875</v>
      </c>
    </row>
    <row r="15" spans="1:24" x14ac:dyDescent="0.25">
      <c r="A15" s="1">
        <v>14</v>
      </c>
      <c r="B15">
        <v>8.1042120588235314</v>
      </c>
      <c r="C15">
        <v>653.63498074712368</v>
      </c>
      <c r="D15">
        <v>1.11965465607335</v>
      </c>
      <c r="E15">
        <v>83.833632512601469</v>
      </c>
      <c r="F15">
        <v>0.14360418236947231</v>
      </c>
      <c r="G15">
        <v>0.1665837224100114</v>
      </c>
      <c r="H15">
        <v>20.566377374468349</v>
      </c>
      <c r="I15">
        <v>65.566377374468345</v>
      </c>
      <c r="J15">
        <v>0.4997511672300341</v>
      </c>
      <c r="K15">
        <v>980.41720133551905</v>
      </c>
      <c r="M15">
        <f t="shared" si="2"/>
        <v>1</v>
      </c>
      <c r="N15">
        <f>$B15^N$1</f>
        <v>8.1042120588235314</v>
      </c>
      <c r="O15">
        <f t="shared" si="0"/>
        <v>65.678253094380736</v>
      </c>
      <c r="P15">
        <f t="shared" si="0"/>
        <v>532.2704907299443</v>
      </c>
      <c r="Q15">
        <f t="shared" si="0"/>
        <v>4313.6329295295327</v>
      </c>
      <c r="R15">
        <f t="shared" si="0"/>
        <v>34958.596004831517</v>
      </c>
      <c r="S15">
        <f t="shared" si="0"/>
        <v>283311.87530189566</v>
      </c>
      <c r="U15">
        <f t="shared" si="1"/>
        <v>653.63498074712368</v>
      </c>
      <c r="V15">
        <f t="shared" si="1"/>
        <v>5297.1964930397262</v>
      </c>
      <c r="W15">
        <f t="shared" si="1"/>
        <v>42929.603696850267</v>
      </c>
      <c r="X15">
        <f t="shared" si="1"/>
        <v>347910.61196052923</v>
      </c>
    </row>
    <row r="16" spans="1:24" x14ac:dyDescent="0.25">
      <c r="A16" s="1">
        <v>15</v>
      </c>
      <c r="B16">
        <v>8.4116132058823538</v>
      </c>
      <c r="C16">
        <v>657.41772699422302</v>
      </c>
      <c r="D16">
        <v>-1.796901816864048</v>
      </c>
      <c r="E16">
        <v>81.120499096325318</v>
      </c>
      <c r="F16">
        <v>-0.22172443216211951</v>
      </c>
      <c r="G16">
        <v>9.6052038570656847E-2</v>
      </c>
      <c r="H16">
        <v>19.960211423980919</v>
      </c>
      <c r="I16">
        <v>64.960211423980923</v>
      </c>
      <c r="J16">
        <v>0.28815611571197047</v>
      </c>
      <c r="K16">
        <v>980.65447757426159</v>
      </c>
      <c r="M16">
        <f t="shared" si="2"/>
        <v>1</v>
      </c>
      <c r="N16">
        <f>$B16^N$1</f>
        <v>8.4116132058823538</v>
      </c>
      <c r="O16">
        <f t="shared" si="0"/>
        <v>70.755236725374417</v>
      </c>
      <c r="P16">
        <f t="shared" si="0"/>
        <v>595.16568362449152</v>
      </c>
      <c r="Q16">
        <f t="shared" si="0"/>
        <v>5006.3035240637728</v>
      </c>
      <c r="R16">
        <f t="shared" si="0"/>
        <v>42111.088835670198</v>
      </c>
      <c r="S16">
        <f t="shared" si="0"/>
        <v>354222.19096420839</v>
      </c>
      <c r="U16">
        <f t="shared" si="1"/>
        <v>657.41772699422302</v>
      </c>
      <c r="V16">
        <f t="shared" si="1"/>
        <v>5529.9436341657665</v>
      </c>
      <c r="W16">
        <f t="shared" si="1"/>
        <v>46515.746900933824</v>
      </c>
      <c r="X16">
        <f t="shared" si="1"/>
        <v>391272.47091337608</v>
      </c>
    </row>
    <row r="17" spans="1:24" x14ac:dyDescent="0.25">
      <c r="A17" s="1">
        <v>16</v>
      </c>
      <c r="B17">
        <v>8.7190143529411781</v>
      </c>
      <c r="C17">
        <v>660.92407014726109</v>
      </c>
      <c r="D17">
        <v>-4.8675992406093336</v>
      </c>
      <c r="E17">
        <v>78.572808089305397</v>
      </c>
      <c r="F17">
        <v>-0.57867606622774304</v>
      </c>
      <c r="G17">
        <v>2.3653758059321461E-2</v>
      </c>
      <c r="H17">
        <v>19.394759558637698</v>
      </c>
      <c r="I17">
        <v>64.394759558637702</v>
      </c>
      <c r="J17">
        <v>7.0961274177964384E-2</v>
      </c>
      <c r="K17">
        <v>980.86530364894656</v>
      </c>
      <c r="M17">
        <f t="shared" si="2"/>
        <v>1</v>
      </c>
      <c r="N17">
        <f>$B17^N$1</f>
        <v>8.7190143529411781</v>
      </c>
      <c r="O17">
        <f t="shared" ref="O17:S34" si="3">$B17^O$1</f>
        <v>76.021211286794269</v>
      </c>
      <c r="P17">
        <f t="shared" si="3"/>
        <v>662.83003233753311</v>
      </c>
      <c r="Q17">
        <f t="shared" si="3"/>
        <v>5779.2245655114166</v>
      </c>
      <c r="R17">
        <f t="shared" si="3"/>
        <v>50389.141935564287</v>
      </c>
      <c r="S17">
        <f t="shared" si="3"/>
        <v>439343.65176857519</v>
      </c>
      <c r="U17">
        <f t="shared" si="1"/>
        <v>660.92407014726109</v>
      </c>
      <c r="V17">
        <f t="shared" si="1"/>
        <v>5762.6064538182718</v>
      </c>
      <c r="W17">
        <f t="shared" si="1"/>
        <v>50244.248381192971</v>
      </c>
      <c r="X17">
        <f t="shared" si="1"/>
        <v>438080.32278836309</v>
      </c>
    </row>
    <row r="18" spans="1:24" x14ac:dyDescent="0.25">
      <c r="A18" s="1">
        <v>17</v>
      </c>
      <c r="B18">
        <v>9.0264155000000006</v>
      </c>
      <c r="C18">
        <v>664.17945565863101</v>
      </c>
      <c r="D18">
        <v>-8.0989314763275679</v>
      </c>
      <c r="E18">
        <v>76.175979161518853</v>
      </c>
      <c r="F18">
        <v>-0.92888153964278786</v>
      </c>
      <c r="G18">
        <v>-5.0618100939198968E-2</v>
      </c>
      <c r="H18">
        <v>18.866544522134859</v>
      </c>
      <c r="I18">
        <v>63.866544522134859</v>
      </c>
      <c r="J18">
        <v>-0.1518543028175969</v>
      </c>
      <c r="K18">
        <v>981.05190330719358</v>
      </c>
      <c r="M18">
        <f t="shared" si="2"/>
        <v>1</v>
      </c>
      <c r="N18">
        <f>$B18^N$1</f>
        <v>9.0264155000000006</v>
      </c>
      <c r="O18">
        <f t="shared" si="3"/>
        <v>81.476176778640266</v>
      </c>
      <c r="P18">
        <f t="shared" si="3"/>
        <v>735.43782495545861</v>
      </c>
      <c r="Q18">
        <f t="shared" si="3"/>
        <v>6638.3673824642392</v>
      </c>
      <c r="R18">
        <f t="shared" si="3"/>
        <v>59920.66223576964</v>
      </c>
      <c r="S18">
        <f t="shared" si="3"/>
        <v>540868.79437521577</v>
      </c>
      <c r="U18">
        <f t="shared" si="1"/>
        <v>664.17945565863101</v>
      </c>
      <c r="V18">
        <f t="shared" si="1"/>
        <v>5995.1597333386298</v>
      </c>
      <c r="W18">
        <f t="shared" si="1"/>
        <v>54114.802741983687</v>
      </c>
      <c r="X18">
        <f t="shared" si="1"/>
        <v>488462.69424968405</v>
      </c>
    </row>
    <row r="19" spans="1:24" x14ac:dyDescent="0.25">
      <c r="A19" s="1">
        <v>18</v>
      </c>
      <c r="B19">
        <v>9.3338166470588249</v>
      </c>
      <c r="C19">
        <v>667.20622089640165</v>
      </c>
      <c r="D19">
        <v>-11.49733807076937</v>
      </c>
      <c r="E19">
        <v>73.917073825861621</v>
      </c>
      <c r="F19">
        <v>-1.273743499927448</v>
      </c>
      <c r="G19">
        <v>-0.126768598670747</v>
      </c>
      <c r="H19">
        <v>18.372479277568399</v>
      </c>
      <c r="I19">
        <v>63.372479277568402</v>
      </c>
      <c r="J19">
        <v>-0.3803057960122409</v>
      </c>
      <c r="K19">
        <v>981.21623248968626</v>
      </c>
      <c r="M19">
        <f t="shared" si="2"/>
        <v>1</v>
      </c>
      <c r="N19">
        <f>$B19^N$1</f>
        <v>9.3338166470588249</v>
      </c>
      <c r="O19">
        <f t="shared" si="3"/>
        <v>87.120133200912449</v>
      </c>
      <c r="P19">
        <f t="shared" si="3"/>
        <v>813.1633495646588</v>
      </c>
      <c r="Q19">
        <f t="shared" si="3"/>
        <v>7589.9176089447274</v>
      </c>
      <c r="R19">
        <f t="shared" si="3"/>
        <v>70842.899328173211</v>
      </c>
      <c r="S19">
        <f t="shared" si="3"/>
        <v>661234.63307521562</v>
      </c>
      <c r="U19">
        <f t="shared" si="1"/>
        <v>667.20622089640165</v>
      </c>
      <c r="V19">
        <f t="shared" si="1"/>
        <v>6227.5805316240412</v>
      </c>
      <c r="W19">
        <f t="shared" si="1"/>
        <v>58127.094836971926</v>
      </c>
      <c r="X19">
        <f t="shared" si="1"/>
        <v>542547.64543449564</v>
      </c>
    </row>
    <row r="20" spans="1:24" x14ac:dyDescent="0.25">
      <c r="A20" s="1">
        <v>19</v>
      </c>
      <c r="B20">
        <v>9.6412177941176473</v>
      </c>
      <c r="C20">
        <v>670.0240541965577</v>
      </c>
      <c r="D20">
        <v>-15.06919391540348</v>
      </c>
      <c r="E20">
        <v>71.784574256415112</v>
      </c>
      <c r="F20">
        <v>-1.614472887696152</v>
      </c>
      <c r="G20">
        <v>-0.20480118833601199</v>
      </c>
      <c r="H20">
        <v>17.9098145574265</v>
      </c>
      <c r="I20">
        <v>62.9098145574265</v>
      </c>
      <c r="J20">
        <v>-0.61440356500803617</v>
      </c>
      <c r="K20">
        <v>981.36001778406148</v>
      </c>
      <c r="M20">
        <f t="shared" si="2"/>
        <v>1</v>
      </c>
      <c r="N20">
        <f>$B20^N$1</f>
        <v>9.6412177941176473</v>
      </c>
      <c r="O20">
        <f t="shared" si="3"/>
        <v>92.953080553610761</v>
      </c>
      <c r="P20">
        <f t="shared" si="3"/>
        <v>896.18089425152311</v>
      </c>
      <c r="Q20">
        <f t="shared" si="3"/>
        <v>8640.2751844060513</v>
      </c>
      <c r="R20">
        <f t="shared" si="3"/>
        <v>83302.77485396876</v>
      </c>
      <c r="S20">
        <f t="shared" si="3"/>
        <v>803140.19522145973</v>
      </c>
      <c r="U20">
        <f t="shared" si="1"/>
        <v>670.0240541965577</v>
      </c>
      <c r="V20">
        <f t="shared" si="1"/>
        <v>6459.8478338066989</v>
      </c>
      <c r="W20">
        <f t="shared" si="1"/>
        <v>62280.79988258949</v>
      </c>
      <c r="X20">
        <f t="shared" si="1"/>
        <v>600462.75605990202</v>
      </c>
    </row>
    <row r="21" spans="1:24" x14ac:dyDescent="0.25">
      <c r="A21" s="1">
        <v>20</v>
      </c>
      <c r="B21">
        <v>9.9486189411764716</v>
      </c>
      <c r="C21">
        <v>672.65037522311252</v>
      </c>
      <c r="D21">
        <v>-18.820803133258131</v>
      </c>
      <c r="E21">
        <v>69.768196257687862</v>
      </c>
      <c r="F21">
        <v>-1.9521188645630621</v>
      </c>
      <c r="G21">
        <v>-0.28471797675342952</v>
      </c>
      <c r="H21">
        <v>17.476094493879881</v>
      </c>
      <c r="I21">
        <v>62.476094493879877</v>
      </c>
      <c r="J21">
        <v>-0.85415393026028852</v>
      </c>
      <c r="K21">
        <v>981.48478855505562</v>
      </c>
      <c r="M21">
        <f t="shared" si="2"/>
        <v>1</v>
      </c>
      <c r="N21">
        <f>$B21^N$1</f>
        <v>9.9486189411764716</v>
      </c>
      <c r="O21">
        <f t="shared" si="3"/>
        <v>98.975018836735259</v>
      </c>
      <c r="P21">
        <f t="shared" si="3"/>
        <v>984.66474710244245</v>
      </c>
      <c r="Q21">
        <f t="shared" si="3"/>
        <v>9796.0543537320991</v>
      </c>
      <c r="R21">
        <f t="shared" si="3"/>
        <v>97457.211892333406</v>
      </c>
      <c r="S21">
        <f t="shared" si="3"/>
        <v>969564.66418631701</v>
      </c>
      <c r="U21">
        <f t="shared" si="1"/>
        <v>672.65037522311252</v>
      </c>
      <c r="V21">
        <f t="shared" si="1"/>
        <v>6691.9422637341177</v>
      </c>
      <c r="W21">
        <f t="shared" si="1"/>
        <v>66575.583558244602</v>
      </c>
      <c r="X21">
        <f t="shared" si="1"/>
        <v>662335.11160742911</v>
      </c>
    </row>
    <row r="22" spans="1:24" x14ac:dyDescent="0.25">
      <c r="A22" s="1">
        <v>21</v>
      </c>
      <c r="B22">
        <v>10.256020088235299</v>
      </c>
      <c r="C22">
        <v>675.10065190737748</v>
      </c>
      <c r="D22">
        <v>-22.758395897140829</v>
      </c>
      <c r="E22">
        <v>67.858730533259688</v>
      </c>
      <c r="F22">
        <v>-2.287593487267443</v>
      </c>
      <c r="G22">
        <v>-0.36651994111765052</v>
      </c>
      <c r="H22">
        <v>17.0691189465274</v>
      </c>
      <c r="I22">
        <v>62.069118946527396</v>
      </c>
      <c r="J22">
        <v>-1.0995598233529511</v>
      </c>
      <c r="K22">
        <v>981.59190390751155</v>
      </c>
      <c r="M22">
        <f t="shared" si="2"/>
        <v>1</v>
      </c>
      <c r="N22">
        <f>$B22^N$1</f>
        <v>10.256020088235299</v>
      </c>
      <c r="O22">
        <f t="shared" si="3"/>
        <v>105.185948050286</v>
      </c>
      <c r="P22">
        <f t="shared" si="3"/>
        <v>1078.7891962038079</v>
      </c>
      <c r="Q22">
        <f t="shared" si="3"/>
        <v>11064.083667237466</v>
      </c>
      <c r="R22">
        <f t="shared" si="3"/>
        <v>113473.46434910354</v>
      </c>
      <c r="S22">
        <f t="shared" si="3"/>
        <v>1163786.1298460579</v>
      </c>
      <c r="U22">
        <f t="shared" si="1"/>
        <v>675.10065190737748</v>
      </c>
      <c r="V22">
        <f t="shared" si="1"/>
        <v>6923.8458475428097</v>
      </c>
      <c r="W22">
        <f t="shared" si="1"/>
        <v>71011.102100243617</v>
      </c>
      <c r="X22">
        <f t="shared" si="1"/>
        <v>728291.28962782654</v>
      </c>
    </row>
    <row r="23" spans="1:24" x14ac:dyDescent="0.25">
      <c r="A23" s="1">
        <v>22</v>
      </c>
      <c r="B23">
        <v>10.56342123529412</v>
      </c>
      <c r="C23">
        <v>677.38866585461005</v>
      </c>
      <c r="D23">
        <v>-26.888127368507899</v>
      </c>
      <c r="E23">
        <v>66.047907475497652</v>
      </c>
      <c r="F23">
        <v>-2.621692151261612</v>
      </c>
      <c r="G23">
        <v>-0.45020710984134849</v>
      </c>
      <c r="H23">
        <v>16.686911401808459</v>
      </c>
      <c r="I23">
        <v>61.686911401808459</v>
      </c>
      <c r="J23">
        <v>-1.3506213295240459</v>
      </c>
      <c r="K23">
        <v>981.68257540887475</v>
      </c>
      <c r="M23">
        <f t="shared" si="2"/>
        <v>1</v>
      </c>
      <c r="N23">
        <f>$B23^N$1</f>
        <v>10.56342123529412</v>
      </c>
      <c r="O23">
        <f t="shared" si="3"/>
        <v>111.58586819426276</v>
      </c>
      <c r="P23">
        <f t="shared" si="3"/>
        <v>1178.7285296420059</v>
      </c>
      <c r="Q23">
        <f t="shared" si="3"/>
        <v>12451.405980667381</v>
      </c>
      <c r="R23">
        <f t="shared" si="3"/>
        <v>131529.44634545004</v>
      </c>
      <c r="S23">
        <f t="shared" si="3"/>
        <v>1389400.9465920054</v>
      </c>
      <c r="U23">
        <f t="shared" si="1"/>
        <v>677.38866585461005</v>
      </c>
      <c r="V23">
        <f t="shared" si="1"/>
        <v>7155.5418174361412</v>
      </c>
      <c r="W23">
        <f t="shared" si="1"/>
        <v>75587.002384340012</v>
      </c>
      <c r="X23">
        <f t="shared" si="1"/>
        <v>798457.34609896457</v>
      </c>
    </row>
    <row r="24" spans="1:24" x14ac:dyDescent="0.25">
      <c r="A24" s="1">
        <v>23</v>
      </c>
      <c r="B24">
        <v>10.870822382352941</v>
      </c>
      <c r="C24">
        <v>679.52673575571021</v>
      </c>
      <c r="D24">
        <v>-31.216078043482842</v>
      </c>
      <c r="E24">
        <v>64.328281587910197</v>
      </c>
      <c r="F24">
        <v>-2.9551105979930838</v>
      </c>
      <c r="G24">
        <v>-0.53577871389986242</v>
      </c>
      <c r="H24">
        <v>16.327691522968621</v>
      </c>
      <c r="I24">
        <v>61.327691522968621</v>
      </c>
      <c r="J24">
        <v>-1.6073361416995871</v>
      </c>
      <c r="K24">
        <v>981.75788631606304</v>
      </c>
      <c r="M24">
        <f t="shared" si="2"/>
        <v>1</v>
      </c>
      <c r="N24">
        <f>$B24^N$1</f>
        <v>10.870822382352941</v>
      </c>
      <c r="O24">
        <f t="shared" si="3"/>
        <v>118.17477926866567</v>
      </c>
      <c r="P24">
        <f t="shared" si="3"/>
        <v>1284.6570355034291</v>
      </c>
      <c r="Q24">
        <f t="shared" si="3"/>
        <v>13965.278455197855</v>
      </c>
      <c r="R24">
        <f t="shared" si="3"/>
        <v>151814.06160655615</v>
      </c>
      <c r="S24">
        <f t="shared" si="3"/>
        <v>1650343.6988684589</v>
      </c>
      <c r="U24">
        <f t="shared" si="1"/>
        <v>679.52673575571021</v>
      </c>
      <c r="V24">
        <f t="shared" si="1"/>
        <v>7387.014448460407</v>
      </c>
      <c r="W24">
        <f t="shared" si="1"/>
        <v>80302.922005087967</v>
      </c>
      <c r="X24">
        <f t="shared" si="1"/>
        <v>872958.80190125271</v>
      </c>
    </row>
    <row r="25" spans="1:24" x14ac:dyDescent="0.25">
      <c r="A25" s="1">
        <v>24</v>
      </c>
      <c r="B25">
        <v>11.17822352941177</v>
      </c>
      <c r="C25">
        <v>681.52590630207328</v>
      </c>
      <c r="D25">
        <v>-35.748255090490368</v>
      </c>
      <c r="E25">
        <v>62.69313234373351</v>
      </c>
      <c r="F25">
        <v>-3.2884591278505302</v>
      </c>
      <c r="G25">
        <v>-0.62323331387489489</v>
      </c>
      <c r="H25">
        <v>15.98985159633105</v>
      </c>
      <c r="I25">
        <v>60.98985159633105</v>
      </c>
      <c r="J25">
        <v>-1.8696999416246849</v>
      </c>
      <c r="K25">
        <v>981.81880790888408</v>
      </c>
      <c r="M25">
        <f t="shared" si="2"/>
        <v>1</v>
      </c>
      <c r="N25">
        <f>$B25^N$1</f>
        <v>11.17822352941177</v>
      </c>
      <c r="O25">
        <f t="shared" si="3"/>
        <v>124.95268127349493</v>
      </c>
      <c r="P25">
        <f t="shared" si="3"/>
        <v>1396.7490018744707</v>
      </c>
      <c r="Q25">
        <f t="shared" si="3"/>
        <v>15613.172557435611</v>
      </c>
      <c r="R25">
        <f t="shared" si="3"/>
        <v>174527.53285029289</v>
      </c>
      <c r="S25">
        <f t="shared" si="3"/>
        <v>1950907.7742373296</v>
      </c>
      <c r="U25">
        <f t="shared" si="1"/>
        <v>681.52590630207328</v>
      </c>
      <c r="V25">
        <f t="shared" si="1"/>
        <v>7618.248921729517</v>
      </c>
      <c r="W25">
        <f t="shared" si="1"/>
        <v>85158.489349792741</v>
      </c>
      <c r="X25">
        <f t="shared" si="1"/>
        <v>951920.62937901483</v>
      </c>
    </row>
    <row r="26" spans="1:24" x14ac:dyDescent="0.25">
      <c r="A26" s="1">
        <v>25</v>
      </c>
      <c r="B26">
        <v>11.485624676470589</v>
      </c>
      <c r="C26">
        <v>683.39610861404151</v>
      </c>
      <c r="D26">
        <v>-40.490594373501537</v>
      </c>
      <c r="E26">
        <v>61.13637885446758</v>
      </c>
      <c r="F26">
        <v>-3.622274529308172</v>
      </c>
      <c r="G26">
        <v>-0.71256890689930918</v>
      </c>
      <c r="H26">
        <v>15.671936253219309</v>
      </c>
      <c r="I26">
        <v>60.671936253219307</v>
      </c>
      <c r="J26">
        <v>-2.1377067206979281</v>
      </c>
      <c r="K26">
        <v>981.86621341845478</v>
      </c>
      <c r="M26">
        <f t="shared" si="2"/>
        <v>1</v>
      </c>
      <c r="N26">
        <f>$B26^N$1</f>
        <v>11.485624676470589</v>
      </c>
      <c r="O26">
        <f t="shared" si="3"/>
        <v>131.91957420875013</v>
      </c>
      <c r="P26">
        <f t="shared" si="3"/>
        <v>1515.1787168415137</v>
      </c>
      <c r="Q26">
        <f t="shared" si="3"/>
        <v>17402.774059417934</v>
      </c>
      <c r="R26">
        <f t="shared" si="3"/>
        <v>199881.73117589287</v>
      </c>
      <c r="S26">
        <f t="shared" si="3"/>
        <v>2295766.5439694962</v>
      </c>
      <c r="U26">
        <f t="shared" si="1"/>
        <v>683.39610861404151</v>
      </c>
      <c r="V26">
        <f t="shared" si="1"/>
        <v>7849.2312089014104</v>
      </c>
      <c r="W26">
        <f t="shared" si="1"/>
        <v>90153.32366428111</v>
      </c>
      <c r="X26">
        <f t="shared" si="1"/>
        <v>1035467.2389443072</v>
      </c>
    </row>
    <row r="27" spans="1:24" x14ac:dyDescent="0.25">
      <c r="A27" s="1">
        <v>26</v>
      </c>
      <c r="B27">
        <v>11.79302582352941</v>
      </c>
      <c r="C27">
        <v>685.14629711801433</v>
      </c>
      <c r="D27">
        <v>-45.448962838619138</v>
      </c>
      <c r="E27">
        <v>59.652506190769287</v>
      </c>
      <c r="F27">
        <v>-3.957030124075509</v>
      </c>
      <c r="G27">
        <v>-0.80378301692335086</v>
      </c>
      <c r="H27">
        <v>15.37262495463648</v>
      </c>
      <c r="I27">
        <v>60.372624954636478</v>
      </c>
      <c r="J27">
        <v>-2.411349050770053</v>
      </c>
      <c r="K27">
        <v>981.900889948074</v>
      </c>
      <c r="M27">
        <f t="shared" si="2"/>
        <v>1</v>
      </c>
      <c r="N27">
        <f>$B27^N$1</f>
        <v>11.79302582352941</v>
      </c>
      <c r="O27">
        <f t="shared" si="3"/>
        <v>139.07545807443151</v>
      </c>
      <c r="P27">
        <f t="shared" si="3"/>
        <v>1640.1204684909526</v>
      </c>
      <c r="Q27">
        <f t="shared" si="3"/>
        <v>19341.983038612958</v>
      </c>
      <c r="R27">
        <f t="shared" si="3"/>
        <v>228100.50545263046</v>
      </c>
      <c r="S27">
        <f t="shared" si="3"/>
        <v>2689995.151162982</v>
      </c>
      <c r="U27">
        <f t="shared" si="1"/>
        <v>685.14629711801433</v>
      </c>
      <c r="V27">
        <f t="shared" si="1"/>
        <v>8079.9479748082967</v>
      </c>
      <c r="W27">
        <f t="shared" si="1"/>
        <v>95287.0351196884</v>
      </c>
      <c r="X27">
        <f t="shared" si="1"/>
        <v>1123722.4658140391</v>
      </c>
    </row>
    <row r="28" spans="1:24" x14ac:dyDescent="0.25">
      <c r="A28" s="1">
        <v>27</v>
      </c>
      <c r="B28">
        <v>12.10042697058824</v>
      </c>
      <c r="C28">
        <v>686.7845667363714</v>
      </c>
      <c r="D28">
        <v>-50.629161191303879</v>
      </c>
      <c r="E28">
        <v>58.236501557225523</v>
      </c>
      <c r="F28">
        <v>-4.2931442658497971</v>
      </c>
      <c r="G28">
        <v>-0.89687277109835506</v>
      </c>
      <c r="H28">
        <v>15.09071681551762</v>
      </c>
      <c r="I28">
        <v>60.090716815517617</v>
      </c>
      <c r="J28">
        <v>-2.6906183132950652</v>
      </c>
      <c r="K28">
        <v>981.92354871237364</v>
      </c>
      <c r="M28">
        <f t="shared" si="2"/>
        <v>1</v>
      </c>
      <c r="N28">
        <f>$B28^N$1</f>
        <v>12.10042697058824</v>
      </c>
      <c r="O28">
        <f t="shared" si="3"/>
        <v>146.42033287053928</v>
      </c>
      <c r="P28">
        <f t="shared" si="3"/>
        <v>1771.7485449091814</v>
      </c>
      <c r="Q28">
        <f t="shared" si="3"/>
        <v>21438.913877919527</v>
      </c>
      <c r="R28">
        <f t="shared" si="3"/>
        <v>259420.01170849596</v>
      </c>
      <c r="S28">
        <f t="shared" si="3"/>
        <v>3139092.9063878013</v>
      </c>
      <c r="U28">
        <f t="shared" si="1"/>
        <v>686.7845667363714</v>
      </c>
      <c r="V28">
        <f t="shared" si="1"/>
        <v>8310.3864943205481</v>
      </c>
      <c r="W28">
        <f t="shared" si="1"/>
        <v>100559.2248718886</v>
      </c>
      <c r="X28">
        <f t="shared" si="1"/>
        <v>1216809.5567812487</v>
      </c>
    </row>
    <row r="29" spans="1:24" x14ac:dyDescent="0.25">
      <c r="A29" s="1">
        <v>28</v>
      </c>
      <c r="B29">
        <v>12.40782811764706</v>
      </c>
      <c r="C29">
        <v>688.31825365645761</v>
      </c>
      <c r="D29">
        <v>-56.036926643291643</v>
      </c>
      <c r="E29">
        <v>56.883798838628621</v>
      </c>
      <c r="F29">
        <v>-4.630987549406079</v>
      </c>
      <c r="G29">
        <v>-0.99183496456125653</v>
      </c>
      <c r="H29">
        <v>14.825117414833761</v>
      </c>
      <c r="I29">
        <v>59.825117414833763</v>
      </c>
      <c r="J29">
        <v>-2.97550489368377</v>
      </c>
      <c r="K29">
        <v>981.93483386170874</v>
      </c>
      <c r="M29">
        <f t="shared" si="2"/>
        <v>1</v>
      </c>
      <c r="N29">
        <f>$B29^N$1</f>
        <v>12.40782811764706</v>
      </c>
      <c r="O29">
        <f t="shared" si="3"/>
        <v>153.954198597073</v>
      </c>
      <c r="P29">
        <f t="shared" si="3"/>
        <v>1910.2372341825819</v>
      </c>
      <c r="Q29">
        <f t="shared" si="3"/>
        <v>23701.895265666994</v>
      </c>
      <c r="R29">
        <f t="shared" si="3"/>
        <v>294089.04251886869</v>
      </c>
      <c r="S29">
        <f t="shared" si="3"/>
        <v>3649006.2908575209</v>
      </c>
      <c r="U29">
        <f t="shared" si="1"/>
        <v>688.31825365645761</v>
      </c>
      <c r="V29">
        <f t="shared" si="1"/>
        <v>8540.5345816083154</v>
      </c>
      <c r="W29">
        <f t="shared" si="1"/>
        <v>105969.48512141674</v>
      </c>
      <c r="X29">
        <f t="shared" si="1"/>
        <v>1314851.1571020964</v>
      </c>
    </row>
    <row r="30" spans="1:24" x14ac:dyDescent="0.25">
      <c r="A30" s="1">
        <v>29</v>
      </c>
      <c r="B30">
        <v>12.715229264705879</v>
      </c>
      <c r="C30">
        <v>689.75402226889719</v>
      </c>
      <c r="D30">
        <v>-61.677935743632773</v>
      </c>
      <c r="E30">
        <v>55.590230274699962</v>
      </c>
      <c r="F30">
        <v>-4.9708889548454636</v>
      </c>
      <c r="G30">
        <v>-1.088666115501719</v>
      </c>
      <c r="H30">
        <v>14.57482729957081</v>
      </c>
      <c r="I30">
        <v>59.574827299570813</v>
      </c>
      <c r="J30">
        <v>-3.2659983465051572</v>
      </c>
      <c r="K30">
        <v>981.93533011235513</v>
      </c>
      <c r="M30">
        <f t="shared" si="2"/>
        <v>1</v>
      </c>
      <c r="N30">
        <f>$B30^N$1</f>
        <v>12.715229264705879</v>
      </c>
      <c r="O30">
        <f t="shared" si="3"/>
        <v>161.67705525403281</v>
      </c>
      <c r="P30">
        <f t="shared" si="3"/>
        <v>2055.7608243975474</v>
      </c>
      <c r="Q30">
        <f t="shared" si="3"/>
        <v>26139.470195615577</v>
      </c>
      <c r="R30">
        <f t="shared" si="3"/>
        <v>332369.35639519832</v>
      </c>
      <c r="S30">
        <f t="shared" si="3"/>
        <v>4226152.5671276832</v>
      </c>
      <c r="U30">
        <f t="shared" si="1"/>
        <v>689.75402226889719</v>
      </c>
      <c r="V30">
        <f t="shared" si="1"/>
        <v>8770.3805294020731</v>
      </c>
      <c r="W30">
        <f t="shared" si="1"/>
        <v>111517.39917005987</v>
      </c>
      <c r="X30">
        <f t="shared" si="1"/>
        <v>1417969.2974510323</v>
      </c>
    </row>
    <row r="31" spans="1:24" x14ac:dyDescent="0.25">
      <c r="A31" s="1">
        <v>30</v>
      </c>
      <c r="B31">
        <v>13.022630411764711</v>
      </c>
      <c r="C31">
        <v>691.09794038965458</v>
      </c>
      <c r="D31">
        <v>-67.557807177047479</v>
      </c>
      <c r="E31">
        <v>54.351984223199167</v>
      </c>
      <c r="F31">
        <v>-5.3131410980193721</v>
      </c>
      <c r="G31">
        <v>-1.1873625120650559</v>
      </c>
      <c r="H31">
        <v>14.33893193451223</v>
      </c>
      <c r="I31">
        <v>59.338931934512232</v>
      </c>
      <c r="J31">
        <v>-3.5620875361951678</v>
      </c>
      <c r="K31">
        <v>981.92556936513893</v>
      </c>
      <c r="M31">
        <f t="shared" si="2"/>
        <v>1</v>
      </c>
      <c r="N31">
        <f>$B31^N$1</f>
        <v>13.022630411764711</v>
      </c>
      <c r="O31">
        <f t="shared" si="3"/>
        <v>169.58890284141913</v>
      </c>
      <c r="P31">
        <f t="shared" si="3"/>
        <v>2208.4936036404756</v>
      </c>
      <c r="Q31">
        <f t="shared" si="3"/>
        <v>28760.395966956297</v>
      </c>
      <c r="R31">
        <f t="shared" si="3"/>
        <v>374536.00717368023</v>
      </c>
      <c r="S31">
        <f t="shared" si="3"/>
        <v>4877443.9973208942</v>
      </c>
      <c r="U31">
        <f t="shared" si="1"/>
        <v>691.09794038965458</v>
      </c>
      <c r="V31">
        <f t="shared" si="1"/>
        <v>8999.9130560262711</v>
      </c>
      <c r="W31">
        <f t="shared" si="1"/>
        <v>117202.541466646</v>
      </c>
      <c r="X31">
        <f t="shared" si="1"/>
        <v>1526285.3808396589</v>
      </c>
    </row>
    <row r="32" spans="1:24" x14ac:dyDescent="0.25">
      <c r="A32" s="1">
        <v>31</v>
      </c>
      <c r="B32">
        <v>13.33003155882353</v>
      </c>
      <c r="C32">
        <v>692.35554474287676</v>
      </c>
      <c r="D32">
        <v>-73.682104439457746</v>
      </c>
      <c r="E32">
        <v>53.165568157213407</v>
      </c>
      <c r="F32">
        <v>-5.6580047278999004</v>
      </c>
      <c r="G32">
        <v>-1.287920252368697</v>
      </c>
      <c r="H32">
        <v>14.11659289421033</v>
      </c>
      <c r="I32">
        <v>59.116592894210328</v>
      </c>
      <c r="J32">
        <v>-3.863760757106093</v>
      </c>
      <c r="K32">
        <v>981.90603646324496</v>
      </c>
      <c r="M32">
        <f t="shared" si="2"/>
        <v>1</v>
      </c>
      <c r="N32">
        <f>$B32^N$1</f>
        <v>13.33003155882353</v>
      </c>
      <c r="O32">
        <f t="shared" si="3"/>
        <v>177.68974135923125</v>
      </c>
      <c r="P32">
        <f t="shared" si="3"/>
        <v>2368.6098599977431</v>
      </c>
      <c r="Q32">
        <f t="shared" si="3"/>
        <v>31573.644184310495</v>
      </c>
      <c r="R32">
        <f t="shared" si="3"/>
        <v>420877.67340392392</v>
      </c>
      <c r="S32">
        <f t="shared" si="3"/>
        <v>5610312.6688785274</v>
      </c>
      <c r="U32">
        <f t="shared" si="1"/>
        <v>692.35554474287676</v>
      </c>
      <c r="V32">
        <f t="shared" si="1"/>
        <v>9229.1212613490043</v>
      </c>
      <c r="W32">
        <f t="shared" si="1"/>
        <v>123024.47767399142</v>
      </c>
      <c r="X32">
        <f t="shared" si="1"/>
        <v>1639920.1699020865</v>
      </c>
    </row>
    <row r="33" spans="1:25" x14ac:dyDescent="0.25">
      <c r="A33" s="1">
        <v>32</v>
      </c>
      <c r="B33">
        <v>13.637432705882359</v>
      </c>
      <c r="C33">
        <v>693.53189782220454</v>
      </c>
      <c r="D33">
        <v>-80.056338534190331</v>
      </c>
      <c r="E33">
        <v>52.027776135543803</v>
      </c>
      <c r="F33">
        <v>-6.0057126032232659</v>
      </c>
      <c r="G33">
        <v>-1.390335278709141</v>
      </c>
      <c r="H33">
        <v>13.90704012051299</v>
      </c>
      <c r="I33">
        <v>58.907040120512988</v>
      </c>
      <c r="J33">
        <v>-4.1710058361274243</v>
      </c>
      <c r="K33">
        <v>981.87717421744674</v>
      </c>
      <c r="M33">
        <f t="shared" si="2"/>
        <v>1</v>
      </c>
      <c r="N33">
        <f>$B33^N$1</f>
        <v>13.637432705882359</v>
      </c>
      <c r="O33">
        <f t="shared" si="3"/>
        <v>185.97957080746986</v>
      </c>
      <c r="P33">
        <f t="shared" si="3"/>
        <v>2536.2838815557534</v>
      </c>
      <c r="Q33">
        <f t="shared" si="3"/>
        <v>34588.400757730691</v>
      </c>
      <c r="R33">
        <f t="shared" si="3"/>
        <v>471696.98773764272</v>
      </c>
      <c r="S33">
        <f t="shared" si="3"/>
        <v>6432735.9278395195</v>
      </c>
      <c r="U33">
        <f t="shared" si="1"/>
        <v>693.53189782220454</v>
      </c>
      <c r="V33">
        <f t="shared" si="1"/>
        <v>9457.9945859331947</v>
      </c>
      <c r="W33">
        <f t="shared" si="1"/>
        <v>128982.76469826364</v>
      </c>
      <c r="X33">
        <f t="shared" si="1"/>
        <v>1758993.7737912291</v>
      </c>
    </row>
    <row r="34" spans="1:25" x14ac:dyDescent="0.25">
      <c r="A34" s="1">
        <v>33</v>
      </c>
      <c r="B34">
        <v>13.94483385294118</v>
      </c>
      <c r="C34">
        <v>694.63163781244589</v>
      </c>
      <c r="D34">
        <v>-86.685970403671078</v>
      </c>
      <c r="E34">
        <v>50.935660163721593</v>
      </c>
      <c r="F34">
        <v>-6.3564728254373009</v>
      </c>
      <c r="G34">
        <v>-1.4946034068364391</v>
      </c>
      <c r="H34">
        <v>13.70956510130878</v>
      </c>
      <c r="I34">
        <v>58.709565101308783</v>
      </c>
      <c r="J34">
        <v>-4.4838102205093158</v>
      </c>
      <c r="K34">
        <v>981.83938780248093</v>
      </c>
      <c r="M34">
        <f t="shared" si="2"/>
        <v>1</v>
      </c>
      <c r="N34">
        <f>$B34^N$1</f>
        <v>13.94483385294118</v>
      </c>
      <c r="O34">
        <f t="shared" si="3"/>
        <v>194.45839118613435</v>
      </c>
      <c r="P34">
        <f t="shared" si="3"/>
        <v>2711.689956400885</v>
      </c>
      <c r="Q34">
        <f t="shared" si="3"/>
        <v>37814.065902699651</v>
      </c>
      <c r="R34">
        <f t="shared" si="3"/>
        <v>527310.86631731491</v>
      </c>
      <c r="S34">
        <f t="shared" si="3"/>
        <v>7353262.4196454333</v>
      </c>
      <c r="U34">
        <f t="shared" si="1"/>
        <v>694.63163781244589</v>
      </c>
      <c r="V34">
        <f t="shared" si="1"/>
        <v>9686.5227782909715</v>
      </c>
      <c r="W34">
        <f t="shared" si="1"/>
        <v>135076.95075599779</v>
      </c>
      <c r="X34">
        <f t="shared" si="1"/>
        <v>1883625.6356543067</v>
      </c>
    </row>
    <row r="35" spans="1:25" x14ac:dyDescent="0.25">
      <c r="A35" s="1">
        <v>34</v>
      </c>
      <c r="B35">
        <v>14.252235000000001</v>
      </c>
      <c r="C35">
        <v>695.65902219927239</v>
      </c>
      <c r="D35">
        <v>-93.576413397361847</v>
      </c>
      <c r="E35">
        <v>49.886504890307258</v>
      </c>
      <c r="F35">
        <v>-6.7104717334172577</v>
      </c>
      <c r="G35">
        <v>-1.6007203510404731</v>
      </c>
      <c r="H35">
        <v>13.523514845808281</v>
      </c>
      <c r="I35">
        <v>58.523514845808279</v>
      </c>
      <c r="J35">
        <v>-4.8021610531214201</v>
      </c>
      <c r="K35">
        <v>981.79304861489243</v>
      </c>
    </row>
    <row r="36" spans="1:25" x14ac:dyDescent="0.25">
      <c r="M36" s="2">
        <f>SUM(M2:M34)</f>
        <v>33</v>
      </c>
      <c r="N36" s="2">
        <f>SUM(N2:N34)</f>
        <v>297.87171150000006</v>
      </c>
      <c r="O36" s="2">
        <f>SUM(O2:O34)</f>
        <v>2971.4442656126657</v>
      </c>
      <c r="P36" s="2">
        <f>SUM(P2:P34)</f>
        <v>31925.575282476595</v>
      </c>
      <c r="Q36" s="2">
        <f>SUM(Q2:Q34)</f>
        <v>361635.72075311997</v>
      </c>
      <c r="R36" s="2">
        <f>SUM(R2:R34)</f>
        <v>4253230.8827135609</v>
      </c>
      <c r="S36" s="2">
        <f>SUM(S2:S34)</f>
        <v>51403674.896606751</v>
      </c>
      <c r="U36" s="2">
        <f>SUM(U2:U34)</f>
        <v>21509.902185703391</v>
      </c>
      <c r="V36" s="2">
        <f>SUM(V2:V34)</f>
        <v>197691.63705497221</v>
      </c>
      <c r="W36" s="2">
        <f>SUM(W2:W34)</f>
        <v>1997631.6232987142</v>
      </c>
      <c r="X36" s="2">
        <f>SUM(X2:X34)</f>
        <v>21648637.634365816</v>
      </c>
    </row>
    <row r="38" spans="1:25" x14ac:dyDescent="0.25">
      <c r="M38" s="4">
        <f>M36</f>
        <v>33</v>
      </c>
      <c r="N38" s="5">
        <f>N36</f>
        <v>297.87171150000006</v>
      </c>
      <c r="O38" s="5">
        <f>O36</f>
        <v>2971.4442656126657</v>
      </c>
      <c r="P38" s="5">
        <f>P36</f>
        <v>31925.575282476595</v>
      </c>
      <c r="Q38" s="4">
        <f>SUMPRODUCT(C2:C34,$M$2:$M$34)</f>
        <v>21509.902185703391</v>
      </c>
      <c r="R38" s="5">
        <f>SUMPRODUCT(D2:D34,$M$2:$M$34)</f>
        <v>-516.74984800181221</v>
      </c>
      <c r="S38" s="5">
        <f>SUMPRODUCT(E2:E34,$M$2:$M$34)</f>
        <v>2753.8866941748634</v>
      </c>
      <c r="T38" s="5">
        <f>SUMPRODUCT(F2:F34,$M$2:$M$34)</f>
        <v>-17.753133152660382</v>
      </c>
      <c r="U38" s="5">
        <f>SUMPRODUCT(G2:G34,$M$2:$M$34)</f>
        <v>-4.4402068151005576</v>
      </c>
      <c r="V38" s="5">
        <f>SUMPRODUCT(H2:H34,$M$2:$M$34)</f>
        <v>681.699631646444</v>
      </c>
      <c r="W38" s="5">
        <f>SUMPRODUCT(I2:I34,$M$2:$M$34)</f>
        <v>2166.6996316464438</v>
      </c>
      <c r="X38" s="5">
        <f>SUMPRODUCT(J2:J34,$M$2:$M$34)</f>
        <v>-13.320620445301675</v>
      </c>
      <c r="Y38" s="6">
        <f>SUMPRODUCT(K2:K34,$M$2:$M$34)</f>
        <v>32335.800048965099</v>
      </c>
    </row>
    <row r="39" spans="1:25" x14ac:dyDescent="0.25">
      <c r="M39" s="4">
        <f>N38</f>
        <v>297.87171150000006</v>
      </c>
      <c r="N39" s="5">
        <f>O38</f>
        <v>2971.4442656126657</v>
      </c>
      <c r="O39" s="5">
        <f>P38</f>
        <v>31925.575282476595</v>
      </c>
      <c r="P39" s="5">
        <f>Q36</f>
        <v>361635.72075311997</v>
      </c>
      <c r="Q39" s="4">
        <f>SUMPRODUCT(C2:C34,$N$2:$N$34)</f>
        <v>197691.63705497221</v>
      </c>
      <c r="R39" s="5">
        <f>SUMPRODUCT(D2:D34,$N$2:$N$34)</f>
        <v>-7867.9773325211472</v>
      </c>
      <c r="S39" s="5">
        <f>SUMPRODUCT(E2:E34,$N$2:$N$34)</f>
        <v>22356.450114362771</v>
      </c>
      <c r="T39" s="5">
        <f>SUMPRODUCT(F2:F34,$N$2:$N$34)</f>
        <v>-522.20718149682807</v>
      </c>
      <c r="U39" s="5">
        <f>SUMPRODUCT(G2:G34,$N$2:$N$34)</f>
        <v>-109.44250606108294</v>
      </c>
      <c r="V39" s="5">
        <f>SUMPRODUCT(H2:H34,$N$2:$N$34)</f>
        <v>5597.3172176160951</v>
      </c>
      <c r="W39" s="5">
        <f>SUMPRODUCT(I2:I34,$N$2:$N$34)</f>
        <v>19001.5442351161</v>
      </c>
      <c r="X39" s="5">
        <f>SUMPRODUCT(J2:J34,$N$2:$N$34)</f>
        <v>-328.32751818324886</v>
      </c>
      <c r="Y39" s="6">
        <f>SUMPRODUCT(K2:K34,$N$2:$N$34)</f>
        <v>292093.53806049138</v>
      </c>
    </row>
    <row r="40" spans="1:25" x14ac:dyDescent="0.25">
      <c r="M40" s="4">
        <f>N39</f>
        <v>2971.4442656126657</v>
      </c>
      <c r="N40" s="5">
        <f>O39</f>
        <v>31925.575282476595</v>
      </c>
      <c r="O40" s="5">
        <f>P39</f>
        <v>361635.72075311997</v>
      </c>
      <c r="P40" s="5">
        <f>R36</f>
        <v>4253230.8827135609</v>
      </c>
      <c r="Q40" s="4">
        <f>SUMPRODUCT(C2:C34,$O$2:$O$34)</f>
        <v>1997631.6232987142</v>
      </c>
      <c r="R40" s="5">
        <f>SUMPRODUCT(D2:D34,$O$2:$O$34)</f>
        <v>-106069.46999635798</v>
      </c>
      <c r="S40" s="5">
        <f>SUMPRODUCT(E2:E34,$O$2:$O$34)</f>
        <v>204564.03546429062</v>
      </c>
      <c r="T40" s="5">
        <f>SUMPRODUCT(F2:F34,$O$2:$O$34)</f>
        <v>-8028.5044191156285</v>
      </c>
      <c r="U40" s="5">
        <f>SUMPRODUCT(G2:G34,$O$2:$O$34)</f>
        <v>-1670.8162138107102</v>
      </c>
      <c r="V40" s="5">
        <f>SUMPRODUCT(H2:H34,$O$2:$O$34)</f>
        <v>51775.246263645909</v>
      </c>
      <c r="W40" s="5">
        <f>SUMPRODUCT(I2:I34,$O$2:$O$34)</f>
        <v>185490.23821621592</v>
      </c>
      <c r="X40" s="5">
        <f>SUMPRODUCT(J2:J34,$O$2:$O$34)</f>
        <v>-5012.4486414321318</v>
      </c>
      <c r="Y40" s="6">
        <f>SUMPRODUCT(K2:K34,$O$2:$O$34)</f>
        <v>2915273.6447781054</v>
      </c>
    </row>
    <row r="41" spans="1:25" x14ac:dyDescent="0.25">
      <c r="M41" s="4">
        <f>N40</f>
        <v>31925.575282476595</v>
      </c>
      <c r="N41" s="5">
        <f>O40</f>
        <v>361635.72075311997</v>
      </c>
      <c r="O41" s="5">
        <f>P40</f>
        <v>4253230.8827135609</v>
      </c>
      <c r="P41" s="5">
        <f>S36</f>
        <v>51403674.896606751</v>
      </c>
      <c r="Q41" s="4">
        <f>SUMPRODUCT(C2:C34,$P$2:$P$34)</f>
        <v>21648637.634365816</v>
      </c>
      <c r="R41" s="5">
        <f>SUMPRODUCT(D2:D34,$P$2:$P$34)</f>
        <v>-1378947.5648969228</v>
      </c>
      <c r="S41" s="5">
        <f>SUMPRODUCT(E2:E34,$P$2:$P$34)</f>
        <v>2060514.8424474192</v>
      </c>
      <c r="T41" s="5">
        <f>SUMPRODUCT(F2:F34,$P$2:$P$34)</f>
        <v>-108537.44146396096</v>
      </c>
      <c r="U41" s="5">
        <f>SUMPRODUCT(G2:G34,$P$2:$P$34)</f>
        <v>-22828.159201812807</v>
      </c>
      <c r="V41" s="5">
        <f>SUMPRODUCT(H2:H34,$P$2:$P$34)</f>
        <v>526399.02829521266</v>
      </c>
      <c r="W41" s="5">
        <f>SUMPRODUCT(I2:I34,$P$2:$P$34)</f>
        <v>1963049.9160066592</v>
      </c>
      <c r="X41" s="5">
        <f>SUMPRODUCT(J2:J34,$P$2:$P$34)</f>
        <v>-68484.477605438413</v>
      </c>
      <c r="Y41" s="6">
        <f>SUMPRODUCT(K2:K34,$P$2:$P$34)</f>
        <v>31331916.709721252</v>
      </c>
    </row>
    <row r="43" spans="1:25" x14ac:dyDescent="0.25">
      <c r="M43" s="4">
        <f>M38</f>
        <v>33</v>
      </c>
      <c r="N43" s="5">
        <f>N38</f>
        <v>297.87171150000006</v>
      </c>
      <c r="O43" s="5">
        <f>O38</f>
        <v>2971.4442656126657</v>
      </c>
      <c r="P43" s="5">
        <f>P38</f>
        <v>31925.575282476595</v>
      </c>
      <c r="Q43" s="4">
        <f>Q38</f>
        <v>21509.902185703391</v>
      </c>
      <c r="R43" s="5">
        <f t="shared" ref="R43:Y43" si="4">R38</f>
        <v>-516.74984800181221</v>
      </c>
      <c r="S43" s="5">
        <f t="shared" si="4"/>
        <v>2753.8866941748634</v>
      </c>
      <c r="T43" s="5">
        <f t="shared" si="4"/>
        <v>-17.753133152660382</v>
      </c>
      <c r="U43" s="5">
        <f t="shared" si="4"/>
        <v>-4.4402068151005576</v>
      </c>
      <c r="V43" s="5">
        <f t="shared" si="4"/>
        <v>681.699631646444</v>
      </c>
      <c r="W43" s="5">
        <f t="shared" si="4"/>
        <v>2166.6996316464438</v>
      </c>
      <c r="X43" s="5">
        <f t="shared" si="4"/>
        <v>-13.320620445301675</v>
      </c>
      <c r="Y43" s="6">
        <f t="shared" si="4"/>
        <v>32335.800048965099</v>
      </c>
    </row>
    <row r="44" spans="1:25" x14ac:dyDescent="0.25">
      <c r="M44" s="4">
        <f>M39-M$38*$M39/$M$38</f>
        <v>0</v>
      </c>
      <c r="N44" s="5">
        <f>N39-N$38*$M39/$M$38</f>
        <v>282.73043191753641</v>
      </c>
      <c r="O44" s="5">
        <f>O39-O$38*$M39/$M$38</f>
        <v>5104.0847059643056</v>
      </c>
      <c r="P44" s="5">
        <f>P39-P$38*$M39/$M$38</f>
        <v>73462.213176956284</v>
      </c>
      <c r="Q44" s="4">
        <f>Q39-Q$38*$M39/$M$38</f>
        <v>3534.3225624551997</v>
      </c>
      <c r="R44" s="5">
        <f>R39-R$38*$M39/$M$38</f>
        <v>-3203.5784948949449</v>
      </c>
      <c r="S44" s="5">
        <f>S39-S$38*$M39/$M$38</f>
        <v>-2501.275427180979</v>
      </c>
      <c r="T44" s="5">
        <f>T39-T$38*$M39/$M$38</f>
        <v>-361.96002523409049</v>
      </c>
      <c r="U44" s="5">
        <f>U39-U$38*$M39/$M$38</f>
        <v>-69.36335444205362</v>
      </c>
      <c r="V44" s="5">
        <f>V39-V$38*$M39/$M$38</f>
        <v>-555.98690382165933</v>
      </c>
      <c r="W44" s="5">
        <f>W39-W$38*$M39/$M$38</f>
        <v>-555.98690382165296</v>
      </c>
      <c r="X44" s="5">
        <f>X39-X$38*$M39/$M$38</f>
        <v>-208.09006332616087</v>
      </c>
      <c r="Y44" s="6">
        <f>Y39-Y$38*$M39/$M$38</f>
        <v>217.17129361198749</v>
      </c>
    </row>
    <row r="45" spans="1:25" x14ac:dyDescent="0.25">
      <c r="M45" s="4">
        <f>M40-M$38*$M40/$M$38</f>
        <v>0</v>
      </c>
      <c r="N45" s="5">
        <f>N40-N$38*$M40/$M$38</f>
        <v>5104.0847059643056</v>
      </c>
      <c r="O45" s="5">
        <f>O40-O$38*$M40/$M$38</f>
        <v>94075.689733653446</v>
      </c>
      <c r="P45" s="5">
        <f>P40-P$38*$M40/$M$38</f>
        <v>1378531.8645468778</v>
      </c>
      <c r="Q45" s="4">
        <f>Q40-Q$38*$M40/$M$38</f>
        <v>60799.032280602492</v>
      </c>
      <c r="R45" s="5">
        <f>R40-R$38*$M40/$M$38</f>
        <v>-59539.367796321567</v>
      </c>
      <c r="S45" s="5">
        <f>S40-S$38*$M40/$M$38</f>
        <v>-43406.292582767521</v>
      </c>
      <c r="T45" s="5">
        <f>T40-T$38*$M40/$M$38</f>
        <v>-6429.9454584146952</v>
      </c>
      <c r="U45" s="5">
        <f>U40-U$38*$M40/$M$38</f>
        <v>-1271.0032720269276</v>
      </c>
      <c r="V45" s="5">
        <f>V40-V$38*$M40/$M$38</f>
        <v>-9607.5555947205285</v>
      </c>
      <c r="W45" s="5">
        <f>W40-W$38*$M40/$M$38</f>
        <v>-9607.5555947204411</v>
      </c>
      <c r="X45" s="5">
        <f>X40-X$38*$M40/$M$38</f>
        <v>-3813.0098160807834</v>
      </c>
      <c r="Y45" s="6">
        <f>Y40-Y$38*$M40/$M$38</f>
        <v>3636.4438843145035</v>
      </c>
    </row>
    <row r="46" spans="1:25" x14ac:dyDescent="0.25">
      <c r="M46" s="4">
        <f>M41-M$38*$M41/$M$38</f>
        <v>0</v>
      </c>
      <c r="N46" s="5">
        <f>N41-N$38*$M41/$M$38</f>
        <v>73462.213176956284</v>
      </c>
      <c r="O46" s="5">
        <f>O41-O$38*$M41/$M$38</f>
        <v>1378531.8645468778</v>
      </c>
      <c r="P46" s="5">
        <f>P41-P$38*$M41/$M$38</f>
        <v>20517542.862755824</v>
      </c>
      <c r="Q46" s="4">
        <f>Q41-Q$38*$M41/$M$38</f>
        <v>839061.82986940816</v>
      </c>
      <c r="R46" s="5">
        <f>R41-R$38*$M41/$M$38</f>
        <v>-879022.22627297754</v>
      </c>
      <c r="S46" s="5">
        <f>S41-S$38*$M41/$M$38</f>
        <v>-603709.91434925329</v>
      </c>
      <c r="T46" s="5">
        <f>T41-T$38*$M41/$M$38</f>
        <v>-91362.320586230955</v>
      </c>
      <c r="U46" s="5">
        <f>U41-U$38*$M41/$M$38</f>
        <v>-18532.518082259521</v>
      </c>
      <c r="V46" s="5">
        <f>V41-V$38*$M41/$M$38</f>
        <v>-133105.60534615442</v>
      </c>
      <c r="W46" s="5">
        <f>W41-W$38*$M41/$M$38</f>
        <v>-133105.60534615442</v>
      </c>
      <c r="X46" s="5">
        <f>X41-X$38*$M41/$M$38</f>
        <v>-55597.554246778549</v>
      </c>
      <c r="Y46" s="6">
        <f>Y41-Y$38*$M41/$M$38</f>
        <v>48916.140559263527</v>
      </c>
    </row>
    <row r="48" spans="1:25" x14ac:dyDescent="0.25">
      <c r="M48" s="4">
        <f>M43</f>
        <v>33</v>
      </c>
      <c r="N48" s="5">
        <f>N43</f>
        <v>297.87171150000006</v>
      </c>
      <c r="O48" s="5">
        <f>O43</f>
        <v>2971.4442656126657</v>
      </c>
      <c r="P48" s="6">
        <f>P43</f>
        <v>31925.575282476595</v>
      </c>
      <c r="Q48" s="4">
        <f>Q43</f>
        <v>21509.902185703391</v>
      </c>
      <c r="R48" s="5">
        <f t="shared" ref="R48:Y49" si="5">R43</f>
        <v>-516.74984800181221</v>
      </c>
      <c r="S48" s="5">
        <f t="shared" si="5"/>
        <v>2753.8866941748634</v>
      </c>
      <c r="T48" s="5">
        <f t="shared" si="5"/>
        <v>-17.753133152660382</v>
      </c>
      <c r="U48" s="5">
        <f t="shared" si="5"/>
        <v>-4.4402068151005576</v>
      </c>
      <c r="V48" s="5">
        <f t="shared" si="5"/>
        <v>681.699631646444</v>
      </c>
      <c r="W48" s="5">
        <f t="shared" si="5"/>
        <v>2166.6996316464438</v>
      </c>
      <c r="X48" s="5">
        <f t="shared" si="5"/>
        <v>-13.320620445301675</v>
      </c>
      <c r="Y48" s="6">
        <f t="shared" si="5"/>
        <v>32335.800048965099</v>
      </c>
    </row>
    <row r="49" spans="13:25" x14ac:dyDescent="0.25">
      <c r="M49" s="4">
        <f>M44</f>
        <v>0</v>
      </c>
      <c r="N49" s="5">
        <f>N44</f>
        <v>282.73043191753641</v>
      </c>
      <c r="O49" s="5">
        <f>O44</f>
        <v>5104.0847059643056</v>
      </c>
      <c r="P49" s="6">
        <f>P44</f>
        <v>73462.213176956284</v>
      </c>
      <c r="Q49" s="4">
        <f>Q44</f>
        <v>3534.3225624551997</v>
      </c>
      <c r="R49" s="5">
        <f t="shared" si="5"/>
        <v>-3203.5784948949449</v>
      </c>
      <c r="S49" s="5">
        <f t="shared" si="5"/>
        <v>-2501.275427180979</v>
      </c>
      <c r="T49" s="5">
        <f t="shared" si="5"/>
        <v>-361.96002523409049</v>
      </c>
      <c r="U49" s="5">
        <f t="shared" si="5"/>
        <v>-69.36335444205362</v>
      </c>
      <c r="V49" s="5">
        <f t="shared" si="5"/>
        <v>-555.98690382165933</v>
      </c>
      <c r="W49" s="5">
        <f t="shared" si="5"/>
        <v>-555.98690382165296</v>
      </c>
      <c r="X49" s="5">
        <f t="shared" si="5"/>
        <v>-208.09006332616087</v>
      </c>
      <c r="Y49" s="6">
        <f t="shared" si="5"/>
        <v>217.17129361198749</v>
      </c>
    </row>
    <row r="50" spans="13:25" x14ac:dyDescent="0.25">
      <c r="M50" s="4">
        <f>M45</f>
        <v>0</v>
      </c>
      <c r="N50" s="5">
        <f>N45-N$44*$N45/$N$44</f>
        <v>0</v>
      </c>
      <c r="O50" s="5">
        <f>O45-O$44*$N45/$N$44</f>
        <v>1932.5111271948845</v>
      </c>
      <c r="P50" s="6">
        <f>P45-P$44*$N45/$N$44</f>
        <v>52330.945177308982</v>
      </c>
      <c r="Q50" s="4">
        <f>Q45-Q$44*$N45/$N$44</f>
        <v>-3005.4956388883656</v>
      </c>
      <c r="R50" s="5">
        <f t="shared" ref="R50:Y51" si="6">R45-R$44*$N45/$N$44</f>
        <v>-1705.7066327485954</v>
      </c>
      <c r="S50" s="5">
        <f t="shared" si="6"/>
        <v>1748.8099885836273</v>
      </c>
      <c r="T50" s="5">
        <f t="shared" si="6"/>
        <v>104.45770589209496</v>
      </c>
      <c r="U50" s="5">
        <f t="shared" si="6"/>
        <v>-18.798356691430627</v>
      </c>
      <c r="V50" s="5">
        <f t="shared" si="6"/>
        <v>429.58201818517045</v>
      </c>
      <c r="W50" s="5">
        <f t="shared" si="6"/>
        <v>429.58201818514317</v>
      </c>
      <c r="X50" s="5">
        <f t="shared" si="6"/>
        <v>-56.395070074292107</v>
      </c>
      <c r="Y50" s="6">
        <f t="shared" si="6"/>
        <v>-284.11277731409791</v>
      </c>
    </row>
    <row r="51" spans="13:25" x14ac:dyDescent="0.25">
      <c r="M51" s="4">
        <f>M46</f>
        <v>0</v>
      </c>
      <c r="N51" s="5">
        <f>N46-N$44*$N46/$N$44</f>
        <v>0</v>
      </c>
      <c r="O51" s="5">
        <f>O46-O$44*$N46/$N$44</f>
        <v>52330.945177308982</v>
      </c>
      <c r="P51" s="6">
        <f>P46-P$44*$N46/$N$44</f>
        <v>1429761.1611008123</v>
      </c>
      <c r="Q51" s="4">
        <f>Q46-Q$44*$N46/$N$44</f>
        <v>-79265.76492922625</v>
      </c>
      <c r="R51" s="5">
        <f t="shared" si="6"/>
        <v>-46632.289593904046</v>
      </c>
      <c r="S51" s="5">
        <f t="shared" si="6"/>
        <v>46199.709456101176</v>
      </c>
      <c r="T51" s="5">
        <f t="shared" si="6"/>
        <v>2686.2201206951722</v>
      </c>
      <c r="U51" s="5">
        <f t="shared" si="6"/>
        <v>-509.74813799988624</v>
      </c>
      <c r="V51" s="5">
        <f t="shared" si="6"/>
        <v>11357.18974502114</v>
      </c>
      <c r="W51" s="5">
        <f t="shared" si="6"/>
        <v>11357.189745019481</v>
      </c>
      <c r="X51" s="5">
        <f t="shared" si="6"/>
        <v>-1529.2444139996369</v>
      </c>
      <c r="Y51" s="6">
        <f t="shared" si="6"/>
        <v>-7511.757064054349</v>
      </c>
    </row>
    <row r="52" spans="13:25" x14ac:dyDescent="0.25">
      <c r="X52" s="7"/>
    </row>
    <row r="53" spans="13:25" x14ac:dyDescent="0.25">
      <c r="M53" s="4">
        <f>M48</f>
        <v>33</v>
      </c>
      <c r="N53" s="5">
        <f>N48</f>
        <v>297.87171150000006</v>
      </c>
      <c r="O53" s="5">
        <f>O48</f>
        <v>2971.4442656126657</v>
      </c>
      <c r="P53" s="6">
        <f>P48</f>
        <v>31925.575282476595</v>
      </c>
      <c r="Q53" s="4">
        <f>Q48</f>
        <v>21509.902185703391</v>
      </c>
      <c r="R53" s="5">
        <f t="shared" ref="R53:Y55" si="7">R48</f>
        <v>-516.74984800181221</v>
      </c>
      <c r="S53" s="5">
        <f t="shared" si="7"/>
        <v>2753.8866941748634</v>
      </c>
      <c r="T53" s="5">
        <f t="shared" si="7"/>
        <v>-17.753133152660382</v>
      </c>
      <c r="U53" s="5">
        <f t="shared" si="7"/>
        <v>-4.4402068151005576</v>
      </c>
      <c r="V53" s="5">
        <f t="shared" si="7"/>
        <v>681.699631646444</v>
      </c>
      <c r="W53" s="5">
        <f t="shared" si="7"/>
        <v>2166.6996316464438</v>
      </c>
      <c r="X53" s="5">
        <f t="shared" si="7"/>
        <v>-13.320620445301675</v>
      </c>
      <c r="Y53" s="6">
        <f t="shared" si="7"/>
        <v>32335.800048965099</v>
      </c>
    </row>
    <row r="54" spans="13:25" x14ac:dyDescent="0.25">
      <c r="M54" s="4">
        <f>M49</f>
        <v>0</v>
      </c>
      <c r="N54" s="5">
        <f>N49</f>
        <v>282.73043191753641</v>
      </c>
      <c r="O54" s="5">
        <f>O49</f>
        <v>5104.0847059643056</v>
      </c>
      <c r="P54" s="6">
        <f>P49</f>
        <v>73462.213176956284</v>
      </c>
      <c r="Q54" s="4">
        <f>Q49</f>
        <v>3534.3225624551997</v>
      </c>
      <c r="R54" s="5">
        <f t="shared" si="7"/>
        <v>-3203.5784948949449</v>
      </c>
      <c r="S54" s="5">
        <f t="shared" si="7"/>
        <v>-2501.275427180979</v>
      </c>
      <c r="T54" s="5">
        <f t="shared" si="7"/>
        <v>-361.96002523409049</v>
      </c>
      <c r="U54" s="5">
        <f t="shared" si="7"/>
        <v>-69.36335444205362</v>
      </c>
      <c r="V54" s="5">
        <f t="shared" si="7"/>
        <v>-555.98690382165933</v>
      </c>
      <c r="W54" s="5">
        <f t="shared" si="7"/>
        <v>-555.98690382165296</v>
      </c>
      <c r="X54" s="5">
        <f t="shared" si="7"/>
        <v>-208.09006332616087</v>
      </c>
      <c r="Y54" s="6">
        <f t="shared" si="7"/>
        <v>217.17129361198749</v>
      </c>
    </row>
    <row r="55" spans="13:25" x14ac:dyDescent="0.25">
      <c r="M55" s="4">
        <f>M50</f>
        <v>0</v>
      </c>
      <c r="N55" s="5">
        <f>N50</f>
        <v>0</v>
      </c>
      <c r="O55" s="5">
        <f>O50</f>
        <v>1932.5111271948845</v>
      </c>
      <c r="P55" s="6">
        <f>P50</f>
        <v>52330.945177308982</v>
      </c>
      <c r="Q55" s="4">
        <f>Q50</f>
        <v>-3005.4956388883656</v>
      </c>
      <c r="R55" s="5">
        <f t="shared" si="7"/>
        <v>-1705.7066327485954</v>
      </c>
      <c r="S55" s="5">
        <f t="shared" si="7"/>
        <v>1748.8099885836273</v>
      </c>
      <c r="T55" s="5">
        <f t="shared" si="7"/>
        <v>104.45770589209496</v>
      </c>
      <c r="U55" s="5">
        <f t="shared" si="7"/>
        <v>-18.798356691430627</v>
      </c>
      <c r="V55" s="5">
        <f t="shared" si="7"/>
        <v>429.58201818517045</v>
      </c>
      <c r="W55" s="5">
        <f t="shared" si="7"/>
        <v>429.58201818514317</v>
      </c>
      <c r="X55" s="5">
        <f t="shared" si="7"/>
        <v>-56.395070074292107</v>
      </c>
      <c r="Y55" s="6">
        <f t="shared" si="7"/>
        <v>-284.11277731409791</v>
      </c>
    </row>
    <row r="56" spans="13:25" x14ac:dyDescent="0.25">
      <c r="M56" s="4">
        <f>M51</f>
        <v>0</v>
      </c>
      <c r="N56" s="5">
        <f>N51</f>
        <v>0</v>
      </c>
      <c r="O56" s="5">
        <f>O51-O$50*$O51/$O$50</f>
        <v>0</v>
      </c>
      <c r="P56" s="6">
        <f>P51-P$50*$O51/$O$50</f>
        <v>12678.597066317452</v>
      </c>
      <c r="Q56" s="4">
        <f>Q51-Q$50*$O51/$O$50</f>
        <v>2120.7923309158941</v>
      </c>
      <c r="R56" s="5">
        <f t="shared" ref="R56:Y56" si="8">R51-R$50*$O51/$O$50</f>
        <v>-443.03922901469195</v>
      </c>
      <c r="S56" s="5">
        <f t="shared" si="8"/>
        <v>-1156.7473064223523</v>
      </c>
      <c r="T56" s="5">
        <f t="shared" si="8"/>
        <v>-142.41584598168629</v>
      </c>
      <c r="U56" s="5">
        <f t="shared" si="8"/>
        <v>-0.70280335765494328</v>
      </c>
      <c r="V56" s="5">
        <f t="shared" si="8"/>
        <v>-275.56761738387468</v>
      </c>
      <c r="W56" s="5">
        <f t="shared" si="8"/>
        <v>-275.56761738479327</v>
      </c>
      <c r="X56" s="5">
        <f t="shared" si="8"/>
        <v>-2.1084100729369766</v>
      </c>
      <c r="Y56" s="6">
        <f t="shared" si="8"/>
        <v>181.80286663457628</v>
      </c>
    </row>
    <row r="57" spans="13:25" x14ac:dyDescent="0.25"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9" spans="13:25" x14ac:dyDescent="0.25">
      <c r="Q59" s="11" t="str">
        <f>C1</f>
        <v>power</v>
      </c>
      <c r="R59" s="11" t="str">
        <f>D1</f>
        <v>exergy</v>
      </c>
      <c r="S59" s="11" t="str">
        <f>E1</f>
        <v>dh</v>
      </c>
      <c r="T59" s="11" t="str">
        <f>F1</f>
        <v>dex</v>
      </c>
      <c r="U59" s="11" t="str">
        <f>G1</f>
        <v>beta</v>
      </c>
      <c r="V59" s="11" t="str">
        <f>H1</f>
        <v>dt</v>
      </c>
      <c r="W59" s="11" t="str">
        <f>I1</f>
        <v>T_out</v>
      </c>
      <c r="X59" s="11" t="str">
        <f>J1</f>
        <v>P_out</v>
      </c>
      <c r="Y59" s="11" t="str">
        <f>K1</f>
        <v>rho_out</v>
      </c>
    </row>
    <row r="60" spans="13:25" x14ac:dyDescent="0.25">
      <c r="Q60" s="9">
        <f>Q56/$P$56</f>
        <v>0.16727342306272114</v>
      </c>
      <c r="R60" s="9">
        <f>R56/$P$56</f>
        <v>-3.4943868528773618E-2</v>
      </c>
      <c r="S60" s="9">
        <f>S56/$P$56</f>
        <v>-9.1236222775422107E-2</v>
      </c>
      <c r="T60" s="9">
        <f>T56/$P$56</f>
        <v>-1.1232776405524773E-2</v>
      </c>
      <c r="U60" s="9">
        <f>U56/$P$56</f>
        <v>-5.5432265413816427E-5</v>
      </c>
      <c r="V60" s="9">
        <f>V56/$P$56</f>
        <v>-2.17348667161259E-2</v>
      </c>
      <c r="W60" s="9">
        <f>W56/$P$56</f>
        <v>-2.1734866716198353E-2</v>
      </c>
      <c r="X60" s="9">
        <f>X56/$P$56</f>
        <v>-1.662967962392524E-4</v>
      </c>
      <c r="Y60" s="9">
        <f>Y56/$P$56</f>
        <v>1.4339352034269011E-2</v>
      </c>
    </row>
    <row r="61" spans="13:25" x14ac:dyDescent="0.25">
      <c r="Q61" s="9">
        <f>(Q55-$P$55*Q60)/$O$55</f>
        <v>-6.0848663717001159</v>
      </c>
      <c r="R61" s="9">
        <f>(R55-$P$55*R60)/$O$55</f>
        <v>6.3616210941150123E-2</v>
      </c>
      <c r="S61" s="9">
        <f>(S55-$P$55*S60)/$O$55</f>
        <v>3.3755499096648403</v>
      </c>
      <c r="T61" s="9">
        <f>(T55-$P$55*T60)/$O$55</f>
        <v>0.35822795657764339</v>
      </c>
      <c r="U61" s="9">
        <f>(U55-$P$55*U60)/$O$55</f>
        <v>-8.2263608345076143E-3</v>
      </c>
      <c r="V61" s="9">
        <f>(V55-$P$55*V60)/$O$55</f>
        <v>0.81085594524747562</v>
      </c>
      <c r="W61" s="9">
        <f>(W55-$P$55*W60)/$O$55</f>
        <v>0.8108559452494235</v>
      </c>
      <c r="X61" s="9">
        <f>(X55-$P$55*X60)/$O$55</f>
        <v>-2.4679082503582448E-2</v>
      </c>
      <c r="Y61" s="9">
        <f>(Y55-$P$55*Y60)/$O$55</f>
        <v>-0.53531625662574456</v>
      </c>
    </row>
    <row r="62" spans="13:25" x14ac:dyDescent="0.25">
      <c r="Q62" s="9">
        <f>(Q54-$P$54*Q60-$O$54*Q61)/$N$54</f>
        <v>78.886874444130441</v>
      </c>
      <c r="R62" s="9">
        <f>(R54-$P$54*R60-$O$54*R61)/$N$54</f>
        <v>-3.3998006461615238</v>
      </c>
      <c r="S62" s="9">
        <f>(S54-$P$54*S60-$O$54*S61)/$N$54</f>
        <v>-46.079062518929675</v>
      </c>
      <c r="T62" s="9">
        <f>(T54-$P$54*T60-$O$54*T61)/$N$54</f>
        <v>-4.8286321197193454</v>
      </c>
      <c r="U62" s="9">
        <f>(U54-$P$54*U60-$O$54*U61)/$N$54</f>
        <v>-8.2421743086308202E-2</v>
      </c>
      <c r="V62" s="9">
        <f>(V54-$P$54*V60-$O$54*V61)/$N$54</f>
        <v>-10.957338053833338</v>
      </c>
      <c r="W62" s="9">
        <f>(W54-$P$54*W60-$O$54*W61)/$N$54</f>
        <v>-10.957338053849655</v>
      </c>
      <c r="X62" s="9">
        <f>(X54-$P$54*X60-$O$54*X61)/$N$54</f>
        <v>-0.24726522925841943</v>
      </c>
      <c r="Y62" s="9">
        <f>(Y54-$P$54*Y60-$O$54*Y61)/$N$54</f>
        <v>6.7062829533031865</v>
      </c>
    </row>
    <row r="63" spans="13:25" x14ac:dyDescent="0.25">
      <c r="Q63" s="8">
        <f>(Q53-$P$53*Q60-$O$53*Q61-$N$53*Q62)/$M$53</f>
        <v>325.82651232138903</v>
      </c>
      <c r="R63" s="8">
        <f>(R53-$P$53*R60-$O$53*R61-$N$53*R62)/$M$53</f>
        <v>43.106838466799012</v>
      </c>
      <c r="S63" s="8">
        <f>(S53-$P$53*S60-$O$53*S61-$N$53*S62)/$M$53</f>
        <v>283.69837537413792</v>
      </c>
      <c r="T63" s="8">
        <f>(T53-$P$53*T60-$O$53*T61-$N$53*T62)/$M$53</f>
        <v>21.65812793827396</v>
      </c>
      <c r="U63" s="8">
        <f>(U53-$P$53*U60-$O$53*U61-$N$53*U62)/$M$53</f>
        <v>1.403781168301111</v>
      </c>
      <c r="V63" s="8">
        <f>(V53-$P$53*V60-$O$53*V61-$N$53*V62)/$M$53</f>
        <v>67.577743820684347</v>
      </c>
      <c r="W63" s="8">
        <f>(W53-$P$53*W60-$O$53*W61-$N$53*W62)/$M$53</f>
        <v>112.57774382072631</v>
      </c>
      <c r="X63" s="8">
        <f>(X53-$P$53*X60-$O$53*X61-$N$53*X62)/$M$53</f>
        <v>4.2113435049020147</v>
      </c>
      <c r="Y63" s="8">
        <f>(Y53-$P$53*Y60-$O$53*Y61-$N$53*Y62)/$M$53</f>
        <v>953.66843715240066</v>
      </c>
    </row>
    <row r="65" spans="16:25" x14ac:dyDescent="0.25">
      <c r="P65" s="13">
        <f t="shared" ref="P65:P82" si="9">B2</f>
        <v>4.1079971470588239</v>
      </c>
      <c r="Q65" s="12">
        <f>ABS((Q$63+Q$62*$P65+Q$61*$P65^2+Q$60*$P65^3 - C2)/C2)</f>
        <v>4.8802620887059885E-3</v>
      </c>
      <c r="R65" s="12">
        <f>ABS((R$63+R$62*$P65+R$61*$P65^2+R$60*$P65^3 - D2)/D2)</f>
        <v>2.0870528786093535E-3</v>
      </c>
      <c r="S65" s="12">
        <f>ABS((S$63+S$62*$P65+S$61*$P65^2+S$60*$P65^3 - E2)/E2)</f>
        <v>8.6878797112019124E-3</v>
      </c>
      <c r="T65" s="12">
        <f>ABS((T$63+T$62*$P65+T$61*$P65^2+T$60*$P65^3 - F2)/F2)</f>
        <v>2.8566329638899528E-2</v>
      </c>
      <c r="U65" s="12">
        <f>ABS((U$63+U$62*$P65+U$61*$P65^2+U$60*$P65^3 - G2)/G2)</f>
        <v>1.8237108075415441E-3</v>
      </c>
      <c r="V65" s="12">
        <f>ABS((V$63+V$62*$P65+V$61*$P65^2+V$60*$P65^3 - H2)/H2)</f>
        <v>8.6010913418132461E-3</v>
      </c>
      <c r="W65" s="12">
        <f>ABS((W$63+W$62*$P65+W$61*$P65^2+W$60*$P65^3 - I2)/I2)</f>
        <v>3.7655997330080047E-3</v>
      </c>
      <c r="X65" s="12">
        <f>ABS((X$63+X$62*$P65+X$61*$P65^2+X$60*$P65^3 - J2)/J2)</f>
        <v>1.8237108075763806E-3</v>
      </c>
      <c r="Y65" s="12">
        <f>ABS((Y$63+Y$62*$P65+Y$61*$P65^2+Y$60*$P65^3 - K2)/K2)</f>
        <v>2.2689581136387481E-4</v>
      </c>
    </row>
    <row r="66" spans="16:25" x14ac:dyDescent="0.25">
      <c r="P66" s="13">
        <f t="shared" si="9"/>
        <v>4.4153982941176473</v>
      </c>
      <c r="Q66" s="12">
        <f>ABS((Q$63+Q$62*$P66+Q$61*$P66^2+Q$60*$P66^3 - C3)/C3)</f>
        <v>1.2613510508768719E-3</v>
      </c>
      <c r="R66" s="12">
        <f>ABS((R$63+R$62*$P66+R$61*$P66^2+R$60*$P66^3 - D3)/D3)</f>
        <v>1.6747347090093718E-5</v>
      </c>
      <c r="S66" s="12">
        <f>ABS((S$63+S$62*$P66+S$61*$P66^2+S$60*$P66^3 - E3)/E3)</f>
        <v>2.6118384894943348E-3</v>
      </c>
      <c r="T66" s="12">
        <f>ABS((T$63+T$62*$P66+T$61*$P66^2+T$60*$P66^3 - F3)/F3)</f>
        <v>8.4553799348030586E-3</v>
      </c>
      <c r="U66" s="12">
        <f>ABS((U$63+U$62*$P66+U$61*$P66^2+U$60*$P66^3 - G3)/G3)</f>
        <v>5.1369608372945448E-4</v>
      </c>
      <c r="V66" s="12">
        <f>ABS((V$63+V$62*$P66+V$61*$P66^2+V$60*$P66^3 - H3)/H3)</f>
        <v>2.5866388035753292E-3</v>
      </c>
      <c r="W66" s="12">
        <f>ABS((W$63+W$62*$P66+W$61*$P66^2+W$60*$P66^3 - I3)/I3)</f>
        <v>1.0985430288560573E-3</v>
      </c>
      <c r="X66" s="12">
        <f>ABS((X$63+X$62*$P66+X$61*$P66^2+X$60*$P66^3 - J3)/J3)</f>
        <v>5.1369608375245843E-4</v>
      </c>
      <c r="Y66" s="12">
        <f>ABS((Y$63+Y$62*$P66+Y$61*$P66^2+Y$60*$P66^3 - K3)/K3)</f>
        <v>6.2289121729151728E-5</v>
      </c>
    </row>
    <row r="67" spans="16:25" x14ac:dyDescent="0.25">
      <c r="P67" s="13">
        <f t="shared" si="9"/>
        <v>4.7227994411764707</v>
      </c>
      <c r="Q67" s="12">
        <f>ABS((Q$63+Q$62*$P67+Q$61*$P67^2+Q$60*$P67^3 - C4)/C4)</f>
        <v>8.8104758005329797E-4</v>
      </c>
      <c r="R67" s="12">
        <f>ABS((R$63+R$62*$P67+R$61*$P67^2+R$60*$P67^3 - D4)/D4)</f>
        <v>1.0555602823334234E-3</v>
      </c>
      <c r="S67" s="12">
        <f>ABS((S$63+S$62*$P67+S$61*$P67^2+S$60*$P67^3 - E4)/E4)</f>
        <v>1.6404590751993571E-3</v>
      </c>
      <c r="T67" s="12">
        <f>ABS((T$63+T$62*$P67+T$61*$P67^2+T$60*$P67^3 - F4)/F4)</f>
        <v>7.1966391052989331E-3</v>
      </c>
      <c r="U67" s="12">
        <f>ABS((U$63+U$62*$P67+U$61*$P67^2+U$60*$P67^3 - G4)/G4)</f>
        <v>3.8540054451681943E-4</v>
      </c>
      <c r="V67" s="12">
        <f>ABS((V$63+V$62*$P67+V$61*$P67^2+V$60*$P67^3 - H4)/H4)</f>
        <v>1.6168496817156399E-3</v>
      </c>
      <c r="W67" s="12">
        <f>ABS((W$63+W$62*$P67+W$61*$P67^2+W$60*$P67^3 - I4)/I4)</f>
        <v>6.6667843259812971E-4</v>
      </c>
      <c r="X67" s="12">
        <f>ABS((X$63+X$62*$P67+X$61*$P67^2+X$60*$P67^3 - J4)/J4)</f>
        <v>3.8540054450457152E-4</v>
      </c>
      <c r="Y67" s="12">
        <f>ABS((Y$63+Y$62*$P67+Y$61*$P67^2+Y$60*$P67^3 - K4)/K4)</f>
        <v>4.0624914782944215E-5</v>
      </c>
    </row>
    <row r="68" spans="16:25" x14ac:dyDescent="0.25">
      <c r="P68" s="13">
        <f t="shared" si="9"/>
        <v>5.030200588235294</v>
      </c>
      <c r="Q68" s="12">
        <f>ABS((Q$63+Q$62*$P68+Q$61*$P68^2+Q$60*$P68^3 - C5)/C5)</f>
        <v>1.9940887370809568E-3</v>
      </c>
      <c r="R68" s="12">
        <f>ABS((R$63+R$62*$P68+R$61*$P68^2+R$60*$P68^3 - D5)/D5)</f>
        <v>1.4092169265488967E-3</v>
      </c>
      <c r="S68" s="12">
        <f>ABS((S$63+S$62*$P68+S$61*$P68^2+S$60*$P68^3 - E5)/E5)</f>
        <v>4.3252078426738831E-3</v>
      </c>
      <c r="T68" s="12">
        <f>ABS((T$63+T$62*$P68+T$61*$P68^2+T$60*$P68^3 - F5)/F5)</f>
        <v>1.8593147075804183E-2</v>
      </c>
      <c r="U68" s="12">
        <f>ABS((U$63+U$62*$P68+U$61*$P68^2+U$60*$P68^3 - G5)/G5)</f>
        <v>9.5223948737491453E-4</v>
      </c>
      <c r="V68" s="12">
        <f>ABS((V$63+V$62*$P68+V$61*$P68^2+V$60*$P68^3 - H5)/H5)</f>
        <v>4.2653206319459734E-3</v>
      </c>
      <c r="W68" s="12">
        <f>ABS((W$63+W$62*$P68+W$61*$P68^2+W$60*$P68^3 - I5)/I5)</f>
        <v>1.7089388716347914E-3</v>
      </c>
      <c r="X68" s="12">
        <f>ABS((X$63+X$62*$P68+X$61*$P68^2+X$60*$P68^3 - J5)/J5)</f>
        <v>9.5223948737223438E-4</v>
      </c>
      <c r="Y68" s="12">
        <f>ABS((Y$63+Y$62*$P68+Y$61*$P68^2+Y$60*$P68^3 - K5)/K5)</f>
        <v>9.7452611647179697E-5</v>
      </c>
    </row>
    <row r="69" spans="16:25" x14ac:dyDescent="0.25">
      <c r="P69" s="13">
        <f t="shared" si="9"/>
        <v>5.3376017352941183</v>
      </c>
      <c r="Q69" s="12">
        <f>ABS((Q$63+Q$62*$P69+Q$61*$P69^2+Q$60*$P69^3 - C6)/C6)</f>
        <v>2.4012720013891872E-3</v>
      </c>
      <c r="R69" s="12">
        <f>ABS((R$63+R$62*$P69+R$61*$P69^2+R$60*$P69^3 - D6)/D6)</f>
        <v>1.3351272538635879E-3</v>
      </c>
      <c r="S69" s="12">
        <f>ABS((S$63+S$62*$P69+S$61*$P69^2+S$60*$P69^3 - E6)/E6)</f>
        <v>5.6976124015093374E-3</v>
      </c>
      <c r="T69" s="12">
        <f>ABS((T$63+T$62*$P69+T$61*$P69^2+T$60*$P69^3 - F6)/F6)</f>
        <v>2.5965013972341695E-2</v>
      </c>
      <c r="U69" s="12">
        <f>ABS((U$63+U$62*$P69+U$61*$P69^2+U$60*$P69^3 - G6)/G6)</f>
        <v>1.25187453678243E-3</v>
      </c>
      <c r="V69" s="12">
        <f>ABS((V$63+V$62*$P69+V$61*$P69^2+V$60*$P69^3 - H6)/H6)</f>
        <v>5.6139773743643217E-3</v>
      </c>
      <c r="W69" s="12">
        <f>ABS((W$63+W$62*$P69+W$61*$P69^2+W$60*$P69^3 - I6)/I6)</f>
        <v>2.1874153850505772E-3</v>
      </c>
      <c r="X69" s="12">
        <f>ABS((X$63+X$62*$P69+X$61*$P69^2+X$60*$P69^3 - J6)/J6)</f>
        <v>1.2518745367892646E-3</v>
      </c>
      <c r="Y69" s="12">
        <f>ABS((Y$63+Y$62*$P69+Y$61*$P69^2+Y$60*$P69^3 - K6)/K6)</f>
        <v>1.2067629287364307E-4</v>
      </c>
    </row>
    <row r="70" spans="16:25" x14ac:dyDescent="0.25">
      <c r="P70" s="13">
        <f t="shared" si="9"/>
        <v>5.6450028823529426</v>
      </c>
      <c r="Q70" s="12">
        <f>ABS((Q$63+Q$62*$P70+Q$61*$P70^2+Q$60*$P70^3 - C7)/C7)</f>
        <v>2.3392778732631344E-3</v>
      </c>
      <c r="R70" s="12">
        <f>ABS((R$63+R$62*$P70+R$61*$P70^2+R$60*$P70^3 - D7)/D7)</f>
        <v>1.0069066891303768E-3</v>
      </c>
      <c r="S70" s="12">
        <f>ABS((S$63+S$62*$P70+S$61*$P70^2+S$60*$P70^3 - E7)/E7)</f>
        <v>6.0055598193664572E-3</v>
      </c>
      <c r="T70" s="12">
        <f>ABS((T$63+T$62*$P70+T$61*$P70^2+T$60*$P70^3 - F7)/F7)</f>
        <v>2.9536009683701989E-2</v>
      </c>
      <c r="U70" s="12">
        <f>ABS((U$63+U$62*$P70+U$61*$P70^2+U$60*$P70^3 - G7)/G7)</f>
        <v>1.3372593358929492E-3</v>
      </c>
      <c r="V70" s="12">
        <f>ABS((V$63+V$62*$P70+V$61*$P70^2+V$60*$P70^3 - H7)/H7)</f>
        <v>5.9107626845908796E-3</v>
      </c>
      <c r="W70" s="12">
        <f>ABS((W$63+W$62*$P70+W$61*$P70^2+W$60*$P70^3 - I7)/I7)</f>
        <v>2.2415113430270732E-3</v>
      </c>
      <c r="X70" s="12">
        <f>ABS((X$63+X$62*$P70+X$61*$P70^2+X$60*$P70^3 - J7)/J7)</f>
        <v>1.3372593359073516E-3</v>
      </c>
      <c r="Y70" s="12">
        <f>ABS((Y$63+Y$62*$P70+Y$61*$P70^2+Y$60*$P70^3 - K7)/K7)</f>
        <v>1.2023843221045057E-4</v>
      </c>
    </row>
    <row r="71" spans="16:25" x14ac:dyDescent="0.25">
      <c r="P71" s="13">
        <f t="shared" si="9"/>
        <v>5.9524040294117651</v>
      </c>
      <c r="Q71" s="12">
        <f>ABS((Q$63+Q$62*$P71+Q$61*$P71^2+Q$60*$P71^3 - C8)/C8)</f>
        <v>1.9824559224749113E-3</v>
      </c>
      <c r="R71" s="12">
        <f>ABS((R$63+R$62*$P71+R$61*$P71^2+R$60*$P71^3 - D8)/D8)</f>
        <v>5.3954873438727467E-4</v>
      </c>
      <c r="S71" s="12">
        <f>ABS((S$63+S$62*$P71+S$61*$P71^2+S$60*$P71^3 - E8)/E8)</f>
        <v>5.4851418265511988E-3</v>
      </c>
      <c r="T71" s="12">
        <f>ABS((T$63+T$62*$P71+T$61*$P71^2+T$60*$P71^3 - F8)/F8)</f>
        <v>2.9479775130252264E-2</v>
      </c>
      <c r="U71" s="12">
        <f>ABS((U$63+U$62*$P71+U$61*$P71^2+U$60*$P71^3 - G8)/G8)</f>
        <v>1.2505804716949804E-3</v>
      </c>
      <c r="V71" s="12">
        <f>ABS((V$63+V$62*$P71+V$61*$P71^2+V$60*$P71^3 - H8)/H8)</f>
        <v>5.3916989073079045E-3</v>
      </c>
      <c r="W71" s="12">
        <f>ABS((W$63+W$62*$P71+W$61*$P71^2+W$60*$P71^3 - I8)/I8)</f>
        <v>1.9916055445168192E-3</v>
      </c>
      <c r="X71" s="12">
        <f>ABS((X$63+X$62*$P71+X$61*$P71^2+X$60*$P71^3 - J8)/J8)</f>
        <v>1.2505804717173339E-3</v>
      </c>
      <c r="Y71" s="12">
        <f>ABS((Y$63+Y$62*$P71+Y$61*$P71^2+Y$60*$P71^3 - K8)/K8)</f>
        <v>1.0401861556149095E-4</v>
      </c>
    </row>
    <row r="72" spans="16:25" x14ac:dyDescent="0.25">
      <c r="P72" s="13">
        <f t="shared" si="9"/>
        <v>6.2598051764705893</v>
      </c>
      <c r="Q72" s="12">
        <f>ABS((Q$63+Q$62*$P72+Q$61*$P72^2+Q$60*$P72^3 - C9)/C9)</f>
        <v>1.4595095078183636E-3</v>
      </c>
      <c r="R72" s="12">
        <f>ABS((R$63+R$62*$P72+R$61*$P72^2+R$60*$P72^3 - D9)/D9)</f>
        <v>5.6982152851401469E-6</v>
      </c>
      <c r="S72" s="12">
        <f>ABS((S$63+S$62*$P72+S$61*$P72^2+S$60*$P72^3 - E9)/E9)</f>
        <v>4.357443275170297E-3</v>
      </c>
      <c r="T72" s="12">
        <f>ABS((T$63+T$62*$P72+T$61*$P72^2+T$60*$P72^3 - F9)/F9)</f>
        <v>2.585409260019662E-2</v>
      </c>
      <c r="U72" s="12">
        <f>ABS((U$63+U$62*$P72+U$61*$P72^2+U$60*$P72^3 - G9)/G9)</f>
        <v>1.0241461945605945E-3</v>
      </c>
      <c r="V72" s="12">
        <f>ABS((V$63+V$62*$P72+V$61*$P72^2+V$60*$P72^3 - H9)/H9)</f>
        <v>4.2775101822384396E-3</v>
      </c>
      <c r="W72" s="12">
        <f>ABS((W$63+W$62*$P72+W$61*$P72^2+W$60*$P72^3 - I9)/I9)</f>
        <v>1.5402258387567007E-3</v>
      </c>
      <c r="X72" s="12">
        <f>ABS((X$63+X$62*$P72+X$61*$P72^2+X$60*$P72^3 - J9)/J9)</f>
        <v>1.0241461945895253E-3</v>
      </c>
      <c r="Y72" s="12">
        <f>ABS((Y$63+Y$62*$P72+Y$61*$P72^2+Y$60*$P72^3 - K9)/K9)</f>
        <v>7.8218317949099017E-5</v>
      </c>
    </row>
    <row r="73" spans="16:25" x14ac:dyDescent="0.25">
      <c r="P73" s="13">
        <f t="shared" si="9"/>
        <v>6.5672063235294118</v>
      </c>
      <c r="Q73" s="12">
        <f>ABS((Q$63+Q$62*$P73+Q$61*$P73^2+Q$60*$P73^3 - C10)/C10)</f>
        <v>8.6511687000113415E-4</v>
      </c>
      <c r="R73" s="12">
        <f>ABS((R$63+R$62*$P73+R$61*$P73^2+R$60*$P73^3 - D10)/D10)</f>
        <v>5.5474990356403576E-4</v>
      </c>
      <c r="S73" s="12">
        <f>ABS((S$63+S$62*$P73+S$61*$P73^2+S$60*$P73^3 - E10)/E10)</f>
        <v>2.8262048653426948E-3</v>
      </c>
      <c r="T73" s="12">
        <f>ABS((T$63+T$62*$P73+T$61*$P73^2+T$60*$P73^3 - F10)/F10)</f>
        <v>1.8478140113291391E-2</v>
      </c>
      <c r="U73" s="12">
        <f>ABS((U$63+U$62*$P73+U$61*$P73^2+U$60*$P73^3 - G10)/G10)</f>
        <v>6.8051273173281614E-4</v>
      </c>
      <c r="V73" s="12">
        <f>ABS((V$63+V$62*$P73+V$61*$P73^2+V$60*$P73^3 - H10)/H10)</f>
        <v>2.7711417152201665E-3</v>
      </c>
      <c r="W73" s="12">
        <f>ABS((W$63+W$62*$P73+W$61*$P73^2+W$60*$P73^3 - I10)/I10)</f>
        <v>9.7340790847559426E-4</v>
      </c>
      <c r="X73" s="12">
        <f>ABS((X$63+X$62*$P73+X$61*$P73^2+X$60*$P73^3 - J10)/J10)</f>
        <v>6.8051273176728889E-4</v>
      </c>
      <c r="Y73" s="12">
        <f>ABS((Y$63+Y$62*$P73+Y$61*$P73^2+Y$60*$P73^3 - K10)/K10)</f>
        <v>4.7669624115993662E-5</v>
      </c>
    </row>
    <row r="74" spans="16:25" x14ac:dyDescent="0.25">
      <c r="P74" s="13">
        <f t="shared" si="9"/>
        <v>6.8746074705882361</v>
      </c>
      <c r="Q74" s="12">
        <f>ABS((Q$63+Q$62*$P74+Q$61*$P74^2+Q$60*$P74^3 - C11)/C11)</f>
        <v>2.6818665082367334E-4</v>
      </c>
      <c r="R74" s="12">
        <f>ABS((R$63+R$62*$P74+R$61*$P74^2+R$60*$P74^3 - D11)/D11)</f>
        <v>1.1318942468708109E-3</v>
      </c>
      <c r="S74" s="12">
        <f>ABS((S$63+S$62*$P74+S$61*$P74^2+S$60*$P74^3 - E11)/E11)</f>
        <v>1.0760966809160665E-3</v>
      </c>
      <c r="T74" s="12">
        <f>ABS((T$63+T$62*$P74+T$61*$P74^2+T$60*$P74^3 - F11)/F11)</f>
        <v>6.6569628551636957E-3</v>
      </c>
      <c r="U74" s="12">
        <f>ABS((U$63+U$62*$P74+U$61*$P74^2+U$60*$P74^3 - G11)/G11)</f>
        <v>2.3123077843109467E-4</v>
      </c>
      <c r="V74" s="12">
        <f>ABS((V$63+V$62*$P74+V$61*$P74^2+V$60*$P74^3 - H11)/H11)</f>
        <v>1.0559187766743042E-3</v>
      </c>
      <c r="W74" s="12">
        <f>ABS((W$63+W$62*$P74+W$61*$P74^2+W$60*$P74^3 - I11)/I11)</f>
        <v>3.6209983796895053E-4</v>
      </c>
      <c r="X74" s="12">
        <f>ABS((X$63+X$62*$P74+X$61*$P74^2+X$60*$P74^3 - J11)/J11)</f>
        <v>2.312307784710888E-4</v>
      </c>
      <c r="Y74" s="12">
        <f>ABS((Y$63+Y$62*$P74+Y$61*$P74^2+Y$60*$P74^3 - K11)/K11)</f>
        <v>1.6082579713697032E-5</v>
      </c>
    </row>
    <row r="75" spans="16:25" x14ac:dyDescent="0.25">
      <c r="P75" s="13">
        <f t="shared" si="9"/>
        <v>7.1820086176470586</v>
      </c>
      <c r="Q75" s="12">
        <f>ABS((Q$63+Q$62*$P75+Q$61*$P75^2+Q$60*$P75^3 - C12)/C12)</f>
        <v>2.8217202788230109E-4</v>
      </c>
      <c r="R75" s="12">
        <f>ABS((R$63+R$62*$P75+R$61*$P75^2+R$60*$P75^3 - D12)/D12)</f>
        <v>1.7553919136843535E-3</v>
      </c>
      <c r="S75" s="12">
        <f>ABS((S$63+S$62*$P75+S$61*$P75^2+S$60*$P75^3 - E12)/E12)</f>
        <v>7.2857666407088301E-4</v>
      </c>
      <c r="T75" s="12">
        <f>ABS((T$63+T$62*$P75+T$61*$P75^2+T$60*$P75^3 - F12)/F12)</f>
        <v>1.1567466267601665E-2</v>
      </c>
      <c r="U75" s="12">
        <f>ABS((U$63+U$62*$P75+U$61*$P75^2+U$60*$P75^3 - G12)/G12)</f>
        <v>3.2731213486287593E-4</v>
      </c>
      <c r="V75" s="12">
        <f>ABS((V$63+V$62*$P75+V$61*$P75^2+V$60*$P75^3 - H12)/H12)</f>
        <v>7.0582736994371251E-4</v>
      </c>
      <c r="W75" s="12">
        <f>ABS((W$63+W$62*$P75+W$61*$P75^2+W$60*$P75^3 - I12)/I12)</f>
        <v>2.3646607686806688E-4</v>
      </c>
      <c r="X75" s="12">
        <f>ABS((X$63+X$62*$P75+X$61*$P75^2+X$60*$P75^3 - J12)/J12)</f>
        <v>3.2731213481811453E-4</v>
      </c>
      <c r="Y75" s="12">
        <f>ABS((Y$63+Y$62*$P75+Y$61*$P75^2+Y$60*$P75^3 - K12)/K12)</f>
        <v>1.3756405413419685E-5</v>
      </c>
    </row>
    <row r="76" spans="16:25" x14ac:dyDescent="0.25">
      <c r="P76" s="13">
        <f t="shared" si="9"/>
        <v>7.4894097647058837</v>
      </c>
      <c r="Q76" s="12">
        <f>ABS((Q$63+Q$62*$P76+Q$61*$P76^2+Q$60*$P76^3 - C13)/C13)</f>
        <v>7.5226244168193534E-4</v>
      </c>
      <c r="R76" s="12">
        <f>ABS((R$63+R$62*$P76+R$61*$P76^2+R$60*$P76^3 - D13)/D13)</f>
        <v>2.5444973395627466E-3</v>
      </c>
      <c r="S76" s="12">
        <f>ABS((S$63+S$62*$P76+S$61*$P76^2+S$60*$P76^3 - E13)/E13)</f>
        <v>2.4448618394212899E-3</v>
      </c>
      <c r="T76" s="12">
        <f>ABS((T$63+T$62*$P76+T$61*$P76^2+T$60*$P76^3 - F13)/F13)</f>
        <v>4.2030979300701432E-2</v>
      </c>
      <c r="U76" s="12">
        <f>ABS((U$63+U$62*$P76+U$61*$P76^2+U$60*$P76^3 - G13)/G13)</f>
        <v>1.02532623462288E-3</v>
      </c>
      <c r="V76" s="12">
        <f>ABS((V$63+V$62*$P76+V$61*$P76^2+V$60*$P76^3 - H13)/H13)</f>
        <v>2.3737836931796439E-3</v>
      </c>
      <c r="W76" s="12">
        <f>ABS((W$63+W$62*$P76+W$61*$P76^2+W$60*$P76^3 - I13)/I13)</f>
        <v>7.7747615522846759E-4</v>
      </c>
      <c r="X76" s="12">
        <f>ABS((X$63+X$62*$P76+X$61*$P76^2+X$60*$P76^3 - J13)/J13)</f>
        <v>1.0253262345736327E-3</v>
      </c>
      <c r="Y76" s="12">
        <f>ABS((Y$63+Y$62*$P76+Y$61*$P76^2+Y$60*$P76^3 - K13)/K13)</f>
        <v>3.9824988255190278E-5</v>
      </c>
    </row>
    <row r="77" spans="16:25" x14ac:dyDescent="0.25">
      <c r="P77" s="13">
        <f t="shared" si="9"/>
        <v>7.7968109117647071</v>
      </c>
      <c r="Q77" s="12">
        <f>ABS((Q$63+Q$62*$P77+Q$61*$P77^2+Q$60*$P77^3 - C14)/C14)</f>
        <v>1.1205290317062694E-3</v>
      </c>
      <c r="R77" s="12">
        <f>ABS((R$63+R$62*$P77+R$61*$P77^2+R$60*$P77^3 - D14)/D14)</f>
        <v>3.9933224430263514E-3</v>
      </c>
      <c r="S77" s="12">
        <f>ABS((S$63+S$62*$P77+S$61*$P77^2+S$60*$P77^3 - E14)/E14)</f>
        <v>3.9519189638349802E-3</v>
      </c>
      <c r="T77" s="12">
        <f>ABS((T$63+T$62*$P77+T$61*$P77^2+T$60*$P77^3 - F14)/F14)</f>
        <v>0.10833160221783041</v>
      </c>
      <c r="U77" s="12">
        <f>ABS((U$63+U$62*$P77+U$61*$P77^2+U$60*$P77^3 - G14)/G14)</f>
        <v>1.953295508220662E-3</v>
      </c>
      <c r="V77" s="12">
        <f>ABS((V$63+V$62*$P77+V$61*$P77^2+V$60*$P77^3 - H14)/H14)</f>
        <v>3.8304096245795642E-3</v>
      </c>
      <c r="W77" s="12">
        <f>ABS((W$63+W$62*$P77+W$61*$P77^2+W$60*$P77^3 - I14)/I14)</f>
        <v>1.2273326800907873E-3</v>
      </c>
      <c r="X77" s="12">
        <f>ABS((X$63+X$62*$P77+X$61*$P77^2+X$60*$P77^3 - J14)/J14)</f>
        <v>1.9532955081667846E-3</v>
      </c>
      <c r="Y77" s="12">
        <f>ABS((Y$63+Y$62*$P77+Y$61*$P77^2+Y$60*$P77^3 - K14)/K14)</f>
        <v>6.0736087164508612E-5</v>
      </c>
    </row>
    <row r="78" spans="16:25" x14ac:dyDescent="0.25">
      <c r="P78" s="13">
        <f t="shared" si="9"/>
        <v>8.1042120588235314</v>
      </c>
      <c r="Q78" s="12">
        <f>ABS((Q$63+Q$62*$P78+Q$61*$P78^2+Q$60*$P78^3 - C15)/C15)</f>
        <v>1.3750856784369321E-3</v>
      </c>
      <c r="R78" s="12">
        <f>ABS((R$63+R$62*$P78+R$61*$P78^2+R$60*$P78^3 - D15)/D15)</f>
        <v>1.169107788886568E-2</v>
      </c>
      <c r="S78" s="12">
        <f>ABS((S$63+S$62*$P78+S$61*$P78^2+S$60*$P78^3 - E15)/E15)</f>
        <v>5.151620179776442E-3</v>
      </c>
      <c r="T78" s="12">
        <f>ABS((T$63+T$62*$P78+T$61*$P78^2+T$60*$P78^3 - F15)/F15)</f>
        <v>0.47926116949505754</v>
      </c>
      <c r="U78" s="12">
        <f>ABS((U$63+U$62*$P78+U$61*$P78^2+U$60*$P78^3 - G15)/G15)</f>
        <v>3.3845226810542391E-3</v>
      </c>
      <c r="V78" s="12">
        <f>ABS((V$63+V$62*$P78+V$61*$P78^2+V$60*$P78^3 - H15)/H15)</f>
        <v>4.9814762364774681E-3</v>
      </c>
      <c r="W78" s="12">
        <f>ABS((W$63+W$62*$P78+W$61*$P78^2+W$60*$P78^3 - I15)/I15)</f>
        <v>1.562552702540335E-3</v>
      </c>
      <c r="X78" s="12">
        <f>ABS((X$63+X$62*$P78+X$61*$P78^2+X$60*$P78^3 - J15)/J15)</f>
        <v>3.3845226809938694E-3</v>
      </c>
      <c r="Y78" s="12">
        <f>ABS((Y$63+Y$62*$P78+Y$61*$P78^2+Y$60*$P78^3 - K15)/K15)</f>
        <v>7.5633467722226413E-5</v>
      </c>
    </row>
    <row r="79" spans="16:25" x14ac:dyDescent="0.25">
      <c r="P79" s="13">
        <f t="shared" si="9"/>
        <v>8.4116132058823538</v>
      </c>
      <c r="Q79" s="12">
        <f>ABS((Q$63+Q$62*$P79+Q$61*$P79^2+Q$60*$P79^3 - C16)/C16)</f>
        <v>1.5118253567063572E-3</v>
      </c>
      <c r="R79" s="12">
        <f>ABS((R$63+R$62*$P79+R$61*$P79^2+R$60*$P79^3 - D16)/D16)</f>
        <v>5.4098305498512704E-3</v>
      </c>
      <c r="S79" s="12">
        <f>ABS((S$63+S$62*$P79+S$61*$P79^2+S$60*$P79^3 - E16)/E16)</f>
        <v>5.9690274257112371E-3</v>
      </c>
      <c r="T79" s="12">
        <f>ABS((T$63+T$62*$P79+T$61*$P79^2+T$60*$P79^3 - F16)/F16)</f>
        <v>0.34093001164841308</v>
      </c>
      <c r="U79" s="12">
        <f>ABS((U$63+U$62*$P79+U$61*$P79^2+U$60*$P79^3 - G16)/G16)</f>
        <v>6.4567420870046402E-3</v>
      </c>
      <c r="V79" s="12">
        <f>ABS((V$63+V$62*$P79+V$61*$P79^2+V$60*$P79^3 - H16)/H16)</f>
        <v>5.7564284879359582E-3</v>
      </c>
      <c r="W79" s="12">
        <f>ABS((W$63+W$62*$P79+W$61*$P79^2+W$60*$P79^3 - I16)/I16)</f>
        <v>1.7687677910542951E-3</v>
      </c>
      <c r="X79" s="12">
        <f>ABS((X$63+X$62*$P79+X$61*$P79^2+X$60*$P79^3 - J16)/J16)</f>
        <v>6.4567420869300887E-3</v>
      </c>
      <c r="Y79" s="12">
        <f>ABS((Y$63+Y$62*$P79+Y$61*$P79^2+Y$60*$P79^3 - K16)/K16)</f>
        <v>8.4106714572927126E-5</v>
      </c>
    </row>
    <row r="80" spans="16:25" x14ac:dyDescent="0.25">
      <c r="P80" s="13">
        <f t="shared" si="9"/>
        <v>8.7190143529411781</v>
      </c>
      <c r="Q80" s="12">
        <f>ABS((Q$63+Q$62*$P80+Q$61*$P80^2+Q$60*$P80^3 - C17)/C17)</f>
        <v>1.5329582926124467E-3</v>
      </c>
      <c r="R80" s="12">
        <f>ABS((R$63+R$62*$P80+R$61*$P80^2+R$60*$P80^3 - D17)/D17)</f>
        <v>1.2044916589145358E-3</v>
      </c>
      <c r="S80" s="12">
        <f>ABS((S$63+S$62*$P80+S$61*$P80^2+S$60*$P80^3 - E17)/E17)</f>
        <v>6.3527803163035907E-3</v>
      </c>
      <c r="T80" s="12">
        <f>ABS((T$63+T$62*$P80+T$61*$P80^2+T$60*$P80^3 - F17)/F17)</f>
        <v>0.13238343377861223</v>
      </c>
      <c r="U80" s="12">
        <f>ABS((U$63+U$62*$P80+U$61*$P80^2+U$60*$P80^3 - G17)/G17)</f>
        <v>2.6593496005144511E-2</v>
      </c>
      <c r="V80" s="12">
        <f>ABS((V$63+V$62*$P80+V$61*$P80^2+V$60*$P80^3 - H17)/H17)</f>
        <v>6.1085970406932781E-3</v>
      </c>
      <c r="W80" s="12">
        <f>ABS((W$63+W$62*$P80+W$61*$P80^2+W$60*$P80^3 - I17)/I17)</f>
        <v>1.8398200669922939E-3</v>
      </c>
      <c r="X80" s="12">
        <f>ABS((X$63+X$62*$P80+X$61*$P80^2+X$60*$P80^3 - J17)/J17)</f>
        <v>2.6593496004987959E-2</v>
      </c>
      <c r="Y80" s="12">
        <f>ABS((Y$63+Y$62*$P80+Y$61*$P80^2+Y$60*$P80^3 - K17)/K17)</f>
        <v>8.612166242120621E-5</v>
      </c>
    </row>
    <row r="81" spans="16:25" x14ac:dyDescent="0.25">
      <c r="P81" s="13">
        <f t="shared" si="9"/>
        <v>9.0264155000000006</v>
      </c>
      <c r="Q81" s="12">
        <f>ABS((Q$63+Q$62*$P81+Q$61*$P81^2+Q$60*$P81^3 - C18)/C18)</f>
        <v>1.4458699959615971E-3</v>
      </c>
      <c r="R81" s="12">
        <f>ABS((R$63+R$62*$P81+R$61*$P81^2+R$60*$P81^3 - D18)/D18)</f>
        <v>2.3702830520755887E-4</v>
      </c>
      <c r="S81" s="12">
        <f>ABS((S$63+S$62*$P81+S$61*$P81^2+S$60*$P81^3 - E18)/E18)</f>
        <v>6.2754165960325643E-3</v>
      </c>
      <c r="T81" s="12">
        <f>ABS((T$63+T$62*$P81+T$61*$P81^2+T$60*$P81^3 - F18)/F18)</f>
        <v>7.772214104132126E-2</v>
      </c>
      <c r="U81" s="12">
        <f>ABS((U$63+U$62*$P81+U$61*$P81^2+U$60*$P81^3 - G18)/G18)</f>
        <v>1.1716053851734192E-2</v>
      </c>
      <c r="V81" s="12">
        <f>ABS((V$63+V$62*$P81+V$61*$P81^2+V$60*$P81^3 - H18)/H18)</f>
        <v>6.0152782926457321E-3</v>
      </c>
      <c r="W81" s="12">
        <f>ABS((W$63+W$62*$P81+W$61*$P81^2+W$60*$P81^3 - I18)/I18)</f>
        <v>1.7769477990437889E-3</v>
      </c>
      <c r="X81" s="12">
        <f>ABS((X$63+X$62*$P81+X$61*$P81^2+X$60*$P81^3 - J18)/J18)</f>
        <v>1.1716053851727064E-2</v>
      </c>
      <c r="Y81" s="12">
        <f>ABS((Y$63+Y$62*$P81+Y$61*$P81^2+Y$60*$P81^3 - K18)/K18)</f>
        <v>8.1963203019127349E-5</v>
      </c>
    </row>
    <row r="82" spans="16:25" x14ac:dyDescent="0.25">
      <c r="P82" s="13">
        <f t="shared" si="9"/>
        <v>9.3338166470588249</v>
      </c>
      <c r="Q82" s="12">
        <f>ABS((Q$63+Q$62*$P82+Q$61*$P82^2+Q$60*$P82^3 - C19)/C19)</f>
        <v>1.2622207321176233E-3</v>
      </c>
      <c r="R82" s="12">
        <f>ABS((R$63+R$62*$P82+R$61*$P82^2+R$60*$P82^3 - D19)/D19)</f>
        <v>1.5305620473595605E-4</v>
      </c>
      <c r="S82" s="12">
        <f>ABS((S$63+S$62*$P82+S$61*$P82^2+S$60*$P82^3 - E19)/E19)</f>
        <v>5.7336418664667701E-3</v>
      </c>
      <c r="T82" s="12">
        <f>ABS((T$63+T$62*$P82+T$61*$P82^2+T$60*$P82^3 - F19)/F19)</f>
        <v>4.9390019932554638E-2</v>
      </c>
      <c r="U82" s="12">
        <f>ABS((U$63+U$62*$P82+U$61*$P82^2+U$60*$P82^3 - G19)/G19)</f>
        <v>4.0767903966674873E-3</v>
      </c>
      <c r="V82" s="12">
        <f>ABS((V$63+V$62*$P82+V$61*$P82^2+V$60*$P82^3 - H19)/H19)</f>
        <v>5.4776959711788555E-3</v>
      </c>
      <c r="W82" s="12">
        <f>ABS((W$63+W$62*$P82+W$61*$P82^2+W$60*$P82^3 - I19)/I19)</f>
        <v>1.5880529981806592E-3</v>
      </c>
      <c r="X82" s="12">
        <f>ABS((X$63+X$62*$P82+X$61*$P82^2+X$60*$P82^3 - J19)/J19)</f>
        <v>4.0767903966932514E-3</v>
      </c>
      <c r="Y82" s="12">
        <f>ABS((Y$63+Y$62*$P82+Y$61*$P82^2+Y$60*$P82^3 - K19)/K19)</f>
        <v>7.2188044511918911E-5</v>
      </c>
    </row>
    <row r="83" spans="16:25" x14ac:dyDescent="0.25">
      <c r="P83" s="13">
        <f>B20</f>
        <v>9.6412177941176473</v>
      </c>
      <c r="Q83" s="12">
        <f>ABS((Q$63+Q$62*$P83+Q$61*$P83^2+Q$60*$P83^3 - C20)/C20)</f>
        <v>9.9722926660044189E-4</v>
      </c>
      <c r="R83" s="12">
        <f>ABS((R$63+R$62*$P83+R$61*$P83^2+R$60*$P83^3 - D20)/D20)</f>
        <v>3.2454759331482604E-4</v>
      </c>
      <c r="S83" s="12">
        <f>ABS((S$63+S$62*$P83+S$61*$P83^2+S$60*$P83^3 - E20)/E20)</f>
        <v>4.7485609376664347E-3</v>
      </c>
      <c r="T83" s="12">
        <f>ABS((T$63+T$62*$P83+T$61*$P83^2+T$60*$P83^3 - F20)/F20)</f>
        <v>3.066052580184446E-2</v>
      </c>
      <c r="U83" s="12">
        <f>ABS((U$63+U$62*$P83+U$61*$P83^2+U$60*$P83^3 - G20)/G20)</f>
        <v>1.9850369721223448E-3</v>
      </c>
      <c r="V83" s="12">
        <f>ABS((V$63+V$62*$P83+V$61*$P83^2+V$60*$P83^3 - H20)/H20)</f>
        <v>4.5208537137848663E-3</v>
      </c>
      <c r="W83" s="12">
        <f>ABS((W$63+W$62*$P83+W$61*$P83^2+W$60*$P83^3 - I20)/I20)</f>
        <v>1.2870432415668851E-3</v>
      </c>
      <c r="X83" s="12">
        <f>ABS((X$63+X$62*$P83+X$61*$P83^2+X$60*$P83^3 - J20)/J20)</f>
        <v>1.985036972153379E-3</v>
      </c>
      <c r="Y83" s="12">
        <f>ABS((Y$63+Y$62*$P83+Y$61*$P83^2+Y$60*$P83^3 - K20)/K20)</f>
        <v>5.7585508231348165E-5</v>
      </c>
    </row>
    <row r="84" spans="16:25" x14ac:dyDescent="0.25">
      <c r="P84" s="13">
        <f t="shared" ref="P84:P95" si="10">B21</f>
        <v>9.9486189411764716</v>
      </c>
      <c r="Q84" s="12">
        <f>ABS((Q$63+Q$62*$P84+Q$61*$P84^2+Q$60*$P84^3 - C21)/C21)</f>
        <v>6.6909865647759464E-4</v>
      </c>
      <c r="R84" s="12">
        <f>ABS((R$63+R$62*$P84+R$61*$P84^2+R$60*$P84^3 - D21)/D21)</f>
        <v>3.857059638642913E-4</v>
      </c>
      <c r="S84" s="12">
        <f>ABS((S$63+S$62*$P84+S$61*$P84^2+S$60*$P84^3 - E21)/E21)</f>
        <v>3.3658800993894454E-3</v>
      </c>
      <c r="T84" s="12">
        <f>ABS((T$63+T$62*$P84+T$61*$P84^2+T$60*$P84^3 - F21)/F21)</f>
        <v>1.6840343310860498E-2</v>
      </c>
      <c r="U84" s="12">
        <f>ABS((U$63+U$62*$P84+U$61*$P84^2+U$60*$P84^3 - G21)/G21)</f>
        <v>9.4755357545652592E-4</v>
      </c>
      <c r="V84" s="12">
        <f>ABS((V$63+V$62*$P84+V$61*$P84^2+V$60*$P84^3 - H21)/H21)</f>
        <v>3.1932857794334311E-3</v>
      </c>
      <c r="W84" s="12">
        <f>ABS((W$63+W$62*$P84+W$61*$P84^2+W$60*$P84^3 - I21)/I21)</f>
        <v>8.9324027819512103E-4</v>
      </c>
      <c r="X84" s="12">
        <f>ABS((X$63+X$62*$P84+X$61*$P84^2+X$60*$P84^3 - J21)/J21)</f>
        <v>9.4755357549012556E-4</v>
      </c>
      <c r="Y84" s="12">
        <f>ABS((Y$63+Y$62*$P84+Y$61*$P84^2+Y$60*$P84^3 - K21)/K21)</f>
        <v>3.9144847894500904E-5</v>
      </c>
    </row>
    <row r="85" spans="16:25" x14ac:dyDescent="0.25">
      <c r="P85" s="13">
        <f t="shared" si="10"/>
        <v>10.256020088235299</v>
      </c>
      <c r="Q85" s="12">
        <f>ABS((Q$63+Q$62*$P85+Q$61*$P85^2+Q$60*$P85^3 - C22)/C22)</f>
        <v>2.9855245444028694E-4</v>
      </c>
      <c r="R85" s="12">
        <f>ABS((R$63+R$62*$P85+R$61*$P85^2+R$60*$P85^3 - D22)/D22)</f>
        <v>3.83407614618837E-4</v>
      </c>
      <c r="S85" s="12">
        <f>ABS((S$63+S$62*$P85+S$61*$P85^2+S$60*$P85^3 - E22)/E22)</f>
        <v>1.6560874753673127E-3</v>
      </c>
      <c r="T85" s="12">
        <f>ABS((T$63+T$62*$P85+T$61*$P85^2+T$60*$P85^3 - F22)/F22)</f>
        <v>6.1537121843584733E-3</v>
      </c>
      <c r="U85" s="12">
        <f>ABS((U$63+U$62*$P85+U$61*$P85^2+U$60*$P85^3 - G22)/G22)</f>
        <v>3.1440530189276564E-4</v>
      </c>
      <c r="V85" s="12">
        <f>ABS((V$63+V$62*$P85+V$61*$P85^2+V$60*$P85^3 - H22)/H22)</f>
        <v>1.5667112547790997E-3</v>
      </c>
      <c r="W85" s="12">
        <f>ABS((W$63+W$62*$P85+W$61*$P85^2+W$60*$P85^3 - I22)/I22)</f>
        <v>4.3084840280031438E-4</v>
      </c>
      <c r="X85" s="12">
        <f>ABS((X$63+X$62*$P85+X$61*$P85^2+X$60*$P85^3 - J22)/J22)</f>
        <v>3.1440530192654016E-4</v>
      </c>
      <c r="Y85" s="12">
        <f>ABS((Y$63+Y$62*$P85+Y$61*$P85^2+Y$60*$P85^3 - K22)/K22)</f>
        <v>1.802788563079212E-5</v>
      </c>
    </row>
    <row r="86" spans="16:25" x14ac:dyDescent="0.25">
      <c r="P86" s="13">
        <f t="shared" si="10"/>
        <v>10.56342123529412</v>
      </c>
      <c r="Q86" s="12">
        <f>ABS((Q$63+Q$62*$P86+Q$61*$P86^2+Q$60*$P86^3 - C23)/C23)</f>
        <v>9.1542366388419209E-5</v>
      </c>
      <c r="R86" s="12">
        <f>ABS((R$63+R$62*$P86+R$61*$P86^2+R$60*$P86^3 - D23)/D23)</f>
        <v>3.4309373141783617E-4</v>
      </c>
      <c r="S86" s="12">
        <f>ABS((S$63+S$62*$P86+S$61*$P86^2+S$60*$P86^3 - E23)/E23)</f>
        <v>2.853832211534095E-4</v>
      </c>
      <c r="T86" s="12">
        <f>ABS((T$63+T$62*$P86+T$61*$P86^2+T$60*$P86^3 - F23)/F23)</f>
        <v>2.185057676428463E-3</v>
      </c>
      <c r="U86" s="12">
        <f>ABS((U$63+U$62*$P86+U$61*$P86^2+U$60*$P86^3 - G23)/G23)</f>
        <v>1.0545917599232277E-4</v>
      </c>
      <c r="V86" s="12">
        <f>ABS((V$63+V$62*$P86+V$61*$P86^2+V$60*$P86^3 - H23)/H23)</f>
        <v>2.6440383515695062E-4</v>
      </c>
      <c r="W86" s="12">
        <f>ABS((W$63+W$62*$P86+W$61*$P86^2+W$60*$P86^3 - I23)/I23)</f>
        <v>7.1523817173670947E-5</v>
      </c>
      <c r="X86" s="12">
        <f>ABS((X$63+X$62*$P86+X$61*$P86^2+X$60*$P86^3 - J23)/J23)</f>
        <v>1.0545917596059319E-4</v>
      </c>
      <c r="Y86" s="12">
        <f>ABS((Y$63+Y$62*$P86+Y$61*$P86^2+Y$60*$P86^3 - K23)/K23)</f>
        <v>4.453998148861843E-6</v>
      </c>
    </row>
    <row r="87" spans="16:25" x14ac:dyDescent="0.25">
      <c r="P87" s="13">
        <f t="shared" si="10"/>
        <v>10.870822382352941</v>
      </c>
      <c r="Q87" s="12">
        <f>ABS((Q$63+Q$62*$P87+Q$61*$P87^2+Q$60*$P87^3 - C24)/C24)</f>
        <v>4.7648400112364138E-4</v>
      </c>
      <c r="R87" s="12">
        <f>ABS((R$63+R$62*$P87+R$61*$P87^2+R$60*$P87^3 - D24)/D24)</f>
        <v>2.8085901288489801E-4</v>
      </c>
      <c r="S87" s="12">
        <f>ABS((S$63+S$62*$P87+S$61*$P87^2+S$60*$P87^3 - E24)/E24)</f>
        <v>2.3380012289560153E-3</v>
      </c>
      <c r="T87" s="12">
        <f>ABS((T$63+T$62*$P87+T$61*$P87^2+T$60*$P87^3 - F24)/F24)</f>
        <v>8.5549664112978992E-3</v>
      </c>
      <c r="U87" s="12">
        <f>ABS((U$63+U$62*$P87+U$61*$P87^2+U$60*$P87^3 - G24)/G24)</f>
        <v>3.8808392403382239E-4</v>
      </c>
      <c r="V87" s="12">
        <f>ABS((V$63+V$62*$P87+V$61*$P87^2+V$60*$P87^3 - H24)/H24)</f>
        <v>2.1833727536897441E-3</v>
      </c>
      <c r="W87" s="12">
        <f>ABS((W$63+W$62*$P87+W$61*$P87^2+W$60*$P87^3 - I24)/I24)</f>
        <v>5.8129428840874935E-4</v>
      </c>
      <c r="X87" s="12">
        <f>ABS((X$63+X$62*$P87+X$61*$P87^2+X$60*$P87^3 - J24)/J24)</f>
        <v>3.8808392400356881E-4</v>
      </c>
      <c r="Y87" s="12">
        <f>ABS((Y$63+Y$62*$P87+Y$61*$P87^2+Y$60*$P87^3 - K24)/K24)</f>
        <v>2.6859293071492332E-5</v>
      </c>
    </row>
    <row r="88" spans="16:25" x14ac:dyDescent="0.25">
      <c r="P88" s="13">
        <f t="shared" si="10"/>
        <v>11.17822352941177</v>
      </c>
      <c r="Q88" s="12">
        <f>ABS((Q$63+Q$62*$P88+Q$61*$P88^2+Q$60*$P88^3 - C25)/C25)</f>
        <v>8.2998978350332293E-4</v>
      </c>
      <c r="R88" s="12">
        <f>ABS((R$63+R$62*$P88+R$61*$P88^2+R$60*$P88^3 - D25)/D25)</f>
        <v>2.0799282550187071E-4</v>
      </c>
      <c r="S88" s="12">
        <f>ABS((S$63+S$62*$P88+S$61*$P88^2+S$60*$P88^3 - E25)/E25)</f>
        <v>4.355996368616351E-3</v>
      </c>
      <c r="T88" s="12">
        <f>ABS((T$63+T$62*$P88+T$61*$P88^2+T$60*$P88^3 - F25)/F25)</f>
        <v>1.3146685949037486E-2</v>
      </c>
      <c r="U88" s="12">
        <f>ABS((U$63+U$62*$P88+U$61*$P88^2+U$60*$P88^3 - G25)/G25)</f>
        <v>5.6962534290069908E-4</v>
      </c>
      <c r="V88" s="12">
        <f>ABS((V$63+V$62*$P88+V$61*$P88^2+V$60*$P88^3 - H25)/H25)</f>
        <v>4.0518990740441253E-3</v>
      </c>
      <c r="W88" s="12">
        <f>ABS((W$63+W$62*$P88+W$61*$P88^2+W$60*$P88^3 - I25)/I25)</f>
        <v>1.0622958276379282E-3</v>
      </c>
      <c r="X88" s="12">
        <f>ABS((X$63+X$62*$P88+X$61*$P88^2+X$60*$P88^3 - J25)/J25)</f>
        <v>5.696253428736812E-4</v>
      </c>
      <c r="Y88" s="12">
        <f>ABS((Y$63+Y$62*$P88+Y$61*$P88^2+Y$60*$P88^3 - K25)/K25)</f>
        <v>4.7632827854945166E-5</v>
      </c>
    </row>
    <row r="89" spans="16:25" x14ac:dyDescent="0.25">
      <c r="P89" s="13">
        <f t="shared" si="10"/>
        <v>11.485624676470589</v>
      </c>
      <c r="Q89" s="12">
        <f>ABS((Q$63+Q$62*$P89+Q$61*$P89^2+Q$60*$P89^3 - C26)/C26)</f>
        <v>1.1244062876349761E-3</v>
      </c>
      <c r="R89" s="12">
        <f>ABS((R$63+R$62*$P89+R$61*$P89^2+R$60*$P89^3 - D26)/D26)</f>
        <v>1.3296359787788272E-4</v>
      </c>
      <c r="S89" s="12">
        <f>ABS((S$63+S$62*$P89+S$61*$P89^2+S$60*$P89^3 - E26)/E26)</f>
        <v>6.1682232367491216E-3</v>
      </c>
      <c r="T89" s="12">
        <f>ABS((T$63+T$62*$P89+T$61*$P89^2+T$60*$P89^3 - F26)/F26)</f>
        <v>1.6056762116515629E-2</v>
      </c>
      <c r="U89" s="12">
        <f>ABS((U$63+U$62*$P89+U$61*$P89^2+U$60*$P89^3 - G26)/G26)</f>
        <v>6.6949535528841781E-4</v>
      </c>
      <c r="V89" s="12">
        <f>ABS((V$63+V$62*$P89+V$61*$P89^2+V$60*$P89^3 - H26)/H26)</f>
        <v>5.7107690141272125E-3</v>
      </c>
      <c r="W89" s="12">
        <f>ABS((W$63+W$62*$P89+W$61*$P89^2+W$60*$P89^3 - I26)/I26)</f>
        <v>1.475126944596797E-3</v>
      </c>
      <c r="X89" s="12">
        <f>ABS((X$63+X$62*$P89+X$61*$P89^2+X$60*$P89^3 - J26)/J26)</f>
        <v>6.6949535526489095E-4</v>
      </c>
      <c r="Y89" s="12">
        <f>ABS((Y$63+Y$62*$P89+Y$61*$P89^2+Y$60*$P89^3 - K26)/K26)</f>
        <v>6.5119783932889291E-5</v>
      </c>
    </row>
    <row r="90" spans="16:25" x14ac:dyDescent="0.25">
      <c r="P90" s="13">
        <f t="shared" si="10"/>
        <v>11.79302582352941</v>
      </c>
      <c r="Q90" s="12">
        <f>ABS((Q$63+Q$62*$P90+Q$61*$P90^2+Q$60*$P90^3 - C27)/C27)</f>
        <v>1.3308840892674381E-3</v>
      </c>
      <c r="R90" s="12">
        <f>ABS((R$63+R$62*$P90+R$61*$P90^2+R$60*$P90^3 - D27)/D27)</f>
        <v>6.2396458310205884E-5</v>
      </c>
      <c r="S90" s="12">
        <f>ABS((S$63+S$62*$P90+S$61*$P90^2+S$60*$P90^3 - E27)/E27)</f>
        <v>7.5780298338604477E-3</v>
      </c>
      <c r="T90" s="12">
        <f>ABS((T$63+T$62*$P90+T$61*$P90^2+T$60*$P90^3 - F27)/F27)</f>
        <v>1.7332553820675556E-2</v>
      </c>
      <c r="U90" s="12">
        <f>ABS((U$63+U$62*$P90+U$61*$P90^2+U$60*$P90^3 - G27)/G27)</f>
        <v>6.9912664333334753E-4</v>
      </c>
      <c r="V90" s="12">
        <f>ABS((V$63+V$62*$P90+V$61*$P90^2+V$60*$P90^3 - H27)/H27)</f>
        <v>6.9806215265444411E-3</v>
      </c>
      <c r="W90" s="12">
        <f>ABS((W$63+W$62*$P90+W$61*$P90^2+W$60*$P90^3 - I27)/I27)</f>
        <v>1.7774691221402966E-3</v>
      </c>
      <c r="X90" s="12">
        <f>ABS((X$63+X$62*$P90+X$61*$P90^2+X$60*$P90^3 - J27)/J27)</f>
        <v>6.99126643314056E-4</v>
      </c>
      <c r="Y90" s="12">
        <f>ABS((Y$63+Y$62*$P90+Y$61*$P90^2+Y$60*$P90^3 - K27)/K27)</f>
        <v>7.7577662742723324E-5</v>
      </c>
    </row>
    <row r="91" spans="16:25" x14ac:dyDescent="0.25">
      <c r="P91" s="13">
        <f t="shared" si="10"/>
        <v>12.10042697058824</v>
      </c>
      <c r="Q91" s="12">
        <f>ABS((Q$63+Q$62*$P91+Q$61*$P91^2+Q$60*$P91^3 - C28)/C28)</f>
        <v>1.4195237003919758E-3</v>
      </c>
      <c r="R91" s="12">
        <f>ABS((R$63+R$62*$P91+R$61*$P91^2+R$60*$P91^3 - D28)/D28)</f>
        <v>1.6040700295891144E-6</v>
      </c>
      <c r="S91" s="12">
        <f>ABS((S$63+S$62*$P91+S$61*$P91^2+S$60*$P91^3 - E28)/E28)</f>
        <v>8.3631291250594875E-3</v>
      </c>
      <c r="T91" s="12">
        <f>ABS((T$63+T$62*$P91+T$61*$P91^2+T$60*$P91^3 - F28)/F28)</f>
        <v>1.6995297841829227E-2</v>
      </c>
      <c r="U91" s="12">
        <f>ABS((U$63+U$62*$P91+U$61*$P91^2+U$60*$P91^3 - G28)/G28)</f>
        <v>6.6579020406110252E-4</v>
      </c>
      <c r="V91" s="12">
        <f>ABS((V$63+V$62*$P91+V$61*$P91^2+V$60*$P91^3 - H28)/H28)</f>
        <v>7.6627922465639037E-3</v>
      </c>
      <c r="W91" s="12">
        <f>ABS((W$63+W$62*$P91+W$61*$P91^2+W$60*$P91^3 - I28)/I28)</f>
        <v>1.9243742451171099E-3</v>
      </c>
      <c r="X91" s="12">
        <f>ABS((X$63+X$62*$P91+X$61*$P91^2+X$60*$P91^3 - J28)/J28)</f>
        <v>6.6579020404608285E-4</v>
      </c>
      <c r="Y91" s="12">
        <f>ABS((Y$63+Y$62*$P91+Y$61*$P91^2+Y$60*$P91^3 - K28)/K28)</f>
        <v>8.318654138588141E-5</v>
      </c>
    </row>
    <row r="92" spans="16:25" x14ac:dyDescent="0.25">
      <c r="P92" s="13">
        <f t="shared" si="10"/>
        <v>12.40782811764706</v>
      </c>
      <c r="Q92" s="12">
        <f>ABS((Q$63+Q$62*$P92+Q$61*$P92^2+Q$60*$P92^3 - C29)/C29)</f>
        <v>1.3594980093991546E-3</v>
      </c>
      <c r="R92" s="12">
        <f>ABS((R$63+R$62*$P92+R$61*$P92^2+R$60*$P92^3 - D29)/D29)</f>
        <v>4.5096360333442205E-5</v>
      </c>
      <c r="S92" s="12">
        <f>ABS((S$63+S$62*$P92+S$61*$P92^2+S$60*$P92^3 - E29)/E29)</f>
        <v>8.2754721557333037E-3</v>
      </c>
      <c r="T92" s="12">
        <f>ABS((T$63+T$62*$P92+T$61*$P92^2+T$60*$P92^3 - F29)/F29)</f>
        <v>1.5052586301749596E-2</v>
      </c>
      <c r="U92" s="12">
        <f>ABS((U$63+U$62*$P92+U$61*$P92^2+U$60*$P92^3 - G29)/G29)</f>
        <v>5.7443475519191917E-4</v>
      </c>
      <c r="V92" s="12">
        <f>ABS((V$63+V$62*$P92+V$61*$P92^2+V$60*$P92^3 - H29)/H29)</f>
        <v>7.5402272314642515E-3</v>
      </c>
      <c r="W92" s="12">
        <f>ABS((W$63+W$62*$P92+W$61*$P92^2+W$60*$P92^3 - I29)/I29)</f>
        <v>1.8685254433660357E-3</v>
      </c>
      <c r="X92" s="12">
        <f>ABS((X$63+X$62*$P92+X$61*$P92^2+X$60*$P92^3 - J29)/J29)</f>
        <v>5.7443475518191946E-4</v>
      </c>
      <c r="Y92" s="12">
        <f>ABS((Y$63+Y$62*$P92+Y$61*$P92^2+Y$60*$P92^3 - K29)/K29)</f>
        <v>8.005789039552872E-5</v>
      </c>
    </row>
    <row r="93" spans="16:25" x14ac:dyDescent="0.25">
      <c r="P93" s="13">
        <f t="shared" si="10"/>
        <v>12.715229264705879</v>
      </c>
      <c r="Q93" s="12">
        <f>ABS((Q$63+Q$62*$P93+Q$61*$P93^2+Q$60*$P93^3 - C30)/C30)</f>
        <v>1.1191553582098643E-3</v>
      </c>
      <c r="R93" s="12">
        <f>ABS((R$63+R$62*$P93+R$61*$P93^2+R$60*$P93^3 - D30)/D30)</f>
        <v>7.417915614437916E-5</v>
      </c>
      <c r="S93" s="12">
        <f>ABS((S$63+S$62*$P93+S$61*$P93^2+S$60*$P93^3 - E30)/E30)</f>
        <v>7.0411217313750083E-3</v>
      </c>
      <c r="T93" s="12">
        <f>ABS((T$63+T$62*$P93+T$61*$P93^2+T$60*$P93^3 - F30)/F30)</f>
        <v>1.150536693390892E-2</v>
      </c>
      <c r="U93" s="12">
        <f>ABS((U$63+U$62*$P93+U$61*$P93^2+U$60*$P93^3 - G30)/G30)</f>
        <v>4.2864311790362825E-4</v>
      </c>
      <c r="V93" s="12">
        <f>ABS((V$63+V$62*$P93+V$61*$P93^2+V$60*$P93^3 - H30)/H30)</f>
        <v>6.3784618609214454E-3</v>
      </c>
      <c r="W93" s="12">
        <f>ABS((W$63+W$62*$P93+W$61*$P93^2+W$60*$P93^3 - I30)/I30)</f>
        <v>1.5604741847228378E-3</v>
      </c>
      <c r="X93" s="12">
        <f>ABS((X$63+X$62*$P93+X$61*$P93^2+X$60*$P93^3 - J30)/J30)</f>
        <v>4.2864311789880116E-4</v>
      </c>
      <c r="Y93" s="12">
        <f>ABS((Y$63+Y$62*$P93+Y$61*$P93^2+Y$60*$P93^3 - K30)/K30)</f>
        <v>6.6242179385825456E-5</v>
      </c>
    </row>
    <row r="94" spans="16:25" x14ac:dyDescent="0.25">
      <c r="P94" s="13">
        <f t="shared" si="10"/>
        <v>13.022630411764711</v>
      </c>
      <c r="Q94" s="12">
        <f>ABS((Q$63+Q$62*$P94+Q$61*$P94^2+Q$60*$P94^3 - C31)/C31)</f>
        <v>6.6610654780897816E-4</v>
      </c>
      <c r="R94" s="12">
        <f>ABS((R$63+R$62*$P94+R$61*$P94^2+R$60*$P94^3 - D31)/D31)</f>
        <v>8.2768219210331044E-5</v>
      </c>
      <c r="S94" s="12">
        <f>ABS((S$63+S$62*$P94+S$61*$P94^2+S$60*$P94^3 - E31)/E31)</f>
        <v>4.3601258791043625E-3</v>
      </c>
      <c r="T94" s="12">
        <f>ABS((T$63+T$62*$P94+T$61*$P94^2+T$60*$P94^3 - F31)/F31)</f>
        <v>6.3519538801311134E-3</v>
      </c>
      <c r="U94" s="12">
        <f>ABS((U$63+U$62*$P94+U$61*$P94^2+U$60*$P94^3 - G31)/G31)</f>
        <v>2.3115969510628927E-4</v>
      </c>
      <c r="V94" s="12">
        <f>ABS((V$63+V$62*$P94+V$61*$P94^2+V$60*$P94^3 - H31)/H31)</f>
        <v>3.9266601593054848E-3</v>
      </c>
      <c r="W94" s="12">
        <f>ABS((W$63+W$62*$P94+W$61*$P94^2+W$60*$P94^3 - I31)/I31)</f>
        <v>9.4885618797732716E-4</v>
      </c>
      <c r="X94" s="12">
        <f>ABS((X$63+X$62*$P94+X$61*$P94^2+X$60*$P94^3 - J31)/J31)</f>
        <v>2.3115969510766065E-4</v>
      </c>
      <c r="Y94" s="12">
        <f>ABS((Y$63+Y$62*$P94+Y$61*$P94^2+Y$60*$P94^3 - K31)/K31)</f>
        <v>3.9735457221546958E-5</v>
      </c>
    </row>
    <row r="95" spans="16:25" x14ac:dyDescent="0.25">
      <c r="P95" s="13">
        <f t="shared" si="10"/>
        <v>13.33003155882353</v>
      </c>
      <c r="Q95" s="12">
        <f>ABS((Q$63+Q$62*$P95+Q$61*$P95^2+Q$60*$P95^3 - C32)/C32)</f>
        <v>3.2701239919100988E-5</v>
      </c>
      <c r="R95" s="12">
        <f>ABS((R$63+R$62*$P95+R$61*$P95^2+R$60*$P95^3 - D32)/D32)</f>
        <v>6.853121151557205E-5</v>
      </c>
      <c r="S95" s="12">
        <f>ABS((S$63+S$62*$P95+S$61*$P95^2+S$60*$P95^3 - E32)/E32)</f>
        <v>9.3609884678941843E-5</v>
      </c>
      <c r="T95" s="12">
        <f>ABS((T$63+T$62*$P95+T$61*$P95^2+T$60*$P95^3 - F32)/F32)</f>
        <v>4.0966260970760996E-4</v>
      </c>
      <c r="U95" s="12">
        <f>ABS((U$63+U$62*$P95+U$61*$P95^2+U$60*$P95^3 - G32)/G32)</f>
        <v>1.5804733587468759E-5</v>
      </c>
      <c r="V95" s="12">
        <f>ABS((V$63+V$62*$P95+V$61*$P95^2+V$60*$P95^3 - H32)/H32)</f>
        <v>8.1290915210056235E-5</v>
      </c>
      <c r="W95" s="12">
        <f>ABS((W$63+W$62*$P95+W$61*$P95^2+W$60*$P95^3 - I32)/I32)</f>
        <v>1.9411652479825799E-5</v>
      </c>
      <c r="X95" s="12">
        <f>ABS((X$63+X$62*$P95+X$61*$P95^2+X$60*$P95^3 - J32)/J32)</f>
        <v>1.5804733579767969E-5</v>
      </c>
      <c r="Y95" s="12">
        <f>ABS((Y$63+Y$62*$P95+Y$61*$P95^2+Y$60*$P95^3 - K32)/K32)</f>
        <v>1.5149394749267817E-6</v>
      </c>
    </row>
    <row r="96" spans="16:25" x14ac:dyDescent="0.25">
      <c r="P96" s="13">
        <f>B33</f>
        <v>13.637432705882359</v>
      </c>
      <c r="Q96" s="12">
        <f>ABS((Q$63+Q$62*$P96+Q$61*$P96^2+Q$60*$P96^3 - C33)/C33)</f>
        <v>1.0109219311292702E-3</v>
      </c>
      <c r="R96" s="12">
        <f>ABS((R$63+R$62*$P96+R$61*$P96^2+R$60*$P96^3 - D33)/D33)</f>
        <v>2.959883115132451E-5</v>
      </c>
      <c r="S96" s="12">
        <f>ABS((S$63+S$62*$P96+S$61*$P96^2+S$60*$P96^3 - E33)/E33)</f>
        <v>6.6724515232665736E-3</v>
      </c>
      <c r="T96" s="12">
        <f>ABS((T$63+T$62*$P96+T$61*$P96^2+T$60*$P96^3 - F33)/F33)</f>
        <v>8.7805033351610589E-3</v>
      </c>
      <c r="U96" s="12">
        <f>ABS((U$63+U$62*$P96+U$61*$P96^2+U$60*$P96^3 - G33)/G33)</f>
        <v>3.1039018695570777E-4</v>
      </c>
      <c r="V96" s="12">
        <f>ABS((V$63+V$62*$P96+V$61*$P96^2+V$60*$P96^3 - H33)/H33)</f>
        <v>5.9256376578065428E-3</v>
      </c>
      <c r="W96" s="12">
        <f>ABS((W$63+W$62*$P96+W$61*$P96^2+W$60*$P96^3 - I33)/I33)</f>
        <v>1.3989513049741181E-3</v>
      </c>
      <c r="X96" s="12">
        <f>ABS((X$63+X$62*$P96+X$61*$P96^2+X$60*$P96^3 - J33)/J33)</f>
        <v>3.1039018694133412E-4</v>
      </c>
      <c r="Y96" s="12">
        <f>ABS((Y$63+Y$62*$P96+Y$61*$P96^2+Y$60*$P96^3 - K33)/K33)</f>
        <v>5.9605418805757797E-5</v>
      </c>
    </row>
    <row r="97" spans="16:25" x14ac:dyDescent="0.25">
      <c r="P97" s="13">
        <f>B34</f>
        <v>13.94483385294118</v>
      </c>
      <c r="Q97" s="12">
        <f>ABS((Q$63+Q$62*$P97+Q$61*$P97^2+Q$60*$P97^3 - C34)/C34)</f>
        <v>2.3027570177669644E-3</v>
      </c>
      <c r="R97" s="12">
        <f>ABS((R$63+R$62*$P97+R$61*$P97^2+R$60*$P97^3 - D34)/D34)</f>
        <v>3.5502488518943349E-5</v>
      </c>
      <c r="S97" s="12">
        <f>ABS((S$63+S$62*$P97+S$61*$P97^2+S$60*$P97^3 - E34)/E34)</f>
        <v>1.5755167811853869E-2</v>
      </c>
      <c r="T97" s="12">
        <f>ABS((T$63+T$62*$P97+T$61*$P97^2+T$60*$P97^3 - F34)/F34)</f>
        <v>1.8759889863198924E-2</v>
      </c>
      <c r="U97" s="12">
        <f>ABS((U$63+U$62*$P97+U$61*$P97^2+U$60*$P97^3 - G34)/G34)</f>
        <v>6.5097446221600258E-4</v>
      </c>
      <c r="V97" s="12">
        <f>ABS((V$63+V$62*$P97+V$61*$P97^2+V$60*$P97^3 - H34)/H34)</f>
        <v>1.3899572431815698E-2</v>
      </c>
      <c r="W97" s="12">
        <f>ABS((W$63+W$62*$P97+W$61*$P97^2+W$60*$P97^3 - I34)/I34)</f>
        <v>3.2457588948032962E-3</v>
      </c>
      <c r="X97" s="12">
        <f>ABS((X$63+X$62*$P97+X$61*$P97^2+X$60*$P97^3 - J34)/J34)</f>
        <v>6.509744621956495E-4</v>
      </c>
      <c r="Y97" s="12">
        <f>ABS((Y$63+Y$62*$P97+Y$61*$P97^2+Y$60*$P97^3 - K34)/K34)</f>
        <v>1.3667180152795289E-4</v>
      </c>
    </row>
  </sheetData>
  <conditionalFormatting sqref="Q65:Y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Evaluation</vt:lpstr>
      <vt:lpstr>grad=75.0</vt:lpstr>
      <vt:lpstr>grad=50.0</vt:lpstr>
      <vt:lpstr>grad=35.0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2024-04-03T08:27:56Z</dcterms:created>
  <dcterms:modified xsi:type="dcterms:W3CDTF">2024-04-03T13:05:45Z</dcterms:modified>
</cp:coreProperties>
</file>