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ba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QQ Destino</t>
        </is>
      </c>
      <c r="B1" s="1" t="inlineStr">
        <is>
          <t>Alojamento</t>
        </is>
      </c>
      <c r="C1" s="1" t="inlineStr">
        <is>
          <t>Ano Emissao</t>
        </is>
      </c>
      <c r="D1" s="1" t="inlineStr">
        <is>
          <t>Mes Emissao</t>
        </is>
      </c>
      <c r="E1" s="1" t="inlineStr">
        <is>
          <t>Concessionaria</t>
        </is>
      </c>
      <c r="F1" s="1" t="inlineStr">
        <is>
          <t>Tipo Servico</t>
        </is>
      </c>
      <c r="G1" s="1" t="inlineStr">
        <is>
          <t>Tipo Documento</t>
        </is>
      </c>
      <c r="H1" s="1" t="inlineStr">
        <is>
          <t>N. Contrato</t>
        </is>
      </c>
      <c r="I1" s="1" t="inlineStr">
        <is>
          <t>N. Cliente</t>
        </is>
      </c>
      <c r="J1" s="1" t="inlineStr">
        <is>
          <t>N. Contribuinte</t>
        </is>
      </c>
      <c r="K1" s="1" t="inlineStr">
        <is>
          <t>Local / Instalacao</t>
        </is>
      </c>
      <c r="L1" s="1" t="inlineStr">
        <is>
          <t>N. Documento / N. Fatura</t>
        </is>
      </c>
      <c r="M1" s="1" t="inlineStr">
        <is>
          <t>Periodo Referencia</t>
        </is>
      </c>
      <c r="N1" s="1" t="inlineStr">
        <is>
          <t>Inicio Referencia</t>
        </is>
      </c>
      <c r="O1" s="1" t="inlineStr">
        <is>
          <t>Fim Referencia</t>
        </is>
      </c>
      <c r="P1" s="1" t="inlineStr">
        <is>
          <t>Emissao</t>
        </is>
      </c>
      <c r="Q1" s="1" t="inlineStr">
        <is>
          <t>Vencimento</t>
        </is>
      </c>
      <c r="R1" s="1" t="inlineStr">
        <is>
          <t>Valor</t>
        </is>
      </c>
      <c r="S1" s="1" t="inlineStr">
        <is>
          <t>Diretorio Google</t>
        </is>
      </c>
      <c r="T1" s="1" t="inlineStr">
        <is>
          <t>Arquivo Google</t>
        </is>
      </c>
      <c r="U1" s="1" t="inlineStr">
        <is>
          <t>Arquivo Original</t>
        </is>
      </c>
      <c r="V1" s="1" t="inlineStr">
        <is>
          <t>Data Processamento</t>
        </is>
      </c>
    </row>
    <row r="2">
      <c r="A2" t="inlineStr">
        <is>
          <t>Sim</t>
        </is>
      </c>
      <c r="B2" t="inlineStr">
        <is>
          <t>HC_Mouzinho213_1B</t>
        </is>
      </c>
      <c r="C2" t="inlineStr">
        <is>
          <t>2023</t>
        </is>
      </c>
      <c r="D2" t="inlineStr">
        <is>
          <t>03</t>
        </is>
      </c>
      <c r="E2" t="inlineStr">
        <is>
          <t>EDP</t>
        </is>
      </c>
      <c r="F2" t="inlineStr">
        <is>
          <t>TELECOM</t>
        </is>
      </c>
      <c r="G2" t="inlineStr">
        <is>
          <t>CONTA_CONSUMO</t>
        </is>
      </c>
      <c r="H2" t="inlineStr">
        <is>
          <t>160804434773</t>
        </is>
      </c>
      <c r="L2" t="inlineStr">
        <is>
          <t>156005356114</t>
        </is>
      </c>
      <c r="M2" t="inlineStr">
        <is>
          <t>2023/2/23 ~ 2023/3/22</t>
        </is>
      </c>
      <c r="N2" t="inlineStr">
        <is>
          <t>2023/2/23</t>
        </is>
      </c>
      <c r="O2" t="inlineStr">
        <is>
          <t>2023/3/22</t>
        </is>
      </c>
      <c r="P2" t="inlineStr">
        <is>
          <t>2023/3/24</t>
        </is>
      </c>
      <c r="Q2" t="inlineStr">
        <is>
          <t>2023/4/17</t>
        </is>
      </c>
      <c r="R2" t="n">
        <v>124.53</v>
      </c>
      <c r="S2" t="inlineStr">
        <is>
          <t>HC_HongChung</t>
        </is>
      </c>
      <c r="T2">
        <f>HYPERLINK("https://drive.google.com/file/d/1zcznmueGhf-xeiUZ_paVulh0G17H123b/view?usp=share_link","2023.04.17_EDP_HC_Mouzinho213_1B.pdf")</f>
        <v/>
      </c>
      <c r="U2" t="inlineStr">
        <is>
          <t>/Users/sergio/work/Luiza/billing_mgmt/downloads/156005356114.PDF</t>
        </is>
      </c>
      <c r="V2" t="inlineStr">
        <is>
          <t>2023/05/16.19:08:35</t>
        </is>
      </c>
    </row>
    <row r="3">
      <c r="A3" t="inlineStr">
        <is>
          <t>Não</t>
        </is>
      </c>
      <c r="B3" t="inlineStr">
        <is>
          <t>MB_Tras156_1</t>
        </is>
      </c>
      <c r="C3" t="inlineStr">
        <is>
          <t>2023</t>
        </is>
      </c>
      <c r="D3" t="inlineStr">
        <is>
          <t>03</t>
        </is>
      </c>
      <c r="E3" t="inlineStr">
        <is>
          <t>EDP</t>
        </is>
      </c>
      <c r="F3" t="inlineStr">
        <is>
          <t>TELECOM</t>
        </is>
      </c>
      <c r="G3" t="inlineStr">
        <is>
          <t>CONTA_CONSUMO</t>
        </is>
      </c>
      <c r="H3" t="inlineStr">
        <is>
          <t>160805853755</t>
        </is>
      </c>
      <c r="L3" t="inlineStr">
        <is>
          <t>212003964405</t>
        </is>
      </c>
      <c r="M3" t="inlineStr">
        <is>
          <t>2023/2/11 ~ 2023/3/10</t>
        </is>
      </c>
      <c r="N3" t="inlineStr">
        <is>
          <t>2023/2/11</t>
        </is>
      </c>
      <c r="O3" t="inlineStr">
        <is>
          <t>2023/3/10</t>
        </is>
      </c>
      <c r="P3" t="inlineStr">
        <is>
          <t>2023/3/16</t>
        </is>
      </c>
      <c r="Q3" t="inlineStr">
        <is>
          <t>2023/4/6</t>
        </is>
      </c>
      <c r="R3" t="n">
        <v>64.37</v>
      </c>
      <c r="S3" t="inlineStr">
        <is>
          <t>MB_MarcoBezelga</t>
        </is>
      </c>
      <c r="T3">
        <f>HYPERLINK("https://drive.google.com/file/d/10RO16_t59fNekrOuFHbmbfrbgmwZnQ7K/view?usp=share_link","2023.04.06_EDP_MB_Tras156_1.pdf")</f>
        <v/>
      </c>
      <c r="U3" t="inlineStr">
        <is>
          <t>/Users/sergio/work/Luiza/billing_mgmt/downloads/FATURA EDP_MARCO_1_ FT2023_K3423_340011390211.PDF</t>
        </is>
      </c>
      <c r="V3" t="inlineStr">
        <is>
          <t>2023/05/16.19:08:35</t>
        </is>
      </c>
    </row>
    <row r="4">
      <c r="A4" t="inlineStr">
        <is>
          <t>Não</t>
        </is>
      </c>
      <c r="B4" t="inlineStr">
        <is>
          <t>MB_Tras156_2</t>
        </is>
      </c>
      <c r="C4" t="inlineStr">
        <is>
          <t>2023</t>
        </is>
      </c>
      <c r="D4" t="inlineStr">
        <is>
          <t>03</t>
        </is>
      </c>
      <c r="E4" t="inlineStr">
        <is>
          <t>EDP</t>
        </is>
      </c>
      <c r="F4" t="inlineStr">
        <is>
          <t>TELECOM</t>
        </is>
      </c>
      <c r="G4" t="inlineStr">
        <is>
          <t>CONTA_CONSUMO</t>
        </is>
      </c>
      <c r="H4" t="inlineStr">
        <is>
          <t>160805853770</t>
        </is>
      </c>
      <c r="L4" t="inlineStr">
        <is>
          <t>102007666523</t>
        </is>
      </c>
      <c r="M4" t="inlineStr">
        <is>
          <t>2023/2/25 ~ 2023/3/24</t>
        </is>
      </c>
      <c r="N4" t="inlineStr">
        <is>
          <t>2023/2/25</t>
        </is>
      </c>
      <c r="O4" t="inlineStr">
        <is>
          <t>2023/3/24</t>
        </is>
      </c>
      <c r="P4" t="inlineStr">
        <is>
          <t>2023/3/30</t>
        </is>
      </c>
      <c r="Q4" t="inlineStr">
        <is>
          <t>2023/4/21</t>
        </is>
      </c>
      <c r="R4" t="n">
        <v>61.4</v>
      </c>
      <c r="S4" t="inlineStr">
        <is>
          <t>MB_MarcoBezelga</t>
        </is>
      </c>
      <c r="T4">
        <f>HYPERLINK("https://drive.google.com/file/d/1mRNLEflgO02ws825ciwig5QNJl4X0uRh/view?usp=share_link","2023.04.21_EDP_MB_Tras156_2.pdf")</f>
        <v/>
      </c>
      <c r="U4" t="inlineStr">
        <is>
          <t>/Users/sergio/work/Luiza/billing_mgmt/downloads/2023_05_12_11_33_21_2C0C359B-E5F2-4FFF-A22C-FFD94F61489C.PDF</t>
        </is>
      </c>
      <c r="V4" t="inlineStr">
        <is>
          <t>2023/05/16.19:08:35</t>
        </is>
      </c>
    </row>
    <row r="5">
      <c r="A5" t="inlineStr">
        <is>
          <t>Não</t>
        </is>
      </c>
      <c r="B5" t="inlineStr">
        <is>
          <t>CF_1Herculano21</t>
        </is>
      </c>
      <c r="C5" t="inlineStr">
        <is>
          <t>2023</t>
        </is>
      </c>
      <c r="D5" t="inlineStr">
        <is>
          <t>03</t>
        </is>
      </c>
      <c r="E5" t="inlineStr">
        <is>
          <t>EDP</t>
        </is>
      </c>
      <c r="F5" t="inlineStr">
        <is>
          <t>TELECOM</t>
        </is>
      </c>
      <c r="G5" t="inlineStr">
        <is>
          <t>CONTA_CONSUMO</t>
        </is>
      </c>
      <c r="H5" t="inlineStr">
        <is>
          <t>160804960767</t>
        </is>
      </c>
      <c r="L5" t="inlineStr">
        <is>
          <t>190004911516</t>
        </is>
      </c>
      <c r="M5" t="inlineStr">
        <is>
          <t>2023/2/15 ~ 2023/3/14</t>
        </is>
      </c>
      <c r="N5" t="inlineStr">
        <is>
          <t>2023/2/15</t>
        </is>
      </c>
      <c r="O5" t="inlineStr">
        <is>
          <t>2023/3/14</t>
        </is>
      </c>
      <c r="P5" t="inlineStr">
        <is>
          <t>2023/3/16</t>
        </is>
      </c>
      <c r="Q5" t="inlineStr">
        <is>
          <t>2023/4/6</t>
        </is>
      </c>
      <c r="R5" t="n">
        <v>71.79000000000001</v>
      </c>
      <c r="S5" t="inlineStr">
        <is>
          <t>CF_CasasFTU</t>
        </is>
      </c>
      <c r="T5">
        <f>HYPERLINK("https://drive.google.com/file/d/1v71iJkznpVb8qgBzQpIMkVa5BdFs2OHl/view?usp=share_link","2023.04.06_EDP_CF_1Herculano21.pdf")</f>
        <v/>
      </c>
      <c r="U5" t="inlineStr">
        <is>
          <t>/Users/sergio/work/Luiza/billing_mgmt/downloads/190004911516.PDF</t>
        </is>
      </c>
      <c r="V5" t="inlineStr">
        <is>
          <t>2023/05/16.19:08:35</t>
        </is>
      </c>
    </row>
    <row r="6">
      <c r="A6" t="inlineStr">
        <is>
          <t>Não</t>
        </is>
      </c>
      <c r="B6" t="inlineStr">
        <is>
          <t>LV_Bonjardim668_2H</t>
        </is>
      </c>
      <c r="C6" t="inlineStr">
        <is>
          <t>2023</t>
        </is>
      </c>
      <c r="D6" t="inlineStr">
        <is>
          <t>03</t>
        </is>
      </c>
      <c r="E6" t="inlineStr">
        <is>
          <t>EDP</t>
        </is>
      </c>
      <c r="F6" t="inlineStr">
        <is>
          <t>TELECOM</t>
        </is>
      </c>
      <c r="G6" t="inlineStr">
        <is>
          <t>CONTA_CONSUMO</t>
        </is>
      </c>
      <c r="H6" t="inlineStr">
        <is>
          <t>160804526319</t>
        </is>
      </c>
      <c r="L6" t="inlineStr">
        <is>
          <t>152005394383</t>
        </is>
      </c>
      <c r="M6" t="inlineStr">
        <is>
          <t>2023/2/23 ~ 2023/3/22</t>
        </is>
      </c>
      <c r="N6" t="inlineStr">
        <is>
          <t>2023/2/23</t>
        </is>
      </c>
      <c r="O6" t="inlineStr">
        <is>
          <t>2023/3/22</t>
        </is>
      </c>
      <c r="P6" t="inlineStr">
        <is>
          <t>2023/3/24</t>
        </is>
      </c>
      <c r="Q6" t="inlineStr">
        <is>
          <t>2023/4/17</t>
        </is>
      </c>
      <c r="R6" t="n">
        <v>82.53</v>
      </c>
      <c r="S6" t="inlineStr">
        <is>
          <t>LV_LoboViajante</t>
        </is>
      </c>
      <c r="T6">
        <f>HYPERLINK("https://drive.google.com/file/d/1GfB8n5JucTyt49z8alz4JbDyHhD8rrmJ/view?usp=share_link","2023.04.17_EDP_LV_Bonjardim668_2H.pdf")</f>
        <v/>
      </c>
      <c r="U6" t="inlineStr">
        <is>
          <t>/Users/sergio/work/Luiza/billing_mgmt/downloads/152005394383.PDF</t>
        </is>
      </c>
      <c r="V6" t="inlineStr">
        <is>
          <t>2023/05/16.19:08:35</t>
        </is>
      </c>
    </row>
    <row r="7">
      <c r="A7" t="inlineStr">
        <is>
          <t>Não</t>
        </is>
      </c>
      <c r="B7" t="inlineStr">
        <is>
          <t>MB_Tras156_3</t>
        </is>
      </c>
      <c r="C7" t="inlineStr">
        <is>
          <t>2023</t>
        </is>
      </c>
      <c r="D7" t="inlineStr">
        <is>
          <t>03</t>
        </is>
      </c>
      <c r="E7" t="inlineStr">
        <is>
          <t>EDP</t>
        </is>
      </c>
      <c r="F7" t="inlineStr">
        <is>
          <t>TELECOM</t>
        </is>
      </c>
      <c r="G7" t="inlineStr">
        <is>
          <t>CONTA_CONSUMO</t>
        </is>
      </c>
      <c r="H7" t="inlineStr">
        <is>
          <t>160805853777</t>
        </is>
      </c>
      <c r="L7" t="inlineStr">
        <is>
          <t>212003964406</t>
        </is>
      </c>
      <c r="M7" t="inlineStr">
        <is>
          <t>2023/2/11 ~ 2023/3/10</t>
        </is>
      </c>
      <c r="N7" t="inlineStr">
        <is>
          <t>2023/2/11</t>
        </is>
      </c>
      <c r="O7" t="inlineStr">
        <is>
          <t>2023/3/10</t>
        </is>
      </c>
      <c r="P7" t="inlineStr">
        <is>
          <t>2023/3/16</t>
        </is>
      </c>
      <c r="Q7" t="inlineStr">
        <is>
          <t>2023/4/6</t>
        </is>
      </c>
      <c r="R7" t="n">
        <v>64.37</v>
      </c>
      <c r="S7" t="inlineStr">
        <is>
          <t>MB_MarcoBezelga</t>
        </is>
      </c>
      <c r="T7">
        <f>HYPERLINK("https://drive.google.com/file/d/1AYjy8lDcZFWSrdMnbAZ6QZCxixgU_ZxH/view?usp=share_link","2023.04.06_EDP_MB_Tras156_3.pdf")</f>
        <v/>
      </c>
      <c r="U7" t="inlineStr">
        <is>
          <t>/Users/sergio/work/Luiza/billing_mgmt/downloads/FATURA EDP_MARCO_3_ FT2023_K3423_340011390212.PDF</t>
        </is>
      </c>
      <c r="V7" t="inlineStr">
        <is>
          <t>2023/05/16.19:08:35</t>
        </is>
      </c>
    </row>
    <row r="8">
      <c r="A8" t="inlineStr">
        <is>
          <t>Não</t>
        </is>
      </c>
      <c r="B8" t="inlineStr">
        <is>
          <t>LV_Camoes719_RCTr</t>
        </is>
      </c>
      <c r="C8" t="inlineStr">
        <is>
          <t>2023</t>
        </is>
      </c>
      <c r="D8" t="inlineStr">
        <is>
          <t>04</t>
        </is>
      </c>
      <c r="E8" t="inlineStr">
        <is>
          <t>AGUAS_DE_PORTO</t>
        </is>
      </c>
      <c r="F8" t="inlineStr">
        <is>
          <t>AGUA</t>
        </is>
      </c>
      <c r="G8" t="inlineStr">
        <is>
          <t>CONTA_CONSUMO</t>
        </is>
      </c>
      <c r="H8" t="inlineStr">
        <is>
          <t>4957062</t>
        </is>
      </c>
      <c r="I8" t="inlineStr">
        <is>
          <t>4159449</t>
        </is>
      </c>
      <c r="K8" t="inlineStr">
        <is>
          <t>10015919</t>
        </is>
      </c>
      <c r="L8" t="inlineStr">
        <is>
          <t>230402709025522</t>
        </is>
      </c>
      <c r="M8" t="inlineStr">
        <is>
          <t>2023/03/11 ~ 2023/04/11</t>
        </is>
      </c>
      <c r="N8" t="inlineStr">
        <is>
          <t>2023/03/11</t>
        </is>
      </c>
      <c r="O8" t="inlineStr">
        <is>
          <t>2023/04/11</t>
        </is>
      </c>
      <c r="P8" t="inlineStr">
        <is>
          <t>2023/4/13</t>
        </is>
      </c>
      <c r="Q8" t="inlineStr">
        <is>
          <t>2023/4/28</t>
        </is>
      </c>
      <c r="R8" t="n">
        <v>50.84</v>
      </c>
      <c r="S8" t="inlineStr">
        <is>
          <t>LV_LoboViajante</t>
        </is>
      </c>
      <c r="T8">
        <f>HYPERLINK("https://drive.google.com/file/d/1TCI4pP9S38zBIBN69RBVjzWYBX8j779u/view?usp=share_link","2023.04.28_Aguas_LV_Camoes719_RCTr.pdf")</f>
        <v/>
      </c>
      <c r="U8" t="inlineStr">
        <is>
          <t>/Users/sergio/work/Luiza/billing_mgmt/downloads/985.AR.DP.144846546.PDF</t>
        </is>
      </c>
      <c r="V8" t="inlineStr">
        <is>
          <t>2023/05/16.19:08:35</t>
        </is>
      </c>
    </row>
    <row r="9">
      <c r="A9" t="inlineStr">
        <is>
          <t>Não</t>
        </is>
      </c>
      <c r="B9" t="inlineStr">
        <is>
          <t>AD_Alexandre233_2Fr</t>
        </is>
      </c>
      <c r="C9" t="inlineStr">
        <is>
          <t>2023</t>
        </is>
      </c>
      <c r="D9" t="inlineStr">
        <is>
          <t>04</t>
        </is>
      </c>
      <c r="E9" t="inlineStr">
        <is>
          <t>AGUAS_DE_PORTO</t>
        </is>
      </c>
      <c r="F9" t="inlineStr">
        <is>
          <t>AGUA</t>
        </is>
      </c>
      <c r="G9" t="inlineStr">
        <is>
          <t>CONTA_CONSUMO</t>
        </is>
      </c>
      <c r="H9" t="inlineStr">
        <is>
          <t>5025531</t>
        </is>
      </c>
      <c r="I9" t="inlineStr">
        <is>
          <t>4203800</t>
        </is>
      </c>
      <c r="K9" t="inlineStr">
        <is>
          <t>202088</t>
        </is>
      </c>
      <c r="L9" t="inlineStr">
        <is>
          <t>230402709008154</t>
        </is>
      </c>
      <c r="M9" t="inlineStr">
        <is>
          <t>2023/03/03 ~ 2023/04/05</t>
        </is>
      </c>
      <c r="N9" t="inlineStr">
        <is>
          <t>2023/03/03</t>
        </is>
      </c>
      <c r="O9" t="inlineStr">
        <is>
          <t>2023/04/05</t>
        </is>
      </c>
      <c r="P9" t="inlineStr">
        <is>
          <t>2023/4/05</t>
        </is>
      </c>
      <c r="Q9" t="inlineStr">
        <is>
          <t>2023/4/20</t>
        </is>
      </c>
      <c r="R9" t="n">
        <v>15.33</v>
      </c>
      <c r="S9" t="inlineStr">
        <is>
          <t>AD_AlessiaDiDio</t>
        </is>
      </c>
      <c r="T9">
        <f>HYPERLINK("https://drive.google.com/file/d/1Kl-Tl141KDSN_2cRCUjrJcFM3bfrNxEw/view?usp=share_link","2023.04.20_Aguas_AD_Alexandre233_2Fr.pdf")</f>
        <v/>
      </c>
      <c r="U9" t="inlineStr">
        <is>
          <t>/Users/sergio/work/Luiza/billing_mgmt/downloads/985.AR.DP.144766339.PDF</t>
        </is>
      </c>
      <c r="V9" t="inlineStr">
        <is>
          <t>2023/05/16.19:08:35</t>
        </is>
      </c>
    </row>
    <row r="10">
      <c r="A10" t="inlineStr">
        <is>
          <t>Não</t>
        </is>
      </c>
      <c r="B10" t="inlineStr">
        <is>
          <t>MS_Viterbo81_1Fr</t>
        </is>
      </c>
      <c r="C10" t="inlineStr">
        <is>
          <t>2023</t>
        </is>
      </c>
      <c r="D10" t="inlineStr">
        <is>
          <t>03</t>
        </is>
      </c>
      <c r="E10" t="inlineStr">
        <is>
          <t>AGUAS_DE_PORTO</t>
        </is>
      </c>
      <c r="F10" t="inlineStr">
        <is>
          <t>AGUA</t>
        </is>
      </c>
      <c r="G10" t="inlineStr">
        <is>
          <t>CONTA_CONSUMO</t>
        </is>
      </c>
      <c r="H10" t="inlineStr">
        <is>
          <t>4997875</t>
        </is>
      </c>
      <c r="I10" t="inlineStr">
        <is>
          <t>4178288</t>
        </is>
      </c>
      <c r="K10" t="inlineStr">
        <is>
          <t>10011395</t>
        </is>
      </c>
      <c r="L10" t="inlineStr">
        <is>
          <t>230302709045734</t>
        </is>
      </c>
      <c r="M10" t="inlineStr">
        <is>
          <t>2023/02/15 ~ 2023/03/13</t>
        </is>
      </c>
      <c r="N10" t="inlineStr">
        <is>
          <t>2023/02/15</t>
        </is>
      </c>
      <c r="O10" t="inlineStr">
        <is>
          <t>2023/03/13</t>
        </is>
      </c>
      <c r="P10" t="inlineStr">
        <is>
          <t>2023/3/22</t>
        </is>
      </c>
      <c r="Q10" t="inlineStr">
        <is>
          <t>2023/4/06</t>
        </is>
      </c>
      <c r="R10" t="n">
        <v>19.69</v>
      </c>
      <c r="S10" t="inlineStr">
        <is>
          <t>MS_MartinStuerchler</t>
        </is>
      </c>
      <c r="T10">
        <f>HYPERLINK("https://drive.google.com/file/d/1lCJhgFF6Xw-juCHjJ82_SKhn-VAtHFLc/view?usp=share_link","2023.04.06_Aguas_MS_Viterbo81_1Fr.pdf")</f>
        <v/>
      </c>
      <c r="U10" t="inlineStr">
        <is>
          <t>/Users/sergio/work/Luiza/billing_mgmt/downloads/985.AR.DP.144645419.PDF</t>
        </is>
      </c>
      <c r="V10" t="inlineStr">
        <is>
          <t>2023/05/16.19:08:35</t>
        </is>
      </c>
    </row>
    <row r="11">
      <c r="A11" t="inlineStr">
        <is>
          <t>Não</t>
        </is>
      </c>
      <c r="B11" t="inlineStr">
        <is>
          <t>MS_Almada55_2DrTr</t>
        </is>
      </c>
      <c r="C11" t="inlineStr">
        <is>
          <t>2023</t>
        </is>
      </c>
      <c r="D11" t="inlineStr">
        <is>
          <t>04</t>
        </is>
      </c>
      <c r="E11" t="inlineStr">
        <is>
          <t>AGUAS_DE_PORTO</t>
        </is>
      </c>
      <c r="F11" t="inlineStr">
        <is>
          <t>AGUA</t>
        </is>
      </c>
      <c r="G11" t="inlineStr">
        <is>
          <t>CONTA_CONSUMO</t>
        </is>
      </c>
      <c r="H11" t="inlineStr">
        <is>
          <t>4985873</t>
        </is>
      </c>
      <c r="I11" t="inlineStr">
        <is>
          <t>4178288</t>
        </is>
      </c>
      <c r="K11" t="inlineStr">
        <is>
          <t>10015220</t>
        </is>
      </c>
      <c r="L11" t="inlineStr">
        <is>
          <t>230402709017295</t>
        </is>
      </c>
      <c r="M11" t="inlineStr">
        <is>
          <t>2023/03/07 ~ 2023/04/05</t>
        </is>
      </c>
      <c r="N11" t="inlineStr">
        <is>
          <t>2023/03/07</t>
        </is>
      </c>
      <c r="O11" t="inlineStr">
        <is>
          <t>2023/04/05</t>
        </is>
      </c>
      <c r="P11" t="inlineStr">
        <is>
          <t>2023/4/11</t>
        </is>
      </c>
      <c r="Q11" t="inlineStr">
        <is>
          <t>2023/4/26</t>
        </is>
      </c>
      <c r="R11" t="n">
        <v>11.63</v>
      </c>
      <c r="S11" t="inlineStr">
        <is>
          <t>MS_MartinStuerchler</t>
        </is>
      </c>
      <c r="T11">
        <f>HYPERLINK("https://drive.google.com/file/d/1Z4v3AI2zD7PiPaEkcAQ6sgWr_S-3YEyi/view?usp=share_link","2023.04.26_Aguas_MS_Almada55_2DrTr.pdf")</f>
        <v/>
      </c>
      <c r="U11" t="inlineStr">
        <is>
          <t>/Users/sergio/work/Luiza/billing_mgmt/downloads/985.AR.DP.144813668.PDF</t>
        </is>
      </c>
      <c r="V11" t="inlineStr">
        <is>
          <t>2023/05/16.19:08:35</t>
        </is>
      </c>
    </row>
    <row r="12">
      <c r="A12" t="inlineStr">
        <is>
          <t>Não</t>
        </is>
      </c>
      <c r="B12" t="inlineStr">
        <is>
          <t>SR_Ricardo96_44</t>
        </is>
      </c>
      <c r="C12" t="inlineStr">
        <is>
          <t>2023</t>
        </is>
      </c>
      <c r="D12" t="inlineStr">
        <is>
          <t>03</t>
        </is>
      </c>
      <c r="E12" t="inlineStr">
        <is>
          <t>AGUAS_DE_PORTO</t>
        </is>
      </c>
      <c r="F12" t="inlineStr">
        <is>
          <t>AGUA</t>
        </is>
      </c>
      <c r="G12" t="inlineStr">
        <is>
          <t>CONTA_CONSUMO</t>
        </is>
      </c>
      <c r="H12" t="inlineStr">
        <is>
          <t>5024036</t>
        </is>
      </c>
      <c r="I12" t="inlineStr">
        <is>
          <t>4202977</t>
        </is>
      </c>
      <c r="K12" t="inlineStr">
        <is>
          <t>10018817</t>
        </is>
      </c>
      <c r="L12" t="inlineStr">
        <is>
          <t>230302709045747</t>
        </is>
      </c>
      <c r="M12" t="inlineStr">
        <is>
          <t>2023/02/15 ~ 2023/03/17</t>
        </is>
      </c>
      <c r="N12" t="inlineStr">
        <is>
          <t>2023/02/15</t>
        </is>
      </c>
      <c r="O12" t="inlineStr">
        <is>
          <t>2023/03/17</t>
        </is>
      </c>
      <c r="P12" t="inlineStr">
        <is>
          <t>2023/3/22</t>
        </is>
      </c>
      <c r="Q12" t="inlineStr">
        <is>
          <t>2023/4/06</t>
        </is>
      </c>
      <c r="R12" t="n">
        <v>14.39</v>
      </c>
      <c r="S12" t="inlineStr">
        <is>
          <t>SR_SandyRibeiro</t>
        </is>
      </c>
      <c r="T12">
        <f>HYPERLINK("https://drive.google.com/file/d/1_yEiJPz-96srsUnDKq1FW_JY8_b5DogQ/view?usp=share_link","2023.04.06_Aguas_SR_Ricardo96_44.pdf")</f>
        <v/>
      </c>
      <c r="U12" t="inlineStr">
        <is>
          <t>/Users/sergio/work/Luiza/billing_mgmt/downloads/985.AR.DP.144645432.PDF</t>
        </is>
      </c>
      <c r="V12" t="inlineStr">
        <is>
          <t>2023/05/16.19:08:35</t>
        </is>
      </c>
    </row>
    <row r="13">
      <c r="A13" t="inlineStr">
        <is>
          <t>Não</t>
        </is>
      </c>
      <c r="B13" t="inlineStr">
        <is>
          <t>FM_Antero43_1Tr</t>
        </is>
      </c>
      <c r="C13" t="inlineStr">
        <is>
          <t>2023</t>
        </is>
      </c>
      <c r="D13" t="inlineStr">
        <is>
          <t>03</t>
        </is>
      </c>
      <c r="E13" t="inlineStr">
        <is>
          <t>AGUAS_DE_PORTO</t>
        </is>
      </c>
      <c r="F13" t="inlineStr">
        <is>
          <t>AGUA</t>
        </is>
      </c>
      <c r="G13" t="inlineStr">
        <is>
          <t>CONTA_CONSUMO</t>
        </is>
      </c>
      <c r="H13" t="inlineStr">
        <is>
          <t>5038945</t>
        </is>
      </c>
      <c r="I13" t="inlineStr">
        <is>
          <t>4212940</t>
        </is>
      </c>
      <c r="K13" t="inlineStr">
        <is>
          <t>10015726</t>
        </is>
      </c>
      <c r="L13" t="inlineStr">
        <is>
          <t>230302709038370</t>
        </is>
      </c>
      <c r="M13" t="inlineStr">
        <is>
          <t>2023/02/22 ~ 2023/03/17</t>
        </is>
      </c>
      <c r="N13" t="inlineStr">
        <is>
          <t>2023/02/22</t>
        </is>
      </c>
      <c r="O13" t="inlineStr">
        <is>
          <t>2023/03/17</t>
        </is>
      </c>
      <c r="P13" t="inlineStr">
        <is>
          <t>2023/3/17</t>
        </is>
      </c>
      <c r="Q13" t="inlineStr">
        <is>
          <t>2023/4/01</t>
        </is>
      </c>
      <c r="R13" t="n">
        <v>15.5</v>
      </c>
      <c r="S13" t="inlineStr">
        <is>
          <t>FM_FredMolina</t>
        </is>
      </c>
      <c r="T13">
        <f>HYPERLINK("https://drive.google.com/file/d/1iq4S_ciledBsvapRs8YMk6NSwbPTLSWA/view?usp=share_link","2023.04.01_Aguas_FM_Antero43_1Tr.pdf")</f>
        <v/>
      </c>
      <c r="U13" t="inlineStr">
        <is>
          <t>/Users/sergio/work/Luiza/billing_mgmt/downloads/985.AR.DP.144612396.PDF</t>
        </is>
      </c>
      <c r="V13" t="inlineStr">
        <is>
          <t>2023/05/16.19:08:35</t>
        </is>
      </c>
    </row>
    <row r="14">
      <c r="A14" t="inlineStr">
        <is>
          <t>Não</t>
        </is>
      </c>
      <c r="B14" t="inlineStr">
        <is>
          <t>RM_Victor104_J</t>
        </is>
      </c>
      <c r="C14" t="inlineStr">
        <is>
          <t>2023</t>
        </is>
      </c>
      <c r="D14" t="inlineStr">
        <is>
          <t>04</t>
        </is>
      </c>
      <c r="E14" t="inlineStr">
        <is>
          <t>AGUAS_DE_PORTO</t>
        </is>
      </c>
      <c r="F14" t="inlineStr">
        <is>
          <t>AGUA</t>
        </is>
      </c>
      <c r="G14" t="inlineStr">
        <is>
          <t>CONTA_CONSUMO</t>
        </is>
      </c>
      <c r="H14" t="inlineStr">
        <is>
          <t>4980909</t>
        </is>
      </c>
      <c r="I14" t="inlineStr">
        <is>
          <t>4175241</t>
        </is>
      </c>
      <c r="K14" t="inlineStr">
        <is>
          <t>134668</t>
        </is>
      </c>
      <c r="L14" t="inlineStr">
        <is>
          <t>230402709031356</t>
        </is>
      </c>
      <c r="M14" t="inlineStr">
        <is>
          <t>2023/03/15 ~ 2023/04/13</t>
        </is>
      </c>
      <c r="N14" t="inlineStr">
        <is>
          <t>2023/03/15</t>
        </is>
      </c>
      <c r="O14" t="inlineStr">
        <is>
          <t>2023/04/13</t>
        </is>
      </c>
      <c r="P14" t="inlineStr">
        <is>
          <t>2023/4/14</t>
        </is>
      </c>
      <c r="Q14" t="inlineStr">
        <is>
          <t>2023/4/29</t>
        </is>
      </c>
      <c r="R14" t="n">
        <v>32.61</v>
      </c>
      <c r="S14" t="inlineStr">
        <is>
          <t>RM_RaquelMoreira</t>
        </is>
      </c>
      <c r="T14">
        <f>HYPERLINK("https://drive.google.com/file/d/1JHGxaQaCyIeHAyw8TZFA25OUsg5nvBDW/view?usp=share_link","2023.04.29_Aguas_RM_Victor104_J.pdf")</f>
        <v/>
      </c>
      <c r="U14" t="inlineStr">
        <is>
          <t>/Users/sergio/work/Luiza/billing_mgmt/downloads/985.AR.DP.144864357.PDF</t>
        </is>
      </c>
      <c r="V14" t="inlineStr">
        <is>
          <t>2023/05/16.19:08:35</t>
        </is>
      </c>
    </row>
    <row r="15">
      <c r="A15" t="inlineStr">
        <is>
          <t>Não</t>
        </is>
      </c>
      <c r="B15" t="inlineStr">
        <is>
          <t>RK_Alexandre189_1Tr</t>
        </is>
      </c>
      <c r="C15" t="inlineStr">
        <is>
          <t>2023</t>
        </is>
      </c>
      <c r="D15" t="inlineStr">
        <is>
          <t>04</t>
        </is>
      </c>
      <c r="E15" t="inlineStr">
        <is>
          <t>AGUAS_DE_PORTO</t>
        </is>
      </c>
      <c r="F15" t="inlineStr">
        <is>
          <t>AGUA</t>
        </is>
      </c>
      <c r="G15" t="inlineStr">
        <is>
          <t>CONTA_CONSUMO</t>
        </is>
      </c>
      <c r="H15" t="inlineStr">
        <is>
          <t>5060112</t>
        </is>
      </c>
      <c r="I15" t="inlineStr">
        <is>
          <t>4227318</t>
        </is>
      </c>
      <c r="K15" t="inlineStr">
        <is>
          <t>55401</t>
        </is>
      </c>
      <c r="L15" t="inlineStr">
        <is>
          <t>230402709008354</t>
        </is>
      </c>
      <c r="M15" t="inlineStr">
        <is>
          <t>2023/03/03 ~ 2023/04/05</t>
        </is>
      </c>
      <c r="N15" t="inlineStr">
        <is>
          <t>2023/03/03</t>
        </is>
      </c>
      <c r="O15" t="inlineStr">
        <is>
          <t>2023/04/05</t>
        </is>
      </c>
      <c r="P15" t="inlineStr">
        <is>
          <t>2023/4/05</t>
        </is>
      </c>
      <c r="Q15" t="inlineStr">
        <is>
          <t>2023/4/20</t>
        </is>
      </c>
      <c r="R15" t="n">
        <v>15.33</v>
      </c>
      <c r="S15" t="inlineStr">
        <is>
          <t>RK_RafaelKraft</t>
        </is>
      </c>
      <c r="T15">
        <f>HYPERLINK("https://drive.google.com/file/d/15XGCxUO1AcyWPQSLyjm8B0kxw11WtNa8/view?usp=share_link","2023.04.20_Aguas_RK_Alexandre189_1Tr.pdf")</f>
        <v/>
      </c>
      <c r="U15" t="inlineStr">
        <is>
          <t>/Users/sergio/work/Luiza/billing_mgmt/downloads/985.AR.DP.144766551.PDF</t>
        </is>
      </c>
      <c r="V15" t="inlineStr">
        <is>
          <t>2023/05/16.19:08:35</t>
        </is>
      </c>
    </row>
    <row r="16">
      <c r="A16" t="inlineStr">
        <is>
          <t>Não</t>
        </is>
      </c>
      <c r="B16" t="inlineStr">
        <is>
          <t>JH_Conceicao67_22</t>
        </is>
      </c>
      <c r="C16" t="inlineStr">
        <is>
          <t>2023</t>
        </is>
      </c>
      <c r="D16" t="inlineStr">
        <is>
          <t>04</t>
        </is>
      </c>
      <c r="E16" t="inlineStr">
        <is>
          <t>AGUAS_DE_PORTO</t>
        </is>
      </c>
      <c r="F16" t="inlineStr">
        <is>
          <t>AGUA</t>
        </is>
      </c>
      <c r="G16" t="inlineStr">
        <is>
          <t>CONTA_CONSUMO</t>
        </is>
      </c>
      <c r="H16" t="inlineStr">
        <is>
          <t>5025861</t>
        </is>
      </c>
      <c r="I16" t="inlineStr">
        <is>
          <t>4204002</t>
        </is>
      </c>
      <c r="K16" t="inlineStr">
        <is>
          <t>10018180</t>
        </is>
      </c>
      <c r="L16" t="inlineStr">
        <is>
          <t>230402709010807</t>
        </is>
      </c>
      <c r="M16" t="inlineStr">
        <is>
          <t>2023/03/07 ~ 2023/04/03</t>
        </is>
      </c>
      <c r="N16" t="inlineStr">
        <is>
          <t>2023/03/07</t>
        </is>
      </c>
      <c r="O16" t="inlineStr">
        <is>
          <t>2023/04/03</t>
        </is>
      </c>
      <c r="P16" t="inlineStr">
        <is>
          <t>2023/4/06</t>
        </is>
      </c>
      <c r="Q16" t="inlineStr">
        <is>
          <t>2023/4/21</t>
        </is>
      </c>
      <c r="R16" t="n">
        <v>16.53</v>
      </c>
      <c r="S16" t="inlineStr">
        <is>
          <t>JH_JonasHagele</t>
        </is>
      </c>
      <c r="T16">
        <f>HYPERLINK("https://drive.google.com/file/d/1lABX19UaKAYTByideaDqJdYgM4jKLXUd/view?usp=share_link","2023.04.21_Aguas_JH_Conceicao67_22.pdf")</f>
        <v/>
      </c>
      <c r="U16" t="inlineStr">
        <is>
          <t>/Users/sergio/work/Luiza/billing_mgmt/downloads/985.AR.DP.144780410.PDF</t>
        </is>
      </c>
      <c r="V16" t="inlineStr">
        <is>
          <t>2023/05/16.19:08:35</t>
        </is>
      </c>
    </row>
    <row r="17">
      <c r="A17" t="inlineStr">
        <is>
          <t>Não</t>
        </is>
      </c>
      <c r="B17" t="inlineStr">
        <is>
          <t>LF_Conceicao67_2</t>
        </is>
      </c>
      <c r="C17" t="inlineStr">
        <is>
          <t>2023</t>
        </is>
      </c>
      <c r="D17" t="inlineStr">
        <is>
          <t>04</t>
        </is>
      </c>
      <c r="E17" t="inlineStr">
        <is>
          <t>AGUAS_DE_PORTO</t>
        </is>
      </c>
      <c r="F17" t="inlineStr">
        <is>
          <t>AGUA</t>
        </is>
      </c>
      <c r="G17" t="inlineStr">
        <is>
          <t>CONTA_CONSUMO</t>
        </is>
      </c>
      <c r="H17" t="inlineStr">
        <is>
          <t>5054289</t>
        </is>
      </c>
      <c r="I17" t="inlineStr">
        <is>
          <t>4223046</t>
        </is>
      </c>
      <c r="K17" t="inlineStr">
        <is>
          <t>10018181</t>
        </is>
      </c>
      <c r="L17" t="inlineStr">
        <is>
          <t>230402709011232</t>
        </is>
      </c>
      <c r="M17" t="inlineStr">
        <is>
          <t>2023/03/07 ~ 2023/04/03</t>
        </is>
      </c>
      <c r="N17" t="inlineStr">
        <is>
          <t>2023/03/07</t>
        </is>
      </c>
      <c r="O17" t="inlineStr">
        <is>
          <t>2023/04/03</t>
        </is>
      </c>
      <c r="P17" t="inlineStr">
        <is>
          <t>2023/4/06</t>
        </is>
      </c>
      <c r="Q17" t="inlineStr">
        <is>
          <t>2023/4/21</t>
        </is>
      </c>
      <c r="R17" t="n">
        <v>16.46</v>
      </c>
      <c r="S17" t="inlineStr">
        <is>
          <t>LF_LaurenzFauser</t>
        </is>
      </c>
      <c r="T17">
        <f>HYPERLINK("https://drive.google.com/file/d/1fN1pWjasEt2omSgVo66_XLGoHp9vCUl8/view?usp=share_link","2023.04.21_Aguas_LF_Conceicao67_2.pdf")</f>
        <v/>
      </c>
      <c r="U17" t="inlineStr">
        <is>
          <t>/Users/sergio/work/Luiza/billing_mgmt/downloads/985.AR.DP.144780835.PDF</t>
        </is>
      </c>
      <c r="V17" t="inlineStr">
        <is>
          <t>2023/05/16.19:08:35</t>
        </is>
      </c>
    </row>
    <row r="18">
      <c r="A18" t="inlineStr">
        <is>
          <t>Não</t>
        </is>
      </c>
      <c r="B18" t="inlineStr">
        <is>
          <t>LP_Cabral372_1Fr</t>
        </is>
      </c>
      <c r="C18" t="inlineStr">
        <is>
          <t>2023</t>
        </is>
      </c>
      <c r="D18" t="inlineStr">
        <is>
          <t>03</t>
        </is>
      </c>
      <c r="E18" t="inlineStr">
        <is>
          <t>AGUAS_DE_PORTO</t>
        </is>
      </c>
      <c r="F18" t="inlineStr">
        <is>
          <t>AGUA</t>
        </is>
      </c>
      <c r="G18" t="inlineStr">
        <is>
          <t>CONTA_CONSUMO</t>
        </is>
      </c>
      <c r="H18" t="inlineStr">
        <is>
          <t>5022220</t>
        </is>
      </c>
      <c r="I18" t="inlineStr">
        <is>
          <t>4201825</t>
        </is>
      </c>
      <c r="K18" t="inlineStr">
        <is>
          <t>10019870</t>
        </is>
      </c>
      <c r="L18" t="inlineStr">
        <is>
          <t>230302709041823</t>
        </is>
      </c>
      <c r="M18" t="inlineStr">
        <is>
          <t>2023/02/24 ~ 2023/03/21</t>
        </is>
      </c>
      <c r="N18" t="inlineStr">
        <is>
          <t>2023/02/24</t>
        </is>
      </c>
      <c r="O18" t="inlineStr">
        <is>
          <t>2023/03/21</t>
        </is>
      </c>
      <c r="P18" t="inlineStr">
        <is>
          <t>2023/3/21</t>
        </is>
      </c>
      <c r="Q18" t="inlineStr">
        <is>
          <t>2023/4/05</t>
        </is>
      </c>
      <c r="R18" t="n">
        <v>13.94</v>
      </c>
      <c r="S18" t="inlineStr">
        <is>
          <t>LP_LuisPires</t>
        </is>
      </c>
      <c r="T18">
        <f>HYPERLINK("https://drive.google.com/file/d/19lMMp4j3kAkjH36bca96dfNUSUIlwC4w/view?usp=share_link","2023.04.05_Aguas_LP_Cabral372_1Fr.pdf")</f>
        <v/>
      </c>
      <c r="U18" t="inlineStr">
        <is>
          <t>/Users/sergio/work/Luiza/billing_mgmt/downloads/985.AR.DP.144633596.PDF</t>
        </is>
      </c>
      <c r="V18" t="inlineStr">
        <is>
          <t>2023/05/16.19:08:35</t>
        </is>
      </c>
    </row>
    <row r="19">
      <c r="A19" t="inlineStr">
        <is>
          <t>Sim</t>
        </is>
      </c>
      <c r="B19" t="inlineStr">
        <is>
          <t>AV_Guimaraes80_5</t>
        </is>
      </c>
      <c r="C19" t="inlineStr">
        <is>
          <t>2023</t>
        </is>
      </c>
      <c r="D19" t="inlineStr">
        <is>
          <t>04</t>
        </is>
      </c>
      <c r="E19" t="inlineStr">
        <is>
          <t>AGUAS_DE_PORTO</t>
        </is>
      </c>
      <c r="F19" t="inlineStr">
        <is>
          <t>AGUA</t>
        </is>
      </c>
      <c r="G19" t="inlineStr">
        <is>
          <t>CONTA_CONSUMO</t>
        </is>
      </c>
      <c r="H19" t="inlineStr">
        <is>
          <t>5063479</t>
        </is>
      </c>
      <c r="I19" t="inlineStr">
        <is>
          <t>4140129</t>
        </is>
      </c>
      <c r="K19" t="inlineStr">
        <is>
          <t>10022201</t>
        </is>
      </c>
      <c r="L19" t="inlineStr">
        <is>
          <t>230402709022070</t>
        </is>
      </c>
      <c r="M19" t="inlineStr">
        <is>
          <t>2023/03/09 ~ 2023/04/10</t>
        </is>
      </c>
      <c r="N19" t="inlineStr">
        <is>
          <t>2023/03/09</t>
        </is>
      </c>
      <c r="O19" t="inlineStr">
        <is>
          <t>2023/04/10</t>
        </is>
      </c>
      <c r="P19" t="inlineStr">
        <is>
          <t>2023/4/12</t>
        </is>
      </c>
      <c r="Q19" t="inlineStr">
        <is>
          <t>2023/4/27</t>
        </is>
      </c>
      <c r="R19" t="n">
        <v>76.87</v>
      </c>
      <c r="S19" t="inlineStr">
        <is>
          <t>AV_AdanVillamarin</t>
        </is>
      </c>
      <c r="T19">
        <f>HYPERLINK("https://drive.google.com/file/d/1HjVz3Pg6vtUrBrqYFJZy6rT9WrMtV_9L/view?usp=share_link","2023.04.27_Aguas_AV_Guimaraes80_5.pdf")</f>
        <v/>
      </c>
      <c r="U19" t="inlineStr">
        <is>
          <t>/Users/sergio/work/Luiza/billing_mgmt/downloads/985.AR.DP.144830409.PDF</t>
        </is>
      </c>
      <c r="V19" t="inlineStr">
        <is>
          <t>2023/05/16.19:08:35</t>
        </is>
      </c>
    </row>
    <row r="20">
      <c r="A20" t="inlineStr">
        <is>
          <t>Não</t>
        </is>
      </c>
      <c r="B20" t="inlineStr">
        <is>
          <t>PM_Cedofeita68_3Fr</t>
        </is>
      </c>
      <c r="C20" t="inlineStr">
        <is>
          <t>2023</t>
        </is>
      </c>
      <c r="D20" t="inlineStr">
        <is>
          <t>04</t>
        </is>
      </c>
      <c r="E20" t="inlineStr">
        <is>
          <t>AGUAS_DE_PORTO</t>
        </is>
      </c>
      <c r="F20" t="inlineStr">
        <is>
          <t>AGUA</t>
        </is>
      </c>
      <c r="G20" t="inlineStr">
        <is>
          <t>CONTA_CONSUMO</t>
        </is>
      </c>
      <c r="H20" t="inlineStr">
        <is>
          <t>5001031</t>
        </is>
      </c>
      <c r="I20" t="inlineStr">
        <is>
          <t>4187935</t>
        </is>
      </c>
      <c r="K20" t="inlineStr">
        <is>
          <t>10015246</t>
        </is>
      </c>
      <c r="L20" t="inlineStr">
        <is>
          <t>230402709016656</t>
        </is>
      </c>
      <c r="M20" t="inlineStr">
        <is>
          <t>2023/03/08 ~ 2023/04/06</t>
        </is>
      </c>
      <c r="N20" t="inlineStr">
        <is>
          <t>2023/03/08</t>
        </is>
      </c>
      <c r="O20" t="inlineStr">
        <is>
          <t>2023/04/06</t>
        </is>
      </c>
      <c r="P20" t="inlineStr">
        <is>
          <t>2023/4/11</t>
        </is>
      </c>
      <c r="Q20" t="inlineStr">
        <is>
          <t>2023/4/26</t>
        </is>
      </c>
      <c r="R20" t="n">
        <v>18.8</v>
      </c>
      <c r="S20" t="inlineStr">
        <is>
          <t>PM_PriscillaMenezes</t>
        </is>
      </c>
      <c r="T20">
        <f>HYPERLINK("https://drive.google.com/file/d/1SnY16v9upZGS6Z-JPadioKcs4c_n9aUA/view?usp=share_link","2023.04.26_Aguas_PM_Cedofeita68_3Fr.pdf")</f>
        <v/>
      </c>
      <c r="U20" t="inlineStr">
        <is>
          <t>/Users/sergio/work/Luiza/billing_mgmt/downloads/985.AR.DP.144813029.PDF</t>
        </is>
      </c>
      <c r="V20" t="inlineStr">
        <is>
          <t>2023/05/16.19:08:35</t>
        </is>
      </c>
    </row>
    <row r="21">
      <c r="A21" t="inlineStr">
        <is>
          <t>Sim</t>
        </is>
      </c>
      <c r="B21" t="inlineStr">
        <is>
          <t>TJ_Almada55_4DrTr</t>
        </is>
      </c>
      <c r="C21" t="inlineStr">
        <is>
          <t>2023</t>
        </is>
      </c>
      <c r="D21" t="inlineStr">
        <is>
          <t>04</t>
        </is>
      </c>
      <c r="E21" t="inlineStr">
        <is>
          <t>AGUAS_DE_PORTO</t>
        </is>
      </c>
      <c r="F21" t="inlineStr">
        <is>
          <t>AGUA</t>
        </is>
      </c>
      <c r="G21" t="inlineStr">
        <is>
          <t>CONTA_CONSUMO</t>
        </is>
      </c>
      <c r="H21" t="inlineStr">
        <is>
          <t>4997889</t>
        </is>
      </c>
      <c r="I21" t="inlineStr">
        <is>
          <t>4140129</t>
        </is>
      </c>
      <c r="K21" t="inlineStr">
        <is>
          <t>10015226</t>
        </is>
      </c>
      <c r="L21" t="inlineStr">
        <is>
          <t>230402709016503</t>
        </is>
      </c>
      <c r="M21" t="inlineStr">
        <is>
          <t>2023/03/07 ~ 2023/04/05</t>
        </is>
      </c>
      <c r="N21" t="inlineStr">
        <is>
          <t>2023/03/07</t>
        </is>
      </c>
      <c r="O21" t="inlineStr">
        <is>
          <t>2023/04/05</t>
        </is>
      </c>
      <c r="P21" t="inlineStr">
        <is>
          <t>2023/4/11</t>
        </is>
      </c>
      <c r="Q21" t="inlineStr">
        <is>
          <t>2023/4/26</t>
        </is>
      </c>
      <c r="R21" t="n">
        <v>41.05</v>
      </c>
      <c r="S21" t="inlineStr">
        <is>
          <t>TJ_Theo_JeremyDiDio</t>
        </is>
      </c>
      <c r="T21">
        <f>HYPERLINK("https://drive.google.com/file/d/15m-z0V8o2349TFKGCNDQgP90DfIs_7yM/view?usp=share_link","2023.04.26_Aguas_TJ_Almada55_4DrTr.pdf")</f>
        <v/>
      </c>
      <c r="U21" t="inlineStr">
        <is>
          <t>/Users/sergio/work/Luiza/billing_mgmt/downloads/985.AR.DP.144812876.PDF</t>
        </is>
      </c>
      <c r="V21" t="inlineStr">
        <is>
          <t>2023/05/16.19:08:35</t>
        </is>
      </c>
    </row>
    <row r="22">
      <c r="A22" t="inlineStr">
        <is>
          <t>Não</t>
        </is>
      </c>
      <c r="B22" t="inlineStr">
        <is>
          <t>BD_Fernandes108_3</t>
        </is>
      </c>
      <c r="C22" t="inlineStr">
        <is>
          <t>2023</t>
        </is>
      </c>
      <c r="D22" t="inlineStr">
        <is>
          <t>03</t>
        </is>
      </c>
      <c r="E22" t="inlineStr">
        <is>
          <t>AGUAS_DE_GAIA</t>
        </is>
      </c>
      <c r="F22" t="inlineStr">
        <is>
          <t>AGUA</t>
        </is>
      </c>
      <c r="G22" t="inlineStr">
        <is>
          <t>CONTA_CONSUMO</t>
        </is>
      </c>
      <c r="H22" t="inlineStr">
        <is>
          <t>4095190/002</t>
        </is>
      </c>
      <c r="I22" t="inlineStr">
        <is>
          <t>4095190</t>
        </is>
      </c>
      <c r="K22" t="inlineStr">
        <is>
          <t>10016073</t>
        </is>
      </c>
      <c r="L22" t="inlineStr">
        <is>
          <t>23030362002954599</t>
        </is>
      </c>
      <c r="M22" t="inlineStr">
        <is>
          <t>2023/02/17 ~ 2023/03/20</t>
        </is>
      </c>
      <c r="N22" t="inlineStr">
        <is>
          <t>2023/02/17</t>
        </is>
      </c>
      <c r="O22" t="inlineStr">
        <is>
          <t>2023/03/20</t>
        </is>
      </c>
      <c r="P22" t="inlineStr">
        <is>
          <t>2023/3/21</t>
        </is>
      </c>
      <c r="Q22" t="inlineStr">
        <is>
          <t>2023/4/05</t>
        </is>
      </c>
      <c r="R22" t="n">
        <v>65.27</v>
      </c>
      <c r="S22" t="inlineStr">
        <is>
          <t>BD_BryanDavis</t>
        </is>
      </c>
      <c r="T22">
        <f>HYPERLINK("https://drive.google.com/file/d/11W4ZSVuec5CF7IFLdsUlQ74bdpMdBwEc/view?usp=share_link","2023.04.05_Aguas_BD_Fernandes108_3.pdf")</f>
        <v/>
      </c>
      <c r="U22" t="inlineStr">
        <is>
          <t>/Users/sergio/work/Luiza/billing_mgmt/downloads/036.DP.23030362002954599.PDF</t>
        </is>
      </c>
      <c r="V22" t="inlineStr">
        <is>
          <t>2023/05/16.19:08:35</t>
        </is>
      </c>
    </row>
    <row r="23">
      <c r="A23" t="inlineStr">
        <is>
          <t>Não</t>
        </is>
      </c>
      <c r="B23" t="inlineStr">
        <is>
          <t>BD_Fernandes108_4</t>
        </is>
      </c>
      <c r="C23" t="inlineStr">
        <is>
          <t>2023</t>
        </is>
      </c>
      <c r="D23" t="inlineStr">
        <is>
          <t>03</t>
        </is>
      </c>
      <c r="E23" t="inlineStr">
        <is>
          <t>AGUAS_DE_GAIA</t>
        </is>
      </c>
      <c r="F23" t="inlineStr">
        <is>
          <t>AGUA</t>
        </is>
      </c>
      <c r="G23" t="inlineStr">
        <is>
          <t>CONTA_CONSUMO</t>
        </is>
      </c>
      <c r="H23" t="inlineStr">
        <is>
          <t>4095190/001</t>
        </is>
      </c>
      <c r="I23" t="inlineStr">
        <is>
          <t>4095190</t>
        </is>
      </c>
      <c r="K23" t="inlineStr">
        <is>
          <t>10016074</t>
        </is>
      </c>
      <c r="L23" t="inlineStr">
        <is>
          <t>23030362002954699</t>
        </is>
      </c>
      <c r="M23" t="inlineStr">
        <is>
          <t>2023/02/17 ~ 2023/03/20</t>
        </is>
      </c>
      <c r="N23" t="inlineStr">
        <is>
          <t>2023/02/17</t>
        </is>
      </c>
      <c r="O23" t="inlineStr">
        <is>
          <t>2023/03/20</t>
        </is>
      </c>
      <c r="P23" t="inlineStr">
        <is>
          <t>2023/3/21</t>
        </is>
      </c>
      <c r="Q23" t="inlineStr">
        <is>
          <t>2023/4/05</t>
        </is>
      </c>
      <c r="R23" t="n">
        <v>34.72</v>
      </c>
      <c r="S23" t="inlineStr">
        <is>
          <t>BD_BryanDavis</t>
        </is>
      </c>
      <c r="T23">
        <f>HYPERLINK("https://drive.google.com/file/d/1GrhwKegDqMD618cog3A3_SIVEIPd98Op/view?usp=share_link","2023.04.05_Aguas_BD_Fernandes108_4.pdf")</f>
        <v/>
      </c>
      <c r="U23" t="inlineStr">
        <is>
          <t>/Users/sergio/work/Luiza/billing_mgmt/downloads/036.DP.23030362002954699.PDF</t>
        </is>
      </c>
      <c r="V23" t="inlineStr">
        <is>
          <t>2023/05/16.19:08:35</t>
        </is>
      </c>
    </row>
    <row r="24">
      <c r="A24" t="inlineStr">
        <is>
          <t>Sim</t>
        </is>
      </c>
      <c r="B24" t="inlineStr">
        <is>
          <t>EG_Alcantara16_2Fr</t>
        </is>
      </c>
      <c r="C24" t="inlineStr">
        <is>
          <t>2023</t>
        </is>
      </c>
      <c r="D24" t="inlineStr">
        <is>
          <t>03</t>
        </is>
      </c>
      <c r="E24" t="inlineStr">
        <is>
          <t>EPAL</t>
        </is>
      </c>
      <c r="F24" t="inlineStr">
        <is>
          <t>AGUA</t>
        </is>
      </c>
      <c r="G24" t="inlineStr">
        <is>
          <t>CONTA_CONSUMO</t>
        </is>
      </c>
      <c r="H24" t="inlineStr">
        <is>
          <t>202320739459</t>
        </is>
      </c>
      <c r="I24" t="inlineStr">
        <is>
          <t>29532671</t>
        </is>
      </c>
      <c r="K24" t="inlineStr">
        <is>
          <t>6667198</t>
        </is>
      </c>
      <c r="L24" t="inlineStr">
        <is>
          <t>20230/00730216</t>
        </is>
      </c>
      <c r="M24" t="inlineStr">
        <is>
          <t>2023/02/21~2023/03/20</t>
        </is>
      </c>
      <c r="N24" t="inlineStr">
        <is>
          <t>2023/02/21</t>
        </is>
      </c>
      <c r="O24" t="inlineStr">
        <is>
          <t>2023/03/20</t>
        </is>
      </c>
      <c r="P24" t="inlineStr">
        <is>
          <t>2023/03/21</t>
        </is>
      </c>
      <c r="Q24" t="inlineStr">
        <is>
          <t>2023/04/13</t>
        </is>
      </c>
      <c r="R24" t="n">
        <v>51.8</v>
      </c>
      <c r="S24" t="inlineStr">
        <is>
          <t>EG_EduardoGomes</t>
        </is>
      </c>
      <c r="T24">
        <f>HYPERLINK("https://drive.google.com/file/d/1_Mz7tqNXfrnbvMOPA_D3Cx9rjw92LV1a/view?usp=share_link","2023.04.13_EPAL_EG_Alcantara16_2Fr.pdf")</f>
        <v/>
      </c>
      <c r="U24" t="inlineStr">
        <is>
          <t>/Users/sergio/work/Luiza/billing_mgmt/downloads/202300730216.PDF</t>
        </is>
      </c>
      <c r="V24" t="inlineStr">
        <is>
          <t>2023/05/16.19:08:35</t>
        </is>
      </c>
    </row>
    <row r="25">
      <c r="A25" t="inlineStr">
        <is>
          <t>Não</t>
        </is>
      </c>
      <c r="B25" t="inlineStr">
        <is>
          <t>OD_Ribeira26_1Es</t>
        </is>
      </c>
      <c r="C25" t="inlineStr">
        <is>
          <t>2023</t>
        </is>
      </c>
      <c r="D25" t="inlineStr">
        <is>
          <t>03</t>
        </is>
      </c>
      <c r="E25" t="inlineStr">
        <is>
          <t>EPAL</t>
        </is>
      </c>
      <c r="F25" t="inlineStr">
        <is>
          <t>AGUA</t>
        </is>
      </c>
      <c r="G25" t="inlineStr">
        <is>
          <t>CONTA_CONSUMO</t>
        </is>
      </c>
      <c r="H25" t="inlineStr">
        <is>
          <t>202320740774</t>
        </is>
      </c>
      <c r="I25" t="inlineStr">
        <is>
          <t>28689275</t>
        </is>
      </c>
      <c r="K25" t="inlineStr">
        <is>
          <t>6803873</t>
        </is>
      </c>
      <c r="L25" t="inlineStr">
        <is>
          <t>20230/00731531</t>
        </is>
      </c>
      <c r="M25" t="inlineStr">
        <is>
          <t>2023/02/21~2023/03/20</t>
        </is>
      </c>
      <c r="N25" t="inlineStr">
        <is>
          <t>2023/02/21</t>
        </is>
      </c>
      <c r="O25" t="inlineStr">
        <is>
          <t>2023/03/20</t>
        </is>
      </c>
      <c r="P25" t="inlineStr">
        <is>
          <t>2023/03/21</t>
        </is>
      </c>
      <c r="Q25" t="inlineStr">
        <is>
          <t>2023/04/13</t>
        </is>
      </c>
      <c r="R25" t="n">
        <v>33.95</v>
      </c>
      <c r="S25" t="inlineStr">
        <is>
          <t>OD_OtavioDias</t>
        </is>
      </c>
      <c r="T25">
        <f>HYPERLINK("https://drive.google.com/file/d/1VuTqcqm_Vi_cRoHdg7bPsakjsHQnPXTM/view?usp=share_link","2023.04.13_EPAL_OD_Ribeira26_1Es.pdf")</f>
        <v/>
      </c>
      <c r="U25" t="inlineStr">
        <is>
          <t>/Users/sergio/work/Luiza/billing_mgmt/downloads/202300731531.PDF</t>
        </is>
      </c>
      <c r="V25" t="inlineStr">
        <is>
          <t>2023/05/16.19:08:35</t>
        </is>
      </c>
    </row>
    <row r="26">
      <c r="A26" t="inlineStr">
        <is>
          <t>Sim</t>
        </is>
      </c>
      <c r="B26" t="inlineStr">
        <is>
          <t>JR_Loios78_4Tr</t>
        </is>
      </c>
      <c r="C26" t="inlineStr">
        <is>
          <t>2023</t>
        </is>
      </c>
      <c r="D26" t="inlineStr">
        <is>
          <t>04</t>
        </is>
      </c>
      <c r="E26" t="inlineStr">
        <is>
          <t>ALTICE_MEO</t>
        </is>
      </c>
      <c r="F26" t="inlineStr">
        <is>
          <t>TELECOM</t>
        </is>
      </c>
      <c r="G26" t="inlineStr">
        <is>
          <t>CONTA_CONSUMO</t>
        </is>
      </c>
      <c r="H26" t="inlineStr">
        <is>
          <t>1482030729</t>
        </is>
      </c>
      <c r="I26" t="inlineStr">
        <is>
          <t>1436611532</t>
        </is>
      </c>
      <c r="L26" t="inlineStr">
        <is>
          <t>A789215861</t>
        </is>
      </c>
      <c r="M26" t="inlineStr">
        <is>
          <t>2023/4</t>
        </is>
      </c>
      <c r="N26" t="inlineStr">
        <is>
          <t>2023/4/1</t>
        </is>
      </c>
      <c r="O26" t="inlineStr">
        <is>
          <t>2023/4/30</t>
        </is>
      </c>
      <c r="P26" t="inlineStr">
        <is>
          <t>2023/4/5</t>
        </is>
      </c>
      <c r="Q26" t="inlineStr">
        <is>
          <t>2023/4/26</t>
        </is>
      </c>
      <c r="R26" t="n">
        <v>10.37</v>
      </c>
      <c r="S26" t="inlineStr">
        <is>
          <t>JR_JulianaEstefano_RenatoMarcondes</t>
        </is>
      </c>
      <c r="T26">
        <f>HYPERLINK("https://drive.google.com/file/d/1LpxG8Ku_GCx10_gvkeeBTaXbUGmhuVmk/view?usp=share_link","2023.04.26_Altice(MEO)_JR_Loios78_4Tr.pdf")</f>
        <v/>
      </c>
      <c r="U26" t="inlineStr">
        <is>
          <t>/Users/sergio/work/Luiza/billing_mgmt/downloads/FT_A_789215861.PDF</t>
        </is>
      </c>
      <c r="V26" t="inlineStr">
        <is>
          <t>2023/05/16.19:08:35</t>
        </is>
      </c>
    </row>
    <row r="27">
      <c r="A27" t="inlineStr">
        <is>
          <t>Não</t>
        </is>
      </c>
      <c r="B27" t="inlineStr">
        <is>
          <t>MB_Tras156_3</t>
        </is>
      </c>
      <c r="C27" t="inlineStr">
        <is>
          <t>2023</t>
        </is>
      </c>
      <c r="D27" t="inlineStr">
        <is>
          <t>03</t>
        </is>
      </c>
      <c r="E27" t="inlineStr">
        <is>
          <t>ALTICE_MEO</t>
        </is>
      </c>
      <c r="F27" t="inlineStr">
        <is>
          <t>TELECOM</t>
        </is>
      </c>
      <c r="G27" t="inlineStr">
        <is>
          <t>CONTA_CONSUMO</t>
        </is>
      </c>
      <c r="H27" t="inlineStr">
        <is>
          <t>1419930859</t>
        </is>
      </c>
      <c r="I27" t="inlineStr">
        <is>
          <t>1372961060</t>
        </is>
      </c>
      <c r="L27" t="inlineStr">
        <is>
          <t>A788101248</t>
        </is>
      </c>
      <c r="M27" t="inlineStr">
        <is>
          <t>2023/3</t>
        </is>
      </c>
      <c r="N27" t="inlineStr">
        <is>
          <t>2023/3/1</t>
        </is>
      </c>
      <c r="O27" t="inlineStr">
        <is>
          <t>2023/3/31</t>
        </is>
      </c>
      <c r="P27" t="inlineStr">
        <is>
          <t>2023/3/17</t>
        </is>
      </c>
      <c r="Q27" t="inlineStr">
        <is>
          <t>2023/4/5</t>
        </is>
      </c>
      <c r="R27" t="n">
        <v>38.19</v>
      </c>
      <c r="S27" t="inlineStr">
        <is>
          <t>MB_MarcoBezelga</t>
        </is>
      </c>
      <c r="T27">
        <f>HYPERLINK("https://drive.google.com/file/d/1B6WW5FW-aD6rI3Wl31RICucHbgLHGT96/view?usp=share_link","2023.04.05_Altice(MEO)_MB_Tras156_3.pdf")</f>
        <v/>
      </c>
      <c r="U27" t="inlineStr">
        <is>
          <t>/Users/sergio/work/Luiza/billing_mgmt/downloads/FATURA_ALTICE_MARCO_3_FT_A_788101248.PDF</t>
        </is>
      </c>
      <c r="V27" t="inlineStr">
        <is>
          <t>2023/05/16.19:08:35</t>
        </is>
      </c>
    </row>
    <row r="28">
      <c r="A28" t="inlineStr">
        <is>
          <t>Não</t>
        </is>
      </c>
      <c r="B28" t="inlineStr">
        <is>
          <t>HM_Mouzinho85_3TrEs</t>
        </is>
      </c>
      <c r="C28" t="inlineStr">
        <is>
          <t>2023</t>
        </is>
      </c>
      <c r="D28" t="inlineStr">
        <is>
          <t>04</t>
        </is>
      </c>
      <c r="E28" t="inlineStr">
        <is>
          <t>ALTICE_MEO</t>
        </is>
      </c>
      <c r="F28" t="inlineStr">
        <is>
          <t>TELECOM</t>
        </is>
      </c>
      <c r="G28" t="inlineStr">
        <is>
          <t>CONTA_CONSUMO</t>
        </is>
      </c>
      <c r="H28" t="inlineStr">
        <is>
          <t>1438348213</t>
        </is>
      </c>
      <c r="I28" t="inlineStr">
        <is>
          <t>1494741556</t>
        </is>
      </c>
      <c r="L28" t="inlineStr">
        <is>
          <t>A789215863</t>
        </is>
      </c>
      <c r="M28" t="inlineStr">
        <is>
          <t>2023/4</t>
        </is>
      </c>
      <c r="N28" t="inlineStr">
        <is>
          <t>2023/4/1</t>
        </is>
      </c>
      <c r="O28" t="inlineStr">
        <is>
          <t>2023/4/30</t>
        </is>
      </c>
      <c r="P28" t="inlineStr">
        <is>
          <t>2023/4/5</t>
        </is>
      </c>
      <c r="Q28" t="inlineStr">
        <is>
          <t>2023/4/26</t>
        </is>
      </c>
      <c r="R28" t="n">
        <v>34.49</v>
      </c>
      <c r="S28" t="inlineStr">
        <is>
          <t>HM_HaliimMoghazi</t>
        </is>
      </c>
      <c r="T28">
        <f>HYPERLINK("https://drive.google.com/file/d/14g7gA-wLM6Gg2jJOEk3cSCedigJx69wu/view?usp=share_link","2023.04.26_Altice(MEO)_HM_Mouzinho85_3TrEs.pdf")</f>
        <v/>
      </c>
      <c r="U28" t="inlineStr">
        <is>
          <t>/Users/sergio/work/Luiza/billing_mgmt/downloads/FT_A_789215863.PDF</t>
        </is>
      </c>
      <c r="V28" t="inlineStr">
        <is>
          <t>2023/05/16.19:08:35</t>
        </is>
      </c>
    </row>
    <row r="29">
      <c r="A29" t="inlineStr">
        <is>
          <t>Não</t>
        </is>
      </c>
      <c r="B29" t="inlineStr">
        <is>
          <t>MB_Tras156_1</t>
        </is>
      </c>
      <c r="C29" t="inlineStr">
        <is>
          <t>2023</t>
        </is>
      </c>
      <c r="D29" t="inlineStr">
        <is>
          <t>03</t>
        </is>
      </c>
      <c r="E29" t="inlineStr">
        <is>
          <t>ALTICE_MEO</t>
        </is>
      </c>
      <c r="F29" t="inlineStr">
        <is>
          <t>TELECOM</t>
        </is>
      </c>
      <c r="G29" t="inlineStr">
        <is>
          <t>CONTA_CONSUMO</t>
        </is>
      </c>
      <c r="H29" t="inlineStr">
        <is>
          <t>1448930852</t>
        </is>
      </c>
      <c r="I29" t="inlineStr">
        <is>
          <t>1372961060</t>
        </is>
      </c>
      <c r="L29" t="inlineStr">
        <is>
          <t>A788101249</t>
        </is>
      </c>
      <c r="M29" t="inlineStr">
        <is>
          <t>2023/3</t>
        </is>
      </c>
      <c r="N29" t="inlineStr">
        <is>
          <t>2023/3/1</t>
        </is>
      </c>
      <c r="O29" t="inlineStr">
        <is>
          <t>2023/3/31</t>
        </is>
      </c>
      <c r="P29" t="inlineStr">
        <is>
          <t>2023/3/17</t>
        </is>
      </c>
      <c r="Q29" t="inlineStr">
        <is>
          <t>2023/4/5</t>
        </is>
      </c>
      <c r="R29" t="n">
        <v>38.19</v>
      </c>
      <c r="S29" t="inlineStr">
        <is>
          <t>MB_MarcoBezelga</t>
        </is>
      </c>
      <c r="T29">
        <f>HYPERLINK("https://drive.google.com/file/d/1tU7IHXKgrMhQtVaJBRHH7a88w04hQAJH/view?usp=share_link","2023.04.05_Altice(MEO)_MB_Tras156_1.pdf")</f>
        <v/>
      </c>
      <c r="U29" t="inlineStr">
        <is>
          <t>/Users/sergio/work/Luiza/billing_mgmt/downloads/FATURA ALTICE_MARCO_1_FT_A_788101249.PDF</t>
        </is>
      </c>
      <c r="V29" t="inlineStr">
        <is>
          <t>2023/05/16.19:08:35</t>
        </is>
      </c>
    </row>
    <row r="30">
      <c r="A30" t="inlineStr">
        <is>
          <t>Não</t>
        </is>
      </c>
      <c r="B30" t="inlineStr">
        <is>
          <t>SR_Ricardo96_44</t>
        </is>
      </c>
      <c r="C30" t="inlineStr">
        <is>
          <t>2023</t>
        </is>
      </c>
      <c r="D30" t="inlineStr">
        <is>
          <t>04</t>
        </is>
      </c>
      <c r="E30" t="inlineStr">
        <is>
          <t>ALTICE_MEO</t>
        </is>
      </c>
      <c r="F30" t="inlineStr">
        <is>
          <t>TELECOM</t>
        </is>
      </c>
      <c r="G30" t="inlineStr">
        <is>
          <t>CONTA_CONSUMO</t>
        </is>
      </c>
      <c r="H30" t="inlineStr">
        <is>
          <t>1458040024</t>
        </is>
      </c>
      <c r="I30" t="inlineStr">
        <is>
          <t>1458040028</t>
        </is>
      </c>
      <c r="L30" t="inlineStr">
        <is>
          <t>FTA/789175175</t>
        </is>
      </c>
      <c r="M30" t="inlineStr">
        <is>
          <t>2023/4</t>
        </is>
      </c>
      <c r="N30" t="inlineStr">
        <is>
          <t>2023/4/1</t>
        </is>
      </c>
      <c r="O30" t="inlineStr">
        <is>
          <t>2023/4/30</t>
        </is>
      </c>
      <c r="P30" t="inlineStr">
        <is>
          <t>2023/4/5</t>
        </is>
      </c>
      <c r="Q30" t="inlineStr">
        <is>
          <t>2023/4/26</t>
        </is>
      </c>
      <c r="R30" t="n">
        <v>40.89</v>
      </c>
      <c r="S30" t="inlineStr">
        <is>
          <t>SR_SandyRibeiro</t>
        </is>
      </c>
      <c r="T30">
        <f>HYPERLINK("https://drive.google.com/file/d/1fgv2I9xCtt8Moy_dxSOp4ffXyCG7w06-/view?usp=share_link","2023.04.26_Altice(MEO)_SR_Ricardo96_44.pdf")</f>
        <v/>
      </c>
      <c r="U30" t="inlineStr">
        <is>
          <t>/Users/sergio/work/Luiza/billing_mgmt/downloads/FT A 789175175.PDF</t>
        </is>
      </c>
      <c r="V30" t="inlineStr">
        <is>
          <t>2023/05/16.19:08:35</t>
        </is>
      </c>
    </row>
    <row r="31">
      <c r="A31" t="inlineStr">
        <is>
          <t>Sim</t>
        </is>
      </c>
      <c r="B31" t="inlineStr">
        <is>
          <t>EG_Alcantara16_2Fr</t>
        </is>
      </c>
      <c r="C31" t="inlineStr">
        <is>
          <t>2023</t>
        </is>
      </c>
      <c r="D31" t="inlineStr">
        <is>
          <t>04</t>
        </is>
      </c>
      <c r="E31" t="inlineStr">
        <is>
          <t>ALTICE_MEO</t>
        </is>
      </c>
      <c r="F31" t="inlineStr">
        <is>
          <t>TELECOM</t>
        </is>
      </c>
      <c r="G31" t="inlineStr">
        <is>
          <t>CONTA_CONSUMO</t>
        </is>
      </c>
      <c r="H31" t="inlineStr">
        <is>
          <t>1432726057</t>
        </is>
      </c>
      <c r="I31" t="inlineStr">
        <is>
          <t>1436611532</t>
        </is>
      </c>
      <c r="L31" t="inlineStr">
        <is>
          <t>A789215509</t>
        </is>
      </c>
      <c r="M31" t="inlineStr">
        <is>
          <t>2023/4</t>
        </is>
      </c>
      <c r="N31" t="inlineStr">
        <is>
          <t>2023/4/1</t>
        </is>
      </c>
      <c r="O31" t="inlineStr">
        <is>
          <t>2023/4/30</t>
        </is>
      </c>
      <c r="P31" t="inlineStr">
        <is>
          <t>2023/4/5</t>
        </is>
      </c>
      <c r="Q31" t="inlineStr">
        <is>
          <t>2023/4/26</t>
        </is>
      </c>
      <c r="R31" t="n">
        <v>32.29</v>
      </c>
      <c r="S31" t="inlineStr">
        <is>
          <t>EG_EduardoGomes</t>
        </is>
      </c>
      <c r="T31">
        <f>HYPERLINK("https://drive.google.com/file/d/1qkPEprRY8ZWPF07YM-Cp6ZNBpfcwuX0l/view?usp=share_link","2023.04.26_Altice(MEO)_EG_Alcantara16_2Fr.pdf")</f>
        <v/>
      </c>
      <c r="U31" t="inlineStr">
        <is>
          <t>/Users/sergio/work/Luiza/billing_mgmt/downloads/FT_A_789215509.PDF</t>
        </is>
      </c>
      <c r="V31" t="inlineStr">
        <is>
          <t>2023/05/16.19:08:35</t>
        </is>
      </c>
    </row>
    <row r="32">
      <c r="A32" t="inlineStr">
        <is>
          <t>Não</t>
        </is>
      </c>
      <c r="B32" t="inlineStr">
        <is>
          <t>OD_Ribeira26_1Es</t>
        </is>
      </c>
      <c r="C32" t="inlineStr">
        <is>
          <t>2023</t>
        </is>
      </c>
      <c r="D32" t="inlineStr">
        <is>
          <t>04</t>
        </is>
      </c>
      <c r="E32" t="inlineStr">
        <is>
          <t>ALTICE_MEO</t>
        </is>
      </c>
      <c r="F32" t="inlineStr">
        <is>
          <t>TELECOM</t>
        </is>
      </c>
      <c r="G32" t="inlineStr">
        <is>
          <t>CONTA_CONSUMO</t>
        </is>
      </c>
      <c r="H32" t="inlineStr">
        <is>
          <t>1481730769</t>
        </is>
      </c>
      <c r="I32" t="inlineStr">
        <is>
          <t>1450101606</t>
        </is>
      </c>
      <c r="L32" t="inlineStr">
        <is>
          <t>A789215508</t>
        </is>
      </c>
      <c r="M32" t="inlineStr">
        <is>
          <t>2023/4</t>
        </is>
      </c>
      <c r="N32" t="inlineStr">
        <is>
          <t>2023/4/1</t>
        </is>
      </c>
      <c r="O32" t="inlineStr">
        <is>
          <t>2023/4/30</t>
        </is>
      </c>
      <c r="P32" t="inlineStr">
        <is>
          <t>2023/4/5</t>
        </is>
      </c>
      <c r="Q32" t="inlineStr">
        <is>
          <t>2023/4/26</t>
        </is>
      </c>
      <c r="R32" t="n">
        <v>36.58</v>
      </c>
      <c r="S32" t="inlineStr">
        <is>
          <t>OD_OtavioDias</t>
        </is>
      </c>
      <c r="T32">
        <f>HYPERLINK("https://drive.google.com/file/d/1Js4KFmyNvvAl-wiVDGSOeUJLMRBl2QYI/view?usp=share_link","2023.04.26_Altice(MEO)_OD_Ribeira26_1Es.pdf")</f>
        <v/>
      </c>
      <c r="U32" t="inlineStr">
        <is>
          <t>/Users/sergio/work/Luiza/billing_mgmt/downloads/FT_A_789215508.PDF</t>
        </is>
      </c>
      <c r="V32" t="inlineStr">
        <is>
          <t>2023/05/16.19:08:35</t>
        </is>
      </c>
    </row>
    <row r="33">
      <c r="A33" t="inlineStr">
        <is>
          <t>Sim</t>
        </is>
      </c>
      <c r="B33" t="inlineStr">
        <is>
          <t>RM_Victor104_J</t>
        </is>
      </c>
      <c r="C33" t="inlineStr">
        <is>
          <t>2023</t>
        </is>
      </c>
      <c r="D33" t="inlineStr">
        <is>
          <t>04</t>
        </is>
      </c>
      <c r="E33" t="inlineStr">
        <is>
          <t>ALTICE_MEO</t>
        </is>
      </c>
      <c r="F33" t="inlineStr">
        <is>
          <t>TELECOM</t>
        </is>
      </c>
      <c r="G33" t="inlineStr">
        <is>
          <t>CONTA_CONSUMO</t>
        </is>
      </c>
      <c r="H33" t="inlineStr">
        <is>
          <t>1490136235</t>
        </is>
      </c>
      <c r="I33" t="inlineStr">
        <is>
          <t>1436611532</t>
        </is>
      </c>
      <c r="L33" t="inlineStr">
        <is>
          <t>A789215847</t>
        </is>
      </c>
      <c r="M33" t="inlineStr">
        <is>
          <t>2023/4</t>
        </is>
      </c>
      <c r="N33" t="inlineStr">
        <is>
          <t>2023/4/1</t>
        </is>
      </c>
      <c r="O33" t="inlineStr">
        <is>
          <t>2023/4/30</t>
        </is>
      </c>
      <c r="P33" t="inlineStr">
        <is>
          <t>2023/4/5</t>
        </is>
      </c>
      <c r="Q33" t="inlineStr">
        <is>
          <t>2023/4/26</t>
        </is>
      </c>
      <c r="R33" t="n">
        <v>32.29</v>
      </c>
      <c r="S33" t="inlineStr">
        <is>
          <t>RM_RaquelMoreira</t>
        </is>
      </c>
      <c r="T33">
        <f>HYPERLINK("https://drive.google.com/file/d/1yjpGvWijo9JKQtgMZNUX3KqaMgzNCbNh/view?usp=share_link","2023.04.26_Altice(MEO)_RM_Victor104_J.pdf")</f>
        <v/>
      </c>
      <c r="U33" t="inlineStr">
        <is>
          <t>/Users/sergio/work/Luiza/billing_mgmt/downloads/FT A 789215847.PDF</t>
        </is>
      </c>
      <c r="V33" t="inlineStr">
        <is>
          <t>2023/05/16.19:08:35</t>
        </is>
      </c>
    </row>
    <row r="34">
      <c r="A34" t="inlineStr">
        <is>
          <t>Sim</t>
        </is>
      </c>
      <c r="B34" t="inlineStr">
        <is>
          <t>AV_Guimaraes80_5</t>
        </is>
      </c>
      <c r="C34" t="inlineStr">
        <is>
          <t>2023</t>
        </is>
      </c>
      <c r="D34" t="inlineStr">
        <is>
          <t>04</t>
        </is>
      </c>
      <c r="E34" t="inlineStr">
        <is>
          <t>ALTICE_MEO</t>
        </is>
      </c>
      <c r="F34" t="inlineStr">
        <is>
          <t>TELECOM</t>
        </is>
      </c>
      <c r="G34" t="inlineStr">
        <is>
          <t>CONTA_CONSUMO</t>
        </is>
      </c>
      <c r="H34" t="inlineStr">
        <is>
          <t>1489046711</t>
        </is>
      </c>
      <c r="I34" t="inlineStr">
        <is>
          <t>1436611532</t>
        </is>
      </c>
      <c r="L34" t="inlineStr">
        <is>
          <t>A789215838</t>
        </is>
      </c>
      <c r="M34" t="inlineStr">
        <is>
          <t>2023/4</t>
        </is>
      </c>
      <c r="N34" t="inlineStr">
        <is>
          <t>2023/4/1</t>
        </is>
      </c>
      <c r="O34" t="inlineStr">
        <is>
          <t>2023/4/30</t>
        </is>
      </c>
      <c r="P34" t="inlineStr">
        <is>
          <t>2023/4/5</t>
        </is>
      </c>
      <c r="Q34" t="inlineStr">
        <is>
          <t>2023/4/26</t>
        </is>
      </c>
      <c r="R34" t="n">
        <v>30</v>
      </c>
      <c r="S34" t="inlineStr">
        <is>
          <t>AV_AdanVillamarin</t>
        </is>
      </c>
      <c r="T34">
        <f>HYPERLINK("https://drive.google.com/file/d/1zS_vqJd8l7GrXQ8bueLHdYuhpM14FySu/view?usp=share_link","2023.04.26_Altice(MEO)_AV_Guimaraes80_5.pdf")</f>
        <v/>
      </c>
      <c r="U34" t="inlineStr">
        <is>
          <t>/Users/sergio/work/Luiza/billing_mgmt/downloads/FT_A_789215838.PDF</t>
        </is>
      </c>
      <c r="V34" t="inlineStr">
        <is>
          <t>2023/05/16.19:08:35</t>
        </is>
      </c>
    </row>
    <row r="35">
      <c r="A35" t="inlineStr">
        <is>
          <t>Não</t>
        </is>
      </c>
      <c r="B35" t="inlineStr">
        <is>
          <t>FM_Antero43_1Tr</t>
        </is>
      </c>
      <c r="C35" t="inlineStr">
        <is>
          <t>2023</t>
        </is>
      </c>
      <c r="D35" t="inlineStr">
        <is>
          <t>03</t>
        </is>
      </c>
      <c r="E35" t="inlineStr">
        <is>
          <t>ALTICE_MEO</t>
        </is>
      </c>
      <c r="F35" t="inlineStr">
        <is>
          <t>TELECOM</t>
        </is>
      </c>
      <c r="G35" t="inlineStr">
        <is>
          <t>CONTA_CONSUMO</t>
        </is>
      </c>
      <c r="H35" t="inlineStr">
        <is>
          <t>1449140831</t>
        </is>
      </c>
      <c r="I35" t="inlineStr">
        <is>
          <t>1449140834</t>
        </is>
      </c>
      <c r="L35" t="inlineStr">
        <is>
          <t>A788673944</t>
        </is>
      </c>
      <c r="M35" t="inlineStr">
        <is>
          <t>2023/3</t>
        </is>
      </c>
      <c r="N35" t="inlineStr">
        <is>
          <t>2023/3/1</t>
        </is>
      </c>
      <c r="O35" t="inlineStr">
        <is>
          <t>2023/3/31</t>
        </is>
      </c>
      <c r="P35" t="inlineStr">
        <is>
          <t>2023/3/23</t>
        </is>
      </c>
      <c r="Q35" t="inlineStr">
        <is>
          <t>2023/4/13</t>
        </is>
      </c>
      <c r="R35" t="n">
        <v>36.59</v>
      </c>
      <c r="S35" t="inlineStr">
        <is>
          <t>FM_FredMolina</t>
        </is>
      </c>
      <c r="T35">
        <f>HYPERLINK("https://drive.google.com/file/d/1PWDxoA8a9xWrFEfR3WmRG8osU_ECAETi/view?usp=share_link","2023.04.13_Altice(MEO)_FM_Antero43_1Tr.pdf")</f>
        <v/>
      </c>
      <c r="U35" t="inlineStr">
        <is>
          <t>/Users/sergio/work/Luiza/billing_mgmt/downloads/FT A 788673944.PDF</t>
        </is>
      </c>
      <c r="V35" t="inlineStr">
        <is>
          <t>2023/05/16.19:08:35</t>
        </is>
      </c>
    </row>
    <row r="36">
      <c r="A36" t="inlineStr">
        <is>
          <t>Sim</t>
        </is>
      </c>
      <c r="B36" t="inlineStr">
        <is>
          <t>KC_Pia24A_RCEs</t>
        </is>
      </c>
      <c r="C36" t="inlineStr">
        <is>
          <t>2023</t>
        </is>
      </c>
      <c r="D36" t="inlineStr">
        <is>
          <t>04</t>
        </is>
      </c>
      <c r="E36" t="inlineStr">
        <is>
          <t>ALTICE_MEO</t>
        </is>
      </c>
      <c r="F36" t="inlineStr">
        <is>
          <t>TELECOM</t>
        </is>
      </c>
      <c r="G36" t="inlineStr">
        <is>
          <t>CONTA_CONSUMO</t>
        </is>
      </c>
      <c r="H36" t="inlineStr">
        <is>
          <t>1415838073</t>
        </is>
      </c>
      <c r="I36" t="inlineStr">
        <is>
          <t>1436611532</t>
        </is>
      </c>
      <c r="L36" t="inlineStr">
        <is>
          <t>A789215510</t>
        </is>
      </c>
      <c r="M36" t="inlineStr">
        <is>
          <t>2023/4</t>
        </is>
      </c>
      <c r="N36" t="inlineStr">
        <is>
          <t>2023/4/1</t>
        </is>
      </c>
      <c r="O36" t="inlineStr">
        <is>
          <t>2023/4/30</t>
        </is>
      </c>
      <c r="P36" t="inlineStr">
        <is>
          <t>2023/4/5</t>
        </is>
      </c>
      <c r="Q36" t="inlineStr">
        <is>
          <t>2023/4/26</t>
        </is>
      </c>
      <c r="R36" t="n">
        <v>32.29</v>
      </c>
      <c r="S36" t="inlineStr">
        <is>
          <t>KC_KarenCheng</t>
        </is>
      </c>
      <c r="T36">
        <f>HYPERLINK("https://drive.google.com/file/d/1yDZkB41BaD7l7pbRDGvvSc8j_NG6dgPD/view?usp=share_link","2023.04.26_Altice(MEO)_KC_Pia24A_RCEs.pdf")</f>
        <v/>
      </c>
      <c r="U36" t="inlineStr">
        <is>
          <t>/Users/sergio/work/Luiza/billing_mgmt/downloads/FT A 789215510.PDF</t>
        </is>
      </c>
      <c r="V36" t="inlineStr">
        <is>
          <t>2023/05/16.19:08:35</t>
        </is>
      </c>
    </row>
    <row r="37">
      <c r="A37" t="inlineStr">
        <is>
          <t>Não</t>
        </is>
      </c>
      <c r="B37" t="inlineStr">
        <is>
          <t>LF_Conceicao67_2</t>
        </is>
      </c>
      <c r="C37" t="inlineStr">
        <is>
          <t>2023</t>
        </is>
      </c>
      <c r="D37" t="inlineStr">
        <is>
          <t>03</t>
        </is>
      </c>
      <c r="E37" t="inlineStr">
        <is>
          <t>ALTICE_MEO</t>
        </is>
      </c>
      <c r="F37" t="inlineStr">
        <is>
          <t>TELECOM</t>
        </is>
      </c>
      <c r="G37" t="inlineStr">
        <is>
          <t>CONTA_CONSUMO</t>
        </is>
      </c>
      <c r="H37" t="inlineStr">
        <is>
          <t>1444445743</t>
        </is>
      </c>
      <c r="I37" t="inlineStr">
        <is>
          <t>1444445747</t>
        </is>
      </c>
      <c r="L37" t="inlineStr">
        <is>
          <t>A788673946</t>
        </is>
      </c>
      <c r="M37" t="inlineStr">
        <is>
          <t>2023/3</t>
        </is>
      </c>
      <c r="N37" t="inlineStr">
        <is>
          <t>2023/3/1</t>
        </is>
      </c>
      <c r="O37" t="inlineStr">
        <is>
          <t>2023/3/31</t>
        </is>
      </c>
      <c r="P37" t="inlineStr">
        <is>
          <t>2023/3/23</t>
        </is>
      </c>
      <c r="Q37" t="inlineStr">
        <is>
          <t>2023/4/13</t>
        </is>
      </c>
      <c r="R37" t="n">
        <v>37.08</v>
      </c>
      <c r="S37" t="inlineStr">
        <is>
          <t>LF_LaurenzFauser</t>
        </is>
      </c>
      <c r="T37">
        <f>HYPERLINK("https://drive.google.com/file/d/1pwXBTOSKLcWRU_Teezg9fmGipYl4o0fs/view?usp=share_link","2023.04.13_Altice(MEO)_LF_Conceicao67_2.pdf")</f>
        <v/>
      </c>
      <c r="U37" t="inlineStr">
        <is>
          <t>/Users/sergio/work/Luiza/billing_mgmt/downloads/FT A 788673946.PDF</t>
        </is>
      </c>
      <c r="V37" t="inlineStr">
        <is>
          <t>2023/05/16.19:08:35</t>
        </is>
      </c>
    </row>
    <row r="38">
      <c r="A38" t="inlineStr">
        <is>
          <t>Não</t>
        </is>
      </c>
      <c r="B38" t="inlineStr">
        <is>
          <t>LV_Loule235_1D</t>
        </is>
      </c>
      <c r="C38" t="inlineStr">
        <is>
          <t>2023</t>
        </is>
      </c>
      <c r="D38" t="inlineStr">
        <is>
          <t>04</t>
        </is>
      </c>
      <c r="E38" t="inlineStr">
        <is>
          <t>ALTICE_MEO</t>
        </is>
      </c>
      <c r="F38" t="inlineStr">
        <is>
          <t>TELECOM</t>
        </is>
      </c>
      <c r="G38" t="inlineStr">
        <is>
          <t>CONTA_CONSUMO</t>
        </is>
      </c>
      <c r="H38" t="inlineStr">
        <is>
          <t>1430527938</t>
        </is>
      </c>
      <c r="I38" t="inlineStr">
        <is>
          <t>1481920841</t>
        </is>
      </c>
      <c r="L38" t="inlineStr">
        <is>
          <t>A789215843</t>
        </is>
      </c>
      <c r="M38" t="inlineStr">
        <is>
          <t>2023/4</t>
        </is>
      </c>
      <c r="N38" t="inlineStr">
        <is>
          <t>2023/4/1</t>
        </is>
      </c>
      <c r="O38" t="inlineStr">
        <is>
          <t>2023/4/30</t>
        </is>
      </c>
      <c r="P38" t="inlineStr">
        <is>
          <t>2023/4/5</t>
        </is>
      </c>
      <c r="Q38" t="inlineStr">
        <is>
          <t>2023/4/26</t>
        </is>
      </c>
      <c r="R38" t="n">
        <v>30</v>
      </c>
      <c r="S38" t="inlineStr">
        <is>
          <t>LV_LoboViajante</t>
        </is>
      </c>
      <c r="T38">
        <f>HYPERLINK("https://drive.google.com/file/d/1gQ8VPawLr3dg24fbHbX_7hIwN-zDaF6r/view?usp=share_link","2023.04.26_Altice(MEO)_LV_Loule235_1D.pdf")</f>
        <v/>
      </c>
      <c r="U38" t="inlineStr">
        <is>
          <t>/Users/sergio/work/Luiza/billing_mgmt/downloads/FT A 789215843.PDF</t>
        </is>
      </c>
      <c r="V38" t="inlineStr">
        <is>
          <t>2023/05/16.19:08:35</t>
        </is>
      </c>
    </row>
    <row r="39">
      <c r="A39" t="inlineStr">
        <is>
          <t>Não</t>
        </is>
      </c>
      <c r="B39" t="inlineStr">
        <is>
          <t>JH_Conceicao67_22</t>
        </is>
      </c>
      <c r="C39" t="inlineStr">
        <is>
          <t>2023</t>
        </is>
      </c>
      <c r="D39" t="inlineStr">
        <is>
          <t>04</t>
        </is>
      </c>
      <c r="E39" t="inlineStr">
        <is>
          <t>ALTICE_MEO</t>
        </is>
      </c>
      <c r="F39" t="inlineStr">
        <is>
          <t>TELECOM</t>
        </is>
      </c>
      <c r="G39" t="inlineStr">
        <is>
          <t>CONTA_CONSUMO</t>
        </is>
      </c>
      <c r="H39" t="inlineStr">
        <is>
          <t>1488439015</t>
        </is>
      </c>
      <c r="I39" t="inlineStr">
        <is>
          <t>1437238926</t>
        </is>
      </c>
      <c r="L39" t="inlineStr">
        <is>
          <t>A789215856</t>
        </is>
      </c>
      <c r="M39" t="inlineStr">
        <is>
          <t>2023/4</t>
        </is>
      </c>
      <c r="N39" t="inlineStr">
        <is>
          <t>2023/4/1</t>
        </is>
      </c>
      <c r="O39" t="inlineStr">
        <is>
          <t>2023/4/30</t>
        </is>
      </c>
      <c r="P39" t="inlineStr">
        <is>
          <t>2023/4/5</t>
        </is>
      </c>
      <c r="Q39" t="inlineStr">
        <is>
          <t>2023/4/26</t>
        </is>
      </c>
      <c r="R39" t="n">
        <v>36.08</v>
      </c>
      <c r="S39" t="inlineStr">
        <is>
          <t>JH_JonasHagele</t>
        </is>
      </c>
      <c r="T39">
        <f>HYPERLINK("https://drive.google.com/file/d/1aYWApuOhSbp_QlGBiXehAFWiY1TNK8tT/view?usp=share_link","2023.04.26_Altice(MEO)_JH_Conceicao67_22.pdf")</f>
        <v/>
      </c>
      <c r="U39" t="inlineStr">
        <is>
          <t>/Users/sergio/work/Luiza/billing_mgmt/downloads/FT A 789215856.PDF</t>
        </is>
      </c>
      <c r="V39" t="inlineStr">
        <is>
          <t>2023/05/16.19:08:35</t>
        </is>
      </c>
    </row>
    <row r="40">
      <c r="A40" t="inlineStr">
        <is>
          <t>Não</t>
        </is>
      </c>
      <c r="B40" t="inlineStr">
        <is>
          <t>LF_Mercadores83_2Tr</t>
        </is>
      </c>
      <c r="C40" t="inlineStr">
        <is>
          <t>2023</t>
        </is>
      </c>
      <c r="D40" t="inlineStr">
        <is>
          <t>03</t>
        </is>
      </c>
      <c r="E40" t="inlineStr">
        <is>
          <t>ALTICE_MEO</t>
        </is>
      </c>
      <c r="F40" t="inlineStr">
        <is>
          <t>TELECOM</t>
        </is>
      </c>
      <c r="G40" t="inlineStr">
        <is>
          <t>CONTA_CONSUMO</t>
        </is>
      </c>
      <c r="H40" t="inlineStr">
        <is>
          <t>1465445741</t>
        </is>
      </c>
      <c r="I40" t="inlineStr">
        <is>
          <t>1444445747</t>
        </is>
      </c>
      <c r="L40" t="inlineStr">
        <is>
          <t>A788673947</t>
        </is>
      </c>
      <c r="M40" t="inlineStr">
        <is>
          <t>2023/3</t>
        </is>
      </c>
      <c r="N40" t="inlineStr">
        <is>
          <t>2023/3/1</t>
        </is>
      </c>
      <c r="O40" t="inlineStr">
        <is>
          <t>2023/3/31</t>
        </is>
      </c>
      <c r="P40" t="inlineStr">
        <is>
          <t>2023/3/23</t>
        </is>
      </c>
      <c r="Q40" t="inlineStr">
        <is>
          <t>2023/4/13</t>
        </is>
      </c>
      <c r="R40" t="n">
        <v>37.08</v>
      </c>
      <c r="S40" t="inlineStr">
        <is>
          <t>LF_LaurenzFauser</t>
        </is>
      </c>
      <c r="T40">
        <f>HYPERLINK("https://drive.google.com/file/d/1H_mEMXma1jJTZckY_oc-sY3HGg2F781r/view?usp=share_link","2023.04.13_Altice(MEO)_LF_Mercadores83_2Tr.pdf")</f>
        <v/>
      </c>
      <c r="U40" t="inlineStr">
        <is>
          <t>/Users/sergio/work/Luiza/billing_mgmt/downloads/FT A 788673947.PDF</t>
        </is>
      </c>
      <c r="V40" t="inlineStr">
        <is>
          <t>2023/05/16.19:08:35</t>
        </is>
      </c>
    </row>
    <row r="41">
      <c r="A41" t="inlineStr">
        <is>
          <t>Não</t>
        </is>
      </c>
      <c r="B41" t="inlineStr">
        <is>
          <t>RK_Alexandre189_1Tr</t>
        </is>
      </c>
      <c r="C41" t="inlineStr">
        <is>
          <t>2023</t>
        </is>
      </c>
      <c r="D41" t="inlineStr">
        <is>
          <t>03</t>
        </is>
      </c>
      <c r="E41" t="inlineStr">
        <is>
          <t>ALTICE_MEO</t>
        </is>
      </c>
      <c r="F41" t="inlineStr">
        <is>
          <t>TELECOM</t>
        </is>
      </c>
      <c r="G41" t="inlineStr">
        <is>
          <t>CONTA_CONSUMO</t>
        </is>
      </c>
      <c r="H41" t="inlineStr">
        <is>
          <t>1461445746</t>
        </is>
      </c>
      <c r="I41" t="inlineStr">
        <is>
          <t>1461445748</t>
        </is>
      </c>
      <c r="L41" t="inlineStr">
        <is>
          <t>A788673939</t>
        </is>
      </c>
      <c r="M41" t="inlineStr">
        <is>
          <t>2023/3</t>
        </is>
      </c>
      <c r="N41" t="inlineStr">
        <is>
          <t>2023/3/1</t>
        </is>
      </c>
      <c r="O41" t="inlineStr">
        <is>
          <t>2023/3/31</t>
        </is>
      </c>
      <c r="P41" t="inlineStr">
        <is>
          <t>2023/3/23</t>
        </is>
      </c>
      <c r="Q41" t="inlineStr">
        <is>
          <t>2023/4/13</t>
        </is>
      </c>
      <c r="R41" t="n">
        <v>37.08</v>
      </c>
      <c r="S41" t="inlineStr">
        <is>
          <t>RK_RafaelKraft</t>
        </is>
      </c>
      <c r="T41">
        <f>HYPERLINK("https://drive.google.com/file/d/1WWRwENtOBD7ImV8yBVTaCmOJbQHhuPZr/view?usp=share_link","2023.04.13_Altice(MEO)_RK_Alexandre189_1Tr.pdf")</f>
        <v/>
      </c>
      <c r="U41" t="inlineStr">
        <is>
          <t>/Users/sergio/work/Luiza/billing_mgmt/downloads/FT A 788673939 (1).PDF</t>
        </is>
      </c>
      <c r="V41" t="inlineStr">
        <is>
          <t>2023/05/16.19:08:35</t>
        </is>
      </c>
    </row>
    <row r="42">
      <c r="A42" t="inlineStr">
        <is>
          <t>Sim</t>
        </is>
      </c>
      <c r="B42" t="inlineStr">
        <is>
          <t>HC_Mouzinho213_1B</t>
        </is>
      </c>
      <c r="C42" t="inlineStr">
        <is>
          <t>2023</t>
        </is>
      </c>
      <c r="D42" t="inlineStr">
        <is>
          <t>03</t>
        </is>
      </c>
      <c r="E42" t="inlineStr">
        <is>
          <t>ALTICE_MEO</t>
        </is>
      </c>
      <c r="F42" t="inlineStr">
        <is>
          <t>TELECOM</t>
        </is>
      </c>
      <c r="G42" t="inlineStr">
        <is>
          <t>CONTA_CONSUMO</t>
        </is>
      </c>
      <c r="H42" t="inlineStr">
        <is>
          <t>1423719341</t>
        </is>
      </c>
      <c r="I42" t="inlineStr">
        <is>
          <t>1436611532</t>
        </is>
      </c>
      <c r="L42" t="inlineStr">
        <is>
          <t>A788359264</t>
        </is>
      </c>
      <c r="M42" t="inlineStr">
        <is>
          <t>2023/3</t>
        </is>
      </c>
      <c r="N42" t="inlineStr">
        <is>
          <t>2023/3/1</t>
        </is>
      </c>
      <c r="O42" t="inlineStr">
        <is>
          <t>2023/3/31</t>
        </is>
      </c>
      <c r="P42" t="inlineStr">
        <is>
          <t>2023/3/20</t>
        </is>
      </c>
      <c r="Q42" t="inlineStr">
        <is>
          <t>2023/4/11</t>
        </is>
      </c>
      <c r="R42" t="n">
        <v>32.29</v>
      </c>
      <c r="S42" t="inlineStr">
        <is>
          <t>HC_HongChung</t>
        </is>
      </c>
      <c r="T42">
        <f>HYPERLINK("https://drive.google.com/file/d/1kuAYPp8reRzdbgu9GAYgRyt5DzoRBl1h/view?usp=share_link","2023.04.11_Altice(MEO)_HC_Mouzinho213_1B.pdf")</f>
        <v/>
      </c>
      <c r="U42" t="inlineStr">
        <is>
          <t>/Users/sergio/work/Luiza/billing_mgmt/downloads/FT A 788359264.PDF</t>
        </is>
      </c>
      <c r="V42" t="inlineStr">
        <is>
          <t>2023/05/16.19:08:35</t>
        </is>
      </c>
    </row>
    <row r="43">
      <c r="A43" t="inlineStr">
        <is>
          <t>Não</t>
        </is>
      </c>
      <c r="B43" t="inlineStr">
        <is>
          <t>MB_Tras156_3</t>
        </is>
      </c>
      <c r="C43" t="inlineStr">
        <is>
          <t>2023</t>
        </is>
      </c>
      <c r="D43" t="inlineStr">
        <is>
          <t>03</t>
        </is>
      </c>
      <c r="E43" t="inlineStr">
        <is>
          <t>ALTICE_MEO</t>
        </is>
      </c>
      <c r="F43" t="inlineStr">
        <is>
          <t>TELECOM</t>
        </is>
      </c>
      <c r="G43" t="inlineStr">
        <is>
          <t>CONTA_CONSUMO_RATEIO</t>
        </is>
      </c>
      <c r="H43" t="inlineStr">
        <is>
          <t>1419930859</t>
        </is>
      </c>
      <c r="I43" t="inlineStr">
        <is>
          <t>1372961060</t>
        </is>
      </c>
      <c r="L43" t="inlineStr">
        <is>
          <t>A788101248</t>
        </is>
      </c>
      <c r="M43" t="inlineStr">
        <is>
          <t>2023/3</t>
        </is>
      </c>
      <c r="N43" t="inlineStr">
        <is>
          <t>2023/3/1</t>
        </is>
      </c>
      <c r="O43" t="inlineStr">
        <is>
          <t>2023/3/31</t>
        </is>
      </c>
      <c r="P43" t="inlineStr">
        <is>
          <t>2023/3/17</t>
        </is>
      </c>
      <c r="Q43" t="inlineStr">
        <is>
          <t>2023/4/5</t>
        </is>
      </c>
      <c r="R43" t="n">
        <v>19.09</v>
      </c>
      <c r="S43" t="inlineStr">
        <is>
          <t>MB_MarcoBezelga</t>
        </is>
      </c>
      <c r="T43">
        <f>HYPERLINK("https://drive.google.com/file/d/1g8pRg_PUPRxHsN5c0RkWx7I5dHhYsRgQ/view?usp=share_link","2023.03.17_Altice(MEO)_MB_Tras156_3.pdf")</f>
        <v/>
      </c>
      <c r="U43" t="inlineStr">
        <is>
          <t>/Users/sergio/work/Luiza/billing_mgmt/downloads/FATURA_ALTICE_MARCO_3_FT_A_788101248.PDF</t>
        </is>
      </c>
      <c r="V43" t="inlineStr">
        <is>
          <t>2023/05/16.19:08:35</t>
        </is>
      </c>
    </row>
    <row r="44">
      <c r="A44" t="inlineStr">
        <is>
          <t>Não</t>
        </is>
      </c>
      <c r="B44" t="inlineStr">
        <is>
          <t>MB_Tras156_2</t>
        </is>
      </c>
      <c r="C44" t="inlineStr">
        <is>
          <t>2023</t>
        </is>
      </c>
      <c r="D44" t="inlineStr">
        <is>
          <t>03</t>
        </is>
      </c>
      <c r="E44" t="inlineStr">
        <is>
          <t>ALTICE_MEO</t>
        </is>
      </c>
      <c r="F44" t="inlineStr">
        <is>
          <t>TELECOM</t>
        </is>
      </c>
      <c r="G44" t="inlineStr">
        <is>
          <t>CONTA_CONSUMO_RATEIO</t>
        </is>
      </c>
      <c r="H44" t="inlineStr">
        <is>
          <t>1419930859</t>
        </is>
      </c>
      <c r="I44" t="inlineStr">
        <is>
          <t>1372961060</t>
        </is>
      </c>
      <c r="L44" t="inlineStr">
        <is>
          <t>A788101248</t>
        </is>
      </c>
      <c r="M44" t="inlineStr">
        <is>
          <t>2023/3</t>
        </is>
      </c>
      <c r="N44" t="inlineStr">
        <is>
          <t>2023/3/1</t>
        </is>
      </c>
      <c r="O44" t="inlineStr">
        <is>
          <t>2023/3/31</t>
        </is>
      </c>
      <c r="P44" t="inlineStr">
        <is>
          <t>2023/3/17</t>
        </is>
      </c>
      <c r="Q44" t="inlineStr">
        <is>
          <t>2023/4/5</t>
        </is>
      </c>
      <c r="R44" t="n">
        <v>19.09</v>
      </c>
      <c r="S44" t="inlineStr">
        <is>
          <t>MB_MarcoBezelga</t>
        </is>
      </c>
      <c r="T44">
        <f>HYPERLINK("https://drive.google.com/file/d/1IWq89v3EC37ilHksjlLjLgLuAReWiWbw/view?usp=share_link","2023.03.17_Altice(MEO)_MB_Tras156_2.pdf")</f>
        <v/>
      </c>
      <c r="U44" t="inlineStr">
        <is>
          <t>/Users/sergio/work/Luiza/billing_mgmt/downloads/FATURA_ALTICE_MARCO_3_FT_A_788101248.PDF</t>
        </is>
      </c>
      <c r="V44" t="inlineStr">
        <is>
          <t>2023/05/16.19:08:35</t>
        </is>
      </c>
    </row>
    <row r="45">
      <c r="A45" t="inlineStr">
        <is>
          <t>Não</t>
        </is>
      </c>
      <c r="B45" t="inlineStr">
        <is>
          <t>MB_Tras156_1</t>
        </is>
      </c>
      <c r="C45" t="inlineStr">
        <is>
          <t>2023</t>
        </is>
      </c>
      <c r="D45" t="inlineStr">
        <is>
          <t>03</t>
        </is>
      </c>
      <c r="E45" t="inlineStr">
        <is>
          <t>ALTICE_MEO</t>
        </is>
      </c>
      <c r="F45" t="inlineStr">
        <is>
          <t>TELECOM</t>
        </is>
      </c>
      <c r="G45" t="inlineStr">
        <is>
          <t>CONTA_CONSUMO_RATEIO</t>
        </is>
      </c>
      <c r="H45" t="inlineStr">
        <is>
          <t>1448930852</t>
        </is>
      </c>
      <c r="I45" t="inlineStr">
        <is>
          <t>1372961060</t>
        </is>
      </c>
      <c r="L45" t="inlineStr">
        <is>
          <t>A788101249</t>
        </is>
      </c>
      <c r="M45" t="inlineStr">
        <is>
          <t>2023/3</t>
        </is>
      </c>
      <c r="N45" t="inlineStr">
        <is>
          <t>2023/3/1</t>
        </is>
      </c>
      <c r="O45" t="inlineStr">
        <is>
          <t>2023/3/31</t>
        </is>
      </c>
      <c r="P45" t="inlineStr">
        <is>
          <t>2023/3/17</t>
        </is>
      </c>
      <c r="Q45" t="inlineStr">
        <is>
          <t>2023/4/5</t>
        </is>
      </c>
      <c r="R45" t="n">
        <v>19.09</v>
      </c>
      <c r="S45" t="inlineStr">
        <is>
          <t>MB_MarcoBezelga</t>
        </is>
      </c>
      <c r="T45">
        <f>HYPERLINK("https://drive.google.com/file/d/1tkVMO2H7tUgxcH03I8YaRq69bO8dMeFj/view?usp=share_link","2023.03.17_Altice(MEO)_MB_Tras156_1.pdf")</f>
        <v/>
      </c>
      <c r="U45" t="inlineStr">
        <is>
          <t>/Users/sergio/work/Luiza/billing_mgmt/downloads/FATURA ALTICE_MARCO_1_FT_A_788101249.PDF</t>
        </is>
      </c>
      <c r="V45" t="inlineStr">
        <is>
          <t>2023/05/16.19:08:35</t>
        </is>
      </c>
    </row>
    <row r="46">
      <c r="A46" t="inlineStr">
        <is>
          <t>Não</t>
        </is>
      </c>
      <c r="B46" t="inlineStr">
        <is>
          <t>MB_Tras156_RC</t>
        </is>
      </c>
      <c r="C46" t="inlineStr">
        <is>
          <t>2023</t>
        </is>
      </c>
      <c r="D46" t="inlineStr">
        <is>
          <t>03</t>
        </is>
      </c>
      <c r="E46" t="inlineStr">
        <is>
          <t>ALTICE_MEO</t>
        </is>
      </c>
      <c r="F46" t="inlineStr">
        <is>
          <t>TELECOM</t>
        </is>
      </c>
      <c r="G46" t="inlineStr">
        <is>
          <t>CONTA_CONSUMO_RATEIO</t>
        </is>
      </c>
      <c r="H46" t="inlineStr">
        <is>
          <t>1448930852</t>
        </is>
      </c>
      <c r="I46" t="inlineStr">
        <is>
          <t>1372961060</t>
        </is>
      </c>
      <c r="L46" t="inlineStr">
        <is>
          <t>A788101249</t>
        </is>
      </c>
      <c r="M46" t="inlineStr">
        <is>
          <t>2023/3</t>
        </is>
      </c>
      <c r="N46" t="inlineStr">
        <is>
          <t>2023/3/1</t>
        </is>
      </c>
      <c r="O46" t="inlineStr">
        <is>
          <t>2023/3/31</t>
        </is>
      </c>
      <c r="P46" t="inlineStr">
        <is>
          <t>2023/3/17</t>
        </is>
      </c>
      <c r="Q46" t="inlineStr">
        <is>
          <t>2023/4/5</t>
        </is>
      </c>
      <c r="R46" t="n">
        <v>19.09</v>
      </c>
      <c r="S46" t="inlineStr">
        <is>
          <t>MB_MarcoBezelga</t>
        </is>
      </c>
      <c r="T46">
        <f>HYPERLINK("https://drive.google.com/file/d/14kdLS26zqKZv7Tfq0O--WhJ5jZHMZwaR/view?usp=share_link","2023.03.17_Altice(MEO)_MB_Tras156_RC.pdf")</f>
        <v/>
      </c>
      <c r="U46" t="inlineStr">
        <is>
          <t>/Users/sergio/work/Luiza/billing_mgmt/downloads/FATURA ALTICE_MARCO_1_FT_A_788101249.PDF</t>
        </is>
      </c>
      <c r="V46" t="inlineStr">
        <is>
          <t>2023/05/16.19:08:35</t>
        </is>
      </c>
    </row>
    <row r="47">
      <c r="A47" t="inlineStr">
        <is>
          <t>Não</t>
        </is>
      </c>
      <c r="B47" t="inlineStr">
        <is>
          <t>CK_Bonjardim661_1Fr</t>
        </is>
      </c>
      <c r="C47" t="inlineStr">
        <is>
          <t>2023</t>
        </is>
      </c>
      <c r="D47" t="inlineStr">
        <is>
          <t>04</t>
        </is>
      </c>
      <c r="E47" t="inlineStr">
        <is>
          <t>VODAFONE</t>
        </is>
      </c>
      <c r="F47" t="inlineStr">
        <is>
          <t>TELECOM</t>
        </is>
      </c>
      <c r="G47" t="inlineStr">
        <is>
          <t>CONTA_CONSUMO</t>
        </is>
      </c>
      <c r="H47" t="inlineStr">
        <is>
          <t>312141658</t>
        </is>
      </c>
      <c r="L47" t="inlineStr">
        <is>
          <t>101/052470401</t>
        </is>
      </c>
      <c r="M47" t="inlineStr">
        <is>
          <t>2023/3/1 ~ 2023/3/31</t>
        </is>
      </c>
      <c r="N47" t="inlineStr">
        <is>
          <t>2023/3/1</t>
        </is>
      </c>
      <c r="O47" t="inlineStr">
        <is>
          <t>2023/3/31</t>
        </is>
      </c>
      <c r="P47" t="inlineStr">
        <is>
          <t>2023/04/05</t>
        </is>
      </c>
      <c r="Q47" t="inlineStr">
        <is>
          <t>2023/4/28</t>
        </is>
      </c>
      <c r="R47" t="n">
        <v>62.3</v>
      </c>
      <c r="S47" t="inlineStr">
        <is>
          <t>CK_CarlosKlein</t>
        </is>
      </c>
      <c r="T47">
        <f>HYPERLINK("https://drive.google.com/file/d/1REEFqzsdQx-oNVWAnbZjbw3wZ9_hYz4i/view?usp=share_link","2023.04.28_Vodafone_CK_Bonjardim661_1Fr.pdf")</f>
        <v/>
      </c>
      <c r="U47" t="inlineStr">
        <is>
          <t>/Users/sergio/work/Luiza/billing_mgmt/downloads/FATURA_20230401.PDF</t>
        </is>
      </c>
      <c r="V47" t="inlineStr">
        <is>
          <t>2023/05/16.19:08:35</t>
        </is>
      </c>
    </row>
    <row r="48">
      <c r="A48" t="inlineStr">
        <is>
          <t>Não</t>
        </is>
      </c>
      <c r="B48" t="inlineStr">
        <is>
          <t>AD_Alexandre233_2Fr</t>
        </is>
      </c>
      <c r="C48" t="inlineStr">
        <is>
          <t>2023</t>
        </is>
      </c>
      <c r="D48" t="inlineStr">
        <is>
          <t>03</t>
        </is>
      </c>
      <c r="E48" t="inlineStr">
        <is>
          <t>ALTICE_MEO</t>
        </is>
      </c>
      <c r="F48" t="inlineStr">
        <is>
          <t>TELECOM</t>
        </is>
      </c>
      <c r="G48" t="inlineStr">
        <is>
          <t>CONTA_CONSUMO</t>
        </is>
      </c>
      <c r="H48" t="inlineStr">
        <is>
          <t>1446140836</t>
        </is>
      </c>
      <c r="I48" t="inlineStr">
        <is>
          <t>1456140830</t>
        </is>
      </c>
      <c r="J48" t="inlineStr"/>
      <c r="K48" t="inlineStr"/>
      <c r="L48" t="inlineStr">
        <is>
          <t>A788673938</t>
        </is>
      </c>
      <c r="M48" t="inlineStr">
        <is>
          <t>2023/3</t>
        </is>
      </c>
      <c r="N48" t="inlineStr">
        <is>
          <t>2023/3/1</t>
        </is>
      </c>
      <c r="O48" t="inlineStr">
        <is>
          <t>2023/3/31</t>
        </is>
      </c>
      <c r="P48" t="inlineStr">
        <is>
          <t>2023/3/23</t>
        </is>
      </c>
      <c r="Q48" t="inlineStr">
        <is>
          <t>2023/4/13</t>
        </is>
      </c>
      <c r="R48" t="n">
        <v>36.59</v>
      </c>
      <c r="S48" t="inlineStr">
        <is>
          <t>AD_AlessiaDiDio</t>
        </is>
      </c>
      <c r="T48">
        <f>HYPERLINK("https://drive.google.com/file/d/1Uqfm_r_a-79H8We9kYGtxZ1ucL4DKfnN/view?usp=share_link","2023.04.13_Altice(MEO)_AD_Alexandre233_2Fr.pdf")</f>
        <v/>
      </c>
      <c r="U48" t="inlineStr">
        <is>
          <t>/Users/sergio/work/Luiza/billing_mgmt/downloads/FT A 788673938 (1).PDF</t>
        </is>
      </c>
      <c r="V48" t="inlineStr">
        <is>
          <t>2023/05/17.09:27:26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2023-05-16T22:08:35Z</dcterms:created>
  <dcterms:modified xsi:type="dcterms:W3CDTF">2023-05-17T12:27:27Z</dcterms:modified>
</cp:coreProperties>
</file>