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uzz\Documents\GitHub\republica-dominicana-taller\ceo\datos\"/>
    </mc:Choice>
  </mc:AlternateContent>
  <xr:revisionPtr revIDLastSave="0" documentId="13_ncr:40009_{B43359CE-560B-48FD-977F-B1E0F9911D4D}" xr6:coauthVersionLast="47" xr6:coauthVersionMax="47" xr10:uidLastSave="{00000000-0000-0000-0000-000000000000}"/>
  <bookViews>
    <workbookView xWindow="-110" yWindow="-110" windowWidth="19420" windowHeight="10300" firstSheet="1" activeTab="4"/>
  </bookViews>
  <sheets>
    <sheet name="sample_csv_matrix" sheetId="1" r:id="rId1"/>
    <sheet name="principal - 2 clases" sheetId="2" r:id="rId2"/>
    <sheet name="resumen - 2 clases" sheetId="3" r:id="rId3"/>
    <sheet name="principal - 3 clases" sheetId="4" r:id="rId4"/>
    <sheet name="resumen - 3 clases" sheetId="5" r:id="rId5"/>
  </sheets>
  <calcPr calcId="0"/>
</workbook>
</file>

<file path=xl/calcChain.xml><?xml version="1.0" encoding="utf-8"?>
<calcChain xmlns="http://schemas.openxmlformats.org/spreadsheetml/2006/main">
  <c r="B19" i="5" l="1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K14" i="4"/>
  <c r="K13" i="4"/>
  <c r="K12" i="4"/>
  <c r="D13" i="5"/>
  <c r="C13" i="5"/>
  <c r="B13" i="5"/>
  <c r="D12" i="5"/>
  <c r="C12" i="5"/>
  <c r="B12" i="5"/>
  <c r="F7" i="5"/>
  <c r="F4" i="5"/>
  <c r="F5" i="5"/>
  <c r="F3" i="5"/>
  <c r="C7" i="5"/>
  <c r="D7" i="5"/>
  <c r="B7" i="5"/>
  <c r="D5" i="5"/>
  <c r="D4" i="5"/>
  <c r="D3" i="5"/>
  <c r="C5" i="5"/>
  <c r="C4" i="5"/>
  <c r="C3" i="5"/>
  <c r="B5" i="5"/>
  <c r="B4" i="5"/>
  <c r="B3" i="5"/>
  <c r="H5" i="5"/>
  <c r="H4" i="5"/>
  <c r="H3" i="5"/>
  <c r="G7" i="5"/>
  <c r="G5" i="5"/>
  <c r="G4" i="5"/>
  <c r="G3" i="5"/>
  <c r="Q25" i="4"/>
  <c r="Q26" i="4"/>
  <c r="Q24" i="4"/>
  <c r="P25" i="4"/>
  <c r="P26" i="4"/>
  <c r="P24" i="4"/>
  <c r="O26" i="4"/>
  <c r="O25" i="4"/>
  <c r="O24" i="4"/>
  <c r="N26" i="4"/>
  <c r="N25" i="4"/>
  <c r="N24" i="4"/>
  <c r="M26" i="4"/>
  <c r="M25" i="4"/>
  <c r="M24" i="4"/>
  <c r="L26" i="4"/>
  <c r="L25" i="4"/>
  <c r="L24" i="4"/>
  <c r="K25" i="4"/>
  <c r="K26" i="4"/>
  <c r="K24" i="4"/>
  <c r="J25" i="4"/>
  <c r="J26" i="4"/>
  <c r="J24" i="4"/>
  <c r="I26" i="4"/>
  <c r="I25" i="4"/>
  <c r="I24" i="4"/>
  <c r="H24" i="4"/>
  <c r="G24" i="4"/>
  <c r="F24" i="4"/>
  <c r="E26" i="4"/>
  <c r="E25" i="4"/>
  <c r="E24" i="4"/>
  <c r="D26" i="4"/>
  <c r="D25" i="4"/>
  <c r="D24" i="4"/>
  <c r="C26" i="4"/>
  <c r="C25" i="4"/>
  <c r="C24" i="4"/>
  <c r="B26" i="4"/>
  <c r="B25" i="4"/>
  <c r="B24" i="4"/>
  <c r="D21" i="4"/>
  <c r="E21" i="4"/>
  <c r="C21" i="4"/>
  <c r="D20" i="4"/>
  <c r="E20" i="4"/>
  <c r="C20" i="4"/>
  <c r="C19" i="4"/>
  <c r="E18" i="4"/>
  <c r="D18" i="4"/>
  <c r="K5" i="4"/>
  <c r="K4" i="4"/>
  <c r="K3" i="4"/>
  <c r="G5" i="4"/>
  <c r="G3" i="4"/>
  <c r="C5" i="4"/>
  <c r="D5" i="4"/>
  <c r="E4" i="4"/>
  <c r="E3" i="4"/>
  <c r="C4" i="4"/>
  <c r="D3" i="4"/>
  <c r="D7" i="4" s="1"/>
  <c r="E5" i="4"/>
  <c r="D4" i="4"/>
  <c r="C3" i="4"/>
  <c r="H14" i="4"/>
  <c r="H13" i="4"/>
  <c r="M4" i="4"/>
  <c r="M5" i="4"/>
  <c r="H3" i="4"/>
  <c r="H7" i="4" s="1"/>
  <c r="M4" i="2"/>
  <c r="M3" i="2"/>
  <c r="E4" i="3"/>
  <c r="E3" i="3"/>
  <c r="F3" i="2"/>
  <c r="F4" i="2"/>
  <c r="C13" i="3"/>
  <c r="B13" i="3"/>
  <c r="C4" i="3"/>
  <c r="C3" i="3"/>
  <c r="B4" i="3"/>
  <c r="B3" i="3"/>
  <c r="D3" i="2"/>
  <c r="C3" i="2"/>
  <c r="C4" i="2"/>
  <c r="E4" i="2" s="1"/>
  <c r="D21" i="2" s="1"/>
  <c r="D4" i="2"/>
  <c r="Q402" i="1"/>
  <c r="I402" i="1"/>
  <c r="J402" i="1"/>
  <c r="K402" i="1"/>
  <c r="L402" i="1"/>
  <c r="M402" i="1"/>
  <c r="N402" i="1"/>
  <c r="O402" i="1"/>
  <c r="P402" i="1"/>
  <c r="H40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2" i="1"/>
  <c r="C5" i="3"/>
  <c r="D4" i="3"/>
  <c r="H4" i="3" s="1"/>
  <c r="D19" i="2"/>
  <c r="C19" i="2"/>
  <c r="B19" i="2"/>
  <c r="F11" i="2"/>
  <c r="M5" i="2"/>
  <c r="D5" i="2"/>
  <c r="C5" i="2"/>
  <c r="E3" i="2"/>
  <c r="I4" i="4" l="1"/>
  <c r="I13" i="4" s="1"/>
  <c r="H16" i="4"/>
  <c r="I5" i="4"/>
  <c r="I14" i="4" s="1"/>
  <c r="I3" i="4"/>
  <c r="I12" i="4" s="1"/>
  <c r="D13" i="4"/>
  <c r="G4" i="4"/>
  <c r="C13" i="4" s="1"/>
  <c r="H12" i="4"/>
  <c r="C7" i="4"/>
  <c r="M3" i="4"/>
  <c r="E7" i="4"/>
  <c r="K4" i="2"/>
  <c r="C21" i="2" s="1"/>
  <c r="E5" i="3"/>
  <c r="F4" i="3" s="1"/>
  <c r="D3" i="3"/>
  <c r="D5" i="3" s="1"/>
  <c r="B5" i="3"/>
  <c r="I21" i="2"/>
  <c r="J21" i="2" s="1"/>
  <c r="K21" i="2" s="1"/>
  <c r="L21" i="2"/>
  <c r="E5" i="2"/>
  <c r="I6" i="2" s="1"/>
  <c r="F10" i="2"/>
  <c r="K3" i="2"/>
  <c r="C20" i="2" s="1"/>
  <c r="F5" i="2"/>
  <c r="G4" i="2" s="1"/>
  <c r="D20" i="2"/>
  <c r="L20" i="2"/>
  <c r="N13" i="4" l="1"/>
  <c r="O13" i="4" s="1"/>
  <c r="P13" i="4" s="1"/>
  <c r="Q13" i="4" s="1"/>
  <c r="C14" i="4"/>
  <c r="D14" i="4"/>
  <c r="E12" i="4"/>
  <c r="D12" i="4"/>
  <c r="I16" i="4"/>
  <c r="C12" i="4"/>
  <c r="E14" i="4"/>
  <c r="N14" i="4" s="1"/>
  <c r="O14" i="4" s="1"/>
  <c r="P14" i="4" s="1"/>
  <c r="Q14" i="4" s="1"/>
  <c r="G7" i="4"/>
  <c r="E13" i="4"/>
  <c r="G13" i="4" s="1"/>
  <c r="G3" i="2"/>
  <c r="G11" i="2"/>
  <c r="H3" i="3"/>
  <c r="F3" i="3"/>
  <c r="F5" i="3" s="1"/>
  <c r="B21" i="2"/>
  <c r="E21" i="2" s="1"/>
  <c r="D11" i="2"/>
  <c r="E11" i="2"/>
  <c r="C11" i="2"/>
  <c r="F12" i="2"/>
  <c r="G10" i="2"/>
  <c r="G5" i="2"/>
  <c r="C10" i="2"/>
  <c r="B20" i="2"/>
  <c r="E20" i="2" s="1"/>
  <c r="I20" i="2"/>
  <c r="J20" i="2" s="1"/>
  <c r="K20" i="2" s="1"/>
  <c r="D16" i="4" l="1"/>
  <c r="E16" i="4"/>
  <c r="G12" i="4"/>
  <c r="G16" i="4" s="1"/>
  <c r="C16" i="4"/>
  <c r="C18" i="4" s="1"/>
  <c r="N12" i="4"/>
  <c r="O12" i="4" s="1"/>
  <c r="P12" i="4" s="1"/>
  <c r="Q12" i="4" s="1"/>
  <c r="G14" i="4"/>
  <c r="E12" i="2"/>
  <c r="E10" i="2"/>
  <c r="D10" i="2"/>
  <c r="F20" i="2"/>
  <c r="G20" i="2" s="1"/>
  <c r="H20" i="2" s="1"/>
  <c r="B17" i="3" s="1"/>
  <c r="K11" i="2"/>
  <c r="C12" i="3" s="1"/>
  <c r="K10" i="2"/>
  <c r="B12" i="3" s="1"/>
  <c r="C12" i="2"/>
  <c r="C16" i="2" s="1"/>
  <c r="C15" i="2"/>
  <c r="B16" i="3" s="1"/>
  <c r="N10" i="2"/>
  <c r="O10" i="2" s="1"/>
  <c r="P10" i="2" s="1"/>
  <c r="Q10" i="2" s="1"/>
  <c r="B11" i="3" s="1"/>
  <c r="G12" i="2"/>
  <c r="N11" i="2"/>
  <c r="O11" i="2" s="1"/>
  <c r="P11" i="2" s="1"/>
  <c r="Q11" i="2" s="1"/>
  <c r="C11" i="3" s="1"/>
  <c r="D12" i="2"/>
  <c r="D16" i="2" s="1"/>
  <c r="D17" i="2" s="1"/>
  <c r="C10" i="3" s="1"/>
  <c r="C14" i="2" l="1"/>
  <c r="B14" i="3" s="1"/>
  <c r="D27" i="2"/>
  <c r="D28" i="2" s="1"/>
  <c r="C17" i="2"/>
  <c r="B10" i="3" s="1"/>
  <c r="D14" i="2"/>
  <c r="N20" i="2"/>
  <c r="N21" i="2"/>
  <c r="M20" i="2"/>
  <c r="O20" i="2" s="1"/>
  <c r="P20" i="2" s="1"/>
  <c r="Q20" i="2" s="1"/>
  <c r="B15" i="3" s="1"/>
  <c r="M21" i="2" l="1"/>
  <c r="C14" i="3"/>
  <c r="O21" i="2"/>
  <c r="P21" i="2" s="1"/>
  <c r="Q21" i="2" s="1"/>
  <c r="C15" i="3" s="1"/>
</calcChain>
</file>

<file path=xl/sharedStrings.xml><?xml version="1.0" encoding="utf-8"?>
<sst xmlns="http://schemas.openxmlformats.org/spreadsheetml/2006/main" count="155" uniqueCount="58">
  <si>
    <t>LON</t>
  </si>
  <si>
    <t>LAT</t>
  </si>
  <si>
    <t>PLOTID</t>
  </si>
  <si>
    <t>SAMPLEID</t>
  </si>
  <si>
    <t>classification</t>
  </si>
  <si>
    <t>reference</t>
  </si>
  <si>
    <t>change,change(gain)</t>
  </si>
  <si>
    <t>change,change(loss)</t>
  </si>
  <si>
    <t>no change,no change</t>
  </si>
  <si>
    <t>change(gain), change(loss)</t>
  </si>
  <si>
    <t>change(loss), change(gain)</t>
  </si>
  <si>
    <t>no change, gain</t>
  </si>
  <si>
    <t>no change, loss</t>
  </si>
  <si>
    <t>Reference</t>
  </si>
  <si>
    <t>Total</t>
  </si>
  <si>
    <r>
      <t>A</t>
    </r>
    <r>
      <rPr>
        <i/>
        <vertAlign val="subscript"/>
        <sz val="12"/>
        <color theme="1"/>
        <rFont val="Times New Roman"/>
        <family val="1"/>
      </rPr>
      <t>m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[m2]</t>
    </r>
  </si>
  <si>
    <r>
      <t>W</t>
    </r>
    <r>
      <rPr>
        <i/>
        <vertAlign val="subscript"/>
        <sz val="12"/>
        <color theme="1"/>
        <rFont val="Times New Roman"/>
        <family val="1"/>
      </rPr>
      <t>h</t>
    </r>
  </si>
  <si>
    <t>U</t>
  </si>
  <si>
    <t>Pixel Count</t>
  </si>
  <si>
    <t>Map</t>
  </si>
  <si>
    <t>Sp (Area)</t>
  </si>
  <si>
    <t>SA (area)</t>
  </si>
  <si>
    <t>Area CI [m2]</t>
  </si>
  <si>
    <t>Area CI [ha]</t>
  </si>
  <si>
    <t>P</t>
  </si>
  <si>
    <t>O</t>
  </si>
  <si>
    <t>A^ [m2]</t>
  </si>
  <si>
    <t>A^ [ha]</t>
  </si>
  <si>
    <t>temp</t>
  </si>
  <si>
    <t>V(O)</t>
  </si>
  <si>
    <t>S(O)</t>
  </si>
  <si>
    <t>Overall CI</t>
  </si>
  <si>
    <t>V(U)</t>
  </si>
  <si>
    <t>S(U)</t>
  </si>
  <si>
    <t>Users CI</t>
  </si>
  <si>
    <t>N^j</t>
  </si>
  <si>
    <t>expr1</t>
  </si>
  <si>
    <t>expr2</t>
  </si>
  <si>
    <t>V(P)</t>
  </si>
  <si>
    <t>S(P)</t>
  </si>
  <si>
    <t>Prod CI</t>
  </si>
  <si>
    <t>Estimated area [ha]</t>
  </si>
  <si>
    <t>95% CI of area [ha] ±</t>
  </si>
  <si>
    <t>User's accuracy [-]</t>
  </si>
  <si>
    <t>95% CI of user's [-] ±</t>
  </si>
  <si>
    <t>Prod.'s accuracy [-]</t>
  </si>
  <si>
    <t>95% CI of prod. [-] ±</t>
  </si>
  <si>
    <t>Overall accuracy [-]</t>
  </si>
  <si>
    <t>95% CI of overall [-] ±</t>
  </si>
  <si>
    <t>Cambio</t>
  </si>
  <si>
    <t>No Cambio</t>
  </si>
  <si>
    <r>
      <t xml:space="preserve">Am </t>
    </r>
    <r>
      <rPr>
        <sz val="12"/>
        <color rgb="FF000000"/>
        <rFont val="Times New Roman"/>
        <family val="1"/>
      </rPr>
      <t>[m2]</t>
    </r>
  </si>
  <si>
    <t>Wh</t>
  </si>
  <si>
    <t>Gain</t>
  </si>
  <si>
    <t>Loss</t>
  </si>
  <si>
    <t>No Change</t>
  </si>
  <si>
    <t>change(gain),no change</t>
  </si>
  <si>
    <t>change(loss), 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</si>
</sst>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%"/>
    <numFmt numFmtId="165" formatCode="0.0000"/>
    <numFmt numFmtId="166" formatCode="0.000"/>
    <numFmt numFmtId="167" formatCode="0.0"/>
    <numFmt numFmtId="168" formatCode="#,##0.0"/>
    <numFmt numFmtId="173" formatCode="0.00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vertAlign val="subscript"/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 wrapText="1"/>
    </xf>
    <xf numFmtId="0" fontId="18" fillId="0" borderId="0" xfId="0" applyFont="1" applyAlignment="1">
      <alignment horizontal="center" vertical="center" textRotation="90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3" fontId="18" fillId="0" borderId="0" xfId="0" applyNumberFormat="1" applyFont="1" applyAlignment="1">
      <alignment horizontal="left" vertical="center" wrapText="1"/>
    </xf>
    <xf numFmtId="164" fontId="18" fillId="0" borderId="0" xfId="1" applyNumberFormat="1" applyFont="1" applyAlignment="1">
      <alignment horizontal="left" vertical="center" wrapText="1"/>
    </xf>
    <xf numFmtId="2" fontId="18" fillId="0" borderId="0" xfId="0" applyNumberFormat="1" applyFont="1"/>
    <xf numFmtId="3" fontId="18" fillId="0" borderId="10" xfId="0" applyNumberFormat="1" applyFont="1" applyBorder="1" applyAlignment="1">
      <alignment horizontal="left" vertical="center" wrapText="1"/>
    </xf>
    <xf numFmtId="164" fontId="18" fillId="0" borderId="10" xfId="1" applyNumberFormat="1" applyFont="1" applyBorder="1" applyAlignment="1">
      <alignment horizontal="left" vertical="center" wrapText="1"/>
    </xf>
    <xf numFmtId="9" fontId="18" fillId="0" borderId="0" xfId="1" applyFont="1" applyAlignment="1">
      <alignment horizontal="left" vertical="center" wrapText="1"/>
    </xf>
    <xf numFmtId="165" fontId="18" fillId="0" borderId="0" xfId="0" applyNumberFormat="1" applyFont="1" applyAlignment="1">
      <alignment horizontal="left" vertical="center" wrapText="1"/>
    </xf>
    <xf numFmtId="166" fontId="18" fillId="0" borderId="0" xfId="0" applyNumberFormat="1" applyFont="1" applyAlignment="1">
      <alignment horizontal="left" vertical="center" wrapText="1"/>
    </xf>
    <xf numFmtId="167" fontId="18" fillId="0" borderId="0" xfId="0" applyNumberFormat="1" applyFont="1"/>
    <xf numFmtId="165" fontId="18" fillId="0" borderId="10" xfId="0" applyNumberFormat="1" applyFont="1" applyBorder="1" applyAlignment="1">
      <alignment horizontal="left" vertical="center" wrapText="1"/>
    </xf>
    <xf numFmtId="166" fontId="18" fillId="0" borderId="10" xfId="0" applyNumberFormat="1" applyFont="1" applyBorder="1" applyAlignment="1">
      <alignment horizontal="left" vertical="center" wrapText="1"/>
    </xf>
    <xf numFmtId="1" fontId="18" fillId="0" borderId="0" xfId="0" applyNumberFormat="1" applyFont="1" applyAlignment="1">
      <alignment horizontal="left" vertical="center" wrapText="1"/>
    </xf>
    <xf numFmtId="166" fontId="18" fillId="0" borderId="0" xfId="0" applyNumberFormat="1" applyFont="1"/>
    <xf numFmtId="3" fontId="18" fillId="0" borderId="0" xfId="0" applyNumberFormat="1" applyFont="1"/>
    <xf numFmtId="168" fontId="18" fillId="0" borderId="0" xfId="0" applyNumberFormat="1" applyFont="1"/>
    <xf numFmtId="0" fontId="18" fillId="0" borderId="11" xfId="0" applyFont="1" applyBorder="1"/>
    <xf numFmtId="3" fontId="18" fillId="0" borderId="11" xfId="0" applyNumberFormat="1" applyFont="1" applyBorder="1"/>
    <xf numFmtId="4" fontId="18" fillId="0" borderId="0" xfId="0" applyNumberFormat="1" applyFont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4" fontId="18" fillId="0" borderId="12" xfId="0" applyNumberFormat="1" applyFont="1" applyBorder="1" applyAlignment="1">
      <alignment horizontal="left" vertical="center" wrapText="1"/>
    </xf>
    <xf numFmtId="10" fontId="18" fillId="0" borderId="0" xfId="1" applyNumberFormat="1" applyFont="1" applyAlignment="1">
      <alignment horizontal="left" vertical="center" wrapText="1"/>
    </xf>
    <xf numFmtId="10" fontId="18" fillId="0" borderId="12" xfId="1" applyNumberFormat="1" applyFont="1" applyBorder="1" applyAlignment="1">
      <alignment horizontal="left"/>
    </xf>
    <xf numFmtId="10" fontId="18" fillId="0" borderId="12" xfId="1" applyNumberFormat="1" applyFont="1" applyBorder="1" applyAlignment="1">
      <alignment horizontal="left" vertical="center" wrapText="1"/>
    </xf>
    <xf numFmtId="10" fontId="18" fillId="0" borderId="0" xfId="1" applyNumberFormat="1" applyFont="1" applyAlignment="1">
      <alignment horizontal="left"/>
    </xf>
    <xf numFmtId="10" fontId="18" fillId="0" borderId="0" xfId="1" applyNumberFormat="1" applyFont="1" applyAlignment="1">
      <alignment horizontal="center" vertical="center" wrapText="1"/>
    </xf>
    <xf numFmtId="10" fontId="18" fillId="0" borderId="10" xfId="1" applyNumberFormat="1" applyFont="1" applyBorder="1" applyAlignment="1">
      <alignment horizontal="center" vertical="center" wrapText="1"/>
    </xf>
    <xf numFmtId="168" fontId="18" fillId="0" borderId="0" xfId="0" applyNumberFormat="1" applyFont="1" applyAlignment="1">
      <alignment horizontal="left" vertical="center" wrapText="1"/>
    </xf>
    <xf numFmtId="2" fontId="18" fillId="0" borderId="0" xfId="0" applyNumberFormat="1" applyFont="1" applyAlignment="1">
      <alignment horizontal="left" vertical="center" wrapText="1"/>
    </xf>
    <xf numFmtId="2" fontId="18" fillId="0" borderId="0" xfId="0" applyNumberFormat="1" applyFont="1" applyAlignment="1">
      <alignment horizontal="left"/>
    </xf>
    <xf numFmtId="165" fontId="18" fillId="0" borderId="0" xfId="0" applyNumberFormat="1" applyFont="1" applyAlignment="1">
      <alignment horizontal="center" vertical="center" wrapText="1"/>
    </xf>
    <xf numFmtId="0" fontId="0" fillId="0" borderId="13" xfId="0" applyBorder="1" applyAlignment="1">
      <alignment wrapText="1"/>
    </xf>
    <xf numFmtId="0" fontId="0" fillId="0" borderId="17" xfId="0" applyBorder="1" applyAlignment="1">
      <alignment vertical="center" wrapText="1"/>
    </xf>
    <xf numFmtId="0" fontId="19" fillId="0" borderId="17" xfId="0" applyFont="1" applyBorder="1" applyAlignment="1">
      <alignment vertical="center" wrapText="1"/>
    </xf>
    <xf numFmtId="0" fontId="21" fillId="0" borderId="17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3" fontId="18" fillId="0" borderId="13" xfId="0" applyNumberFormat="1" applyFont="1" applyBorder="1" applyAlignment="1">
      <alignment vertical="center" wrapText="1"/>
    </xf>
    <xf numFmtId="0" fontId="18" fillId="0" borderId="13" xfId="0" applyFont="1" applyBorder="1" applyAlignment="1">
      <alignment horizontal="right" wrapText="1"/>
    </xf>
    <xf numFmtId="3" fontId="18" fillId="0" borderId="17" xfId="0" applyNumberFormat="1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3" fontId="18" fillId="0" borderId="13" xfId="0" applyNumberFormat="1" applyFont="1" applyBorder="1" applyAlignment="1">
      <alignment horizontal="right" wrapText="1"/>
    </xf>
    <xf numFmtId="0" fontId="0" fillId="0" borderId="18" xfId="0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8" xfId="0" applyFont="1" applyBorder="1" applyAlignment="1">
      <alignment horizontal="right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textRotation="90"/>
    </xf>
    <xf numFmtId="0" fontId="18" fillId="0" borderId="20" xfId="0" applyFont="1" applyBorder="1" applyAlignment="1">
      <alignment horizontal="center" vertical="center" textRotation="90"/>
    </xf>
    <xf numFmtId="0" fontId="18" fillId="0" borderId="21" xfId="0" applyFont="1" applyBorder="1" applyAlignment="1">
      <alignment horizontal="center" vertical="center" textRotation="90"/>
    </xf>
    <xf numFmtId="9" fontId="18" fillId="0" borderId="13" xfId="1" applyFont="1" applyBorder="1" applyAlignment="1">
      <alignment vertical="center" wrapText="1"/>
    </xf>
    <xf numFmtId="173" fontId="18" fillId="0" borderId="13" xfId="1" applyNumberFormat="1" applyFont="1" applyBorder="1" applyAlignment="1">
      <alignment vertical="center" wrapText="1"/>
    </xf>
    <xf numFmtId="173" fontId="18" fillId="0" borderId="13" xfId="0" applyNumberFormat="1" applyFont="1" applyBorder="1" applyAlignment="1">
      <alignment vertical="center" wrapText="1"/>
    </xf>
    <xf numFmtId="173" fontId="18" fillId="0" borderId="13" xfId="0" applyNumberFormat="1" applyFont="1" applyBorder="1" applyAlignment="1">
      <alignment horizontal="right" wrapText="1"/>
    </xf>
    <xf numFmtId="0" fontId="18" fillId="0" borderId="17" xfId="0" applyFont="1" applyBorder="1" applyAlignment="1">
      <alignment wrapText="1"/>
    </xf>
    <xf numFmtId="9" fontId="18" fillId="0" borderId="13" xfId="1" applyFont="1" applyBorder="1" applyAlignment="1">
      <alignment wrapText="1"/>
    </xf>
    <xf numFmtId="9" fontId="18" fillId="0" borderId="25" xfId="1" applyFont="1" applyBorder="1" applyAlignment="1">
      <alignment horizontal="center" vertical="center" wrapText="1"/>
    </xf>
    <xf numFmtId="9" fontId="18" fillId="0" borderId="26" xfId="1" applyFont="1" applyBorder="1" applyAlignment="1">
      <alignment horizontal="center" vertical="center" wrapText="1"/>
    </xf>
    <xf numFmtId="9" fontId="18" fillId="0" borderId="27" xfId="1" applyFont="1" applyBorder="1" applyAlignment="1">
      <alignment horizontal="center" vertical="center" wrapText="1"/>
    </xf>
    <xf numFmtId="9" fontId="18" fillId="0" borderId="17" xfId="1" applyFont="1" applyBorder="1" applyAlignment="1">
      <alignment wrapText="1"/>
    </xf>
    <xf numFmtId="9" fontId="18" fillId="0" borderId="17" xfId="1" applyFont="1" applyBorder="1" applyAlignment="1">
      <alignment vertical="center" wrapText="1"/>
    </xf>
    <xf numFmtId="9" fontId="18" fillId="0" borderId="22" xfId="1" applyFont="1" applyBorder="1" applyAlignment="1">
      <alignment horizontal="center" vertical="center" wrapText="1"/>
    </xf>
    <xf numFmtId="9" fontId="18" fillId="0" borderId="23" xfId="1" applyFont="1" applyBorder="1" applyAlignment="1">
      <alignment horizontal="center" vertical="center" wrapText="1"/>
    </xf>
    <xf numFmtId="9" fontId="18" fillId="0" borderId="24" xfId="1" applyFont="1" applyBorder="1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2"/>
  <sheetViews>
    <sheetView topLeftCell="A395" workbookViewId="0">
      <selection activeCell="O1" sqref="O1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7</v>
      </c>
      <c r="I1" t="s">
        <v>6</v>
      </c>
      <c r="J1" t="s">
        <v>8</v>
      </c>
      <c r="K1" t="s">
        <v>10</v>
      </c>
      <c r="L1" t="s">
        <v>9</v>
      </c>
      <c r="M1" t="s">
        <v>56</v>
      </c>
      <c r="N1" t="s">
        <v>57</v>
      </c>
      <c r="O1" t="s">
        <v>12</v>
      </c>
      <c r="P1" t="s">
        <v>11</v>
      </c>
    </row>
    <row r="2" spans="1:16" x14ac:dyDescent="0.35">
      <c r="A2">
        <v>-70.175177270000006</v>
      </c>
      <c r="B2">
        <v>18.89817304</v>
      </c>
      <c r="C2">
        <v>333</v>
      </c>
      <c r="D2">
        <v>333</v>
      </c>
      <c r="E2">
        <v>2</v>
      </c>
      <c r="F2">
        <v>2</v>
      </c>
      <c r="H2">
        <f>IF(AND(E2=2,F2=2),1,0)</f>
        <v>1</v>
      </c>
      <c r="I2">
        <f>IF(AND(E2=1,F2=1),1,0)</f>
        <v>0</v>
      </c>
      <c r="J2">
        <f>IF(AND(E2=0,F2=0),1,0)</f>
        <v>0</v>
      </c>
      <c r="K2">
        <f>IF(AND(E2=2,F2=1),1,0)</f>
        <v>0</v>
      </c>
      <c r="L2">
        <f>IF(AND(E2=1,F2=2),1,0)</f>
        <v>0</v>
      </c>
      <c r="M2">
        <f>IF(AND(E2=1,F2=0),1,0)</f>
        <v>0</v>
      </c>
      <c r="N2">
        <f>IF(AND(E2=2,F2=0),1,0)</f>
        <v>0</v>
      </c>
      <c r="O2">
        <f>IF(AND(E2=0,F2=2),1,0)</f>
        <v>0</v>
      </c>
      <c r="P2">
        <f>IF(AND(E2=0,F2=1),1,0)</f>
        <v>0</v>
      </c>
    </row>
    <row r="3" spans="1:16" x14ac:dyDescent="0.35">
      <c r="A3">
        <v>-69.857712649999996</v>
      </c>
      <c r="B3">
        <v>18.845352099999999</v>
      </c>
      <c r="C3">
        <v>194</v>
      </c>
      <c r="D3">
        <v>194</v>
      </c>
      <c r="E3">
        <v>0</v>
      </c>
      <c r="F3">
        <v>0</v>
      </c>
      <c r="H3">
        <f t="shared" ref="H3:H66" si="0">IF(AND(E3=2,F3=2),1,0)</f>
        <v>0</v>
      </c>
      <c r="I3">
        <f t="shared" ref="I3:I66" si="1">IF(AND(E3=1,F3=1),1,0)</f>
        <v>0</v>
      </c>
      <c r="J3">
        <f t="shared" ref="J3:J66" si="2">IF(AND(E3=0,F3=0),1,0)</f>
        <v>1</v>
      </c>
      <c r="K3">
        <f t="shared" ref="K3:K66" si="3">IF(AND(E3=2,F3=1),1,0)</f>
        <v>0</v>
      </c>
      <c r="L3">
        <f t="shared" ref="L3:L66" si="4">IF(AND(E3=1,F3=2),1,0)</f>
        <v>0</v>
      </c>
      <c r="M3">
        <f t="shared" ref="M3:M66" si="5">IF(AND(E3=1,F3=0),1,0)</f>
        <v>0</v>
      </c>
      <c r="N3">
        <f t="shared" ref="N3:N66" si="6">IF(AND(E3=2,F3=0),1,0)</f>
        <v>0</v>
      </c>
      <c r="O3">
        <f t="shared" ref="O3:O66" si="7">IF(AND(E3=0,F3=2),1,0)</f>
        <v>0</v>
      </c>
      <c r="P3">
        <f t="shared" ref="P3:P66" si="8">IF(AND(E3=0,F3=1),1,0)</f>
        <v>0</v>
      </c>
    </row>
    <row r="4" spans="1:16" x14ac:dyDescent="0.35">
      <c r="A4">
        <v>-70.249827269999997</v>
      </c>
      <c r="B4">
        <v>18.9501855</v>
      </c>
      <c r="C4">
        <v>209</v>
      </c>
      <c r="D4">
        <v>209</v>
      </c>
      <c r="E4">
        <v>1</v>
      </c>
      <c r="F4">
        <v>1</v>
      </c>
      <c r="H4">
        <f t="shared" si="0"/>
        <v>0</v>
      </c>
      <c r="I4">
        <f t="shared" si="1"/>
        <v>1</v>
      </c>
      <c r="J4">
        <f t="shared" si="2"/>
        <v>0</v>
      </c>
      <c r="K4">
        <f t="shared" si="3"/>
        <v>0</v>
      </c>
      <c r="L4">
        <f t="shared" si="4"/>
        <v>0</v>
      </c>
      <c r="M4">
        <f t="shared" si="5"/>
        <v>0</v>
      </c>
      <c r="N4">
        <f t="shared" si="6"/>
        <v>0</v>
      </c>
      <c r="O4">
        <f t="shared" si="7"/>
        <v>0</v>
      </c>
      <c r="P4">
        <f t="shared" si="8"/>
        <v>0</v>
      </c>
    </row>
    <row r="5" spans="1:16" x14ac:dyDescent="0.35">
      <c r="A5">
        <v>-70.083010119999997</v>
      </c>
      <c r="B5">
        <v>19.028608420000001</v>
      </c>
      <c r="C5">
        <v>16</v>
      </c>
      <c r="D5">
        <v>16</v>
      </c>
      <c r="E5">
        <v>0</v>
      </c>
      <c r="F5">
        <v>0</v>
      </c>
      <c r="H5">
        <f t="shared" si="0"/>
        <v>0</v>
      </c>
      <c r="I5">
        <f t="shared" si="1"/>
        <v>0</v>
      </c>
      <c r="J5">
        <f t="shared" si="2"/>
        <v>1</v>
      </c>
      <c r="K5">
        <f t="shared" si="3"/>
        <v>0</v>
      </c>
      <c r="L5">
        <f t="shared" si="4"/>
        <v>0</v>
      </c>
      <c r="M5">
        <f t="shared" si="5"/>
        <v>0</v>
      </c>
      <c r="N5">
        <f t="shared" si="6"/>
        <v>0</v>
      </c>
      <c r="O5">
        <f t="shared" si="7"/>
        <v>0</v>
      </c>
      <c r="P5">
        <f t="shared" si="8"/>
        <v>0</v>
      </c>
    </row>
    <row r="6" spans="1:16" x14ac:dyDescent="0.35">
      <c r="A6">
        <v>-69.909455609999995</v>
      </c>
      <c r="B6">
        <v>19.10487539</v>
      </c>
      <c r="C6">
        <v>90</v>
      </c>
      <c r="D6">
        <v>90</v>
      </c>
      <c r="E6">
        <v>0</v>
      </c>
      <c r="F6">
        <v>0</v>
      </c>
      <c r="H6">
        <f t="shared" si="0"/>
        <v>0</v>
      </c>
      <c r="I6">
        <f t="shared" si="1"/>
        <v>0</v>
      </c>
      <c r="J6">
        <f t="shared" si="2"/>
        <v>1</v>
      </c>
      <c r="K6">
        <f t="shared" si="3"/>
        <v>0</v>
      </c>
      <c r="L6">
        <f t="shared" si="4"/>
        <v>0</v>
      </c>
      <c r="M6">
        <f t="shared" si="5"/>
        <v>0</v>
      </c>
      <c r="N6">
        <f t="shared" si="6"/>
        <v>0</v>
      </c>
      <c r="O6">
        <f t="shared" si="7"/>
        <v>0</v>
      </c>
      <c r="P6">
        <f t="shared" si="8"/>
        <v>0</v>
      </c>
    </row>
    <row r="7" spans="1:16" x14ac:dyDescent="0.35">
      <c r="A7">
        <v>-70.116696939999997</v>
      </c>
      <c r="B7">
        <v>19.148803010000002</v>
      </c>
      <c r="C7">
        <v>233</v>
      </c>
      <c r="D7">
        <v>233</v>
      </c>
      <c r="E7">
        <v>1</v>
      </c>
      <c r="F7">
        <v>1</v>
      </c>
      <c r="H7">
        <f t="shared" si="0"/>
        <v>0</v>
      </c>
      <c r="I7">
        <f t="shared" si="1"/>
        <v>1</v>
      </c>
      <c r="J7">
        <f t="shared" si="2"/>
        <v>0</v>
      </c>
      <c r="K7">
        <f t="shared" si="3"/>
        <v>0</v>
      </c>
      <c r="L7">
        <f t="shared" si="4"/>
        <v>0</v>
      </c>
      <c r="M7">
        <f t="shared" si="5"/>
        <v>0</v>
      </c>
      <c r="N7">
        <f t="shared" si="6"/>
        <v>0</v>
      </c>
      <c r="O7">
        <f t="shared" si="7"/>
        <v>0</v>
      </c>
      <c r="P7">
        <f t="shared" si="8"/>
        <v>0</v>
      </c>
    </row>
    <row r="8" spans="1:16" x14ac:dyDescent="0.35">
      <c r="A8">
        <v>-70.231232140000003</v>
      </c>
      <c r="B8">
        <v>19.018098129999998</v>
      </c>
      <c r="C8">
        <v>235</v>
      </c>
      <c r="D8">
        <v>235</v>
      </c>
      <c r="E8">
        <v>1</v>
      </c>
      <c r="F8">
        <v>1</v>
      </c>
      <c r="H8">
        <f t="shared" si="0"/>
        <v>0</v>
      </c>
      <c r="I8">
        <f t="shared" si="1"/>
        <v>1</v>
      </c>
      <c r="J8">
        <f t="shared" si="2"/>
        <v>0</v>
      </c>
      <c r="K8">
        <f t="shared" si="3"/>
        <v>0</v>
      </c>
      <c r="L8">
        <f t="shared" si="4"/>
        <v>0</v>
      </c>
      <c r="M8">
        <f t="shared" si="5"/>
        <v>0</v>
      </c>
      <c r="N8">
        <f t="shared" si="6"/>
        <v>0</v>
      </c>
      <c r="O8">
        <f t="shared" si="7"/>
        <v>0</v>
      </c>
      <c r="P8">
        <f t="shared" si="8"/>
        <v>0</v>
      </c>
    </row>
    <row r="9" spans="1:16" x14ac:dyDescent="0.35">
      <c r="A9">
        <v>-70.245245859999997</v>
      </c>
      <c r="B9">
        <v>18.41604723</v>
      </c>
      <c r="C9">
        <v>221</v>
      </c>
      <c r="D9">
        <v>221</v>
      </c>
      <c r="E9">
        <v>1</v>
      </c>
      <c r="F9">
        <v>1</v>
      </c>
      <c r="H9">
        <f t="shared" si="0"/>
        <v>0</v>
      </c>
      <c r="I9">
        <f t="shared" si="1"/>
        <v>1</v>
      </c>
      <c r="J9">
        <f t="shared" si="2"/>
        <v>0</v>
      </c>
      <c r="K9">
        <f t="shared" si="3"/>
        <v>0</v>
      </c>
      <c r="L9">
        <f t="shared" si="4"/>
        <v>0</v>
      </c>
      <c r="M9">
        <f t="shared" si="5"/>
        <v>0</v>
      </c>
      <c r="N9">
        <f t="shared" si="6"/>
        <v>0</v>
      </c>
      <c r="O9">
        <f t="shared" si="7"/>
        <v>0</v>
      </c>
      <c r="P9">
        <f t="shared" si="8"/>
        <v>0</v>
      </c>
    </row>
    <row r="10" spans="1:16" x14ac:dyDescent="0.35">
      <c r="A10">
        <v>-70.177333230000002</v>
      </c>
      <c r="B10">
        <v>18.880116910000002</v>
      </c>
      <c r="C10">
        <v>292</v>
      </c>
      <c r="D10">
        <v>292</v>
      </c>
      <c r="E10">
        <v>1</v>
      </c>
      <c r="F10">
        <v>1</v>
      </c>
      <c r="H10">
        <f t="shared" si="0"/>
        <v>0</v>
      </c>
      <c r="I10">
        <f t="shared" si="1"/>
        <v>1</v>
      </c>
      <c r="J10">
        <f t="shared" si="2"/>
        <v>0</v>
      </c>
      <c r="K10">
        <f t="shared" si="3"/>
        <v>0</v>
      </c>
      <c r="L10">
        <f t="shared" si="4"/>
        <v>0</v>
      </c>
      <c r="M10">
        <f t="shared" si="5"/>
        <v>0</v>
      </c>
      <c r="N10">
        <f t="shared" si="6"/>
        <v>0</v>
      </c>
      <c r="O10">
        <f t="shared" si="7"/>
        <v>0</v>
      </c>
      <c r="P10">
        <f t="shared" si="8"/>
        <v>0</v>
      </c>
    </row>
    <row r="11" spans="1:16" x14ac:dyDescent="0.35">
      <c r="A11">
        <v>-70.370830339999998</v>
      </c>
      <c r="B11">
        <v>18.571006619999999</v>
      </c>
      <c r="C11">
        <v>200</v>
      </c>
      <c r="D11">
        <v>200</v>
      </c>
      <c r="E11">
        <v>1</v>
      </c>
      <c r="F11">
        <v>1</v>
      </c>
      <c r="H11">
        <f t="shared" si="0"/>
        <v>0</v>
      </c>
      <c r="I11">
        <f t="shared" si="1"/>
        <v>1</v>
      </c>
      <c r="J11">
        <f t="shared" si="2"/>
        <v>0</v>
      </c>
      <c r="K11">
        <f t="shared" si="3"/>
        <v>0</v>
      </c>
      <c r="L11">
        <f t="shared" si="4"/>
        <v>0</v>
      </c>
      <c r="M11">
        <f t="shared" si="5"/>
        <v>0</v>
      </c>
      <c r="N11">
        <f t="shared" si="6"/>
        <v>0</v>
      </c>
      <c r="O11">
        <f t="shared" si="7"/>
        <v>0</v>
      </c>
      <c r="P11">
        <f t="shared" si="8"/>
        <v>0</v>
      </c>
    </row>
    <row r="12" spans="1:16" x14ac:dyDescent="0.35">
      <c r="A12">
        <v>-70.215870949999996</v>
      </c>
      <c r="B12">
        <v>19.470849040000001</v>
      </c>
      <c r="C12">
        <v>177</v>
      </c>
      <c r="D12">
        <v>177</v>
      </c>
      <c r="E12">
        <v>0</v>
      </c>
      <c r="F12">
        <v>0</v>
      </c>
      <c r="H12">
        <f t="shared" si="0"/>
        <v>0</v>
      </c>
      <c r="I12">
        <f t="shared" si="1"/>
        <v>0</v>
      </c>
      <c r="J12">
        <f t="shared" si="2"/>
        <v>1</v>
      </c>
      <c r="K12">
        <f t="shared" si="3"/>
        <v>0</v>
      </c>
      <c r="L12">
        <f t="shared" si="4"/>
        <v>0</v>
      </c>
      <c r="M12">
        <f t="shared" si="5"/>
        <v>0</v>
      </c>
      <c r="N12">
        <f t="shared" si="6"/>
        <v>0</v>
      </c>
      <c r="O12">
        <f t="shared" si="7"/>
        <v>0</v>
      </c>
      <c r="P12">
        <f t="shared" si="8"/>
        <v>0</v>
      </c>
    </row>
    <row r="13" spans="1:16" x14ac:dyDescent="0.35">
      <c r="A13">
        <v>-70.480784130000004</v>
      </c>
      <c r="B13">
        <v>19.102180440000001</v>
      </c>
      <c r="C13">
        <v>164</v>
      </c>
      <c r="D13">
        <v>164</v>
      </c>
      <c r="E13">
        <v>0</v>
      </c>
      <c r="F13">
        <v>0</v>
      </c>
      <c r="H13">
        <f t="shared" si="0"/>
        <v>0</v>
      </c>
      <c r="I13">
        <f t="shared" si="1"/>
        <v>0</v>
      </c>
      <c r="J13">
        <f t="shared" si="2"/>
        <v>1</v>
      </c>
      <c r="K13">
        <f t="shared" si="3"/>
        <v>0</v>
      </c>
      <c r="L13">
        <f t="shared" si="4"/>
        <v>0</v>
      </c>
      <c r="M13">
        <f t="shared" si="5"/>
        <v>0</v>
      </c>
      <c r="N13">
        <f t="shared" si="6"/>
        <v>0</v>
      </c>
      <c r="O13">
        <f t="shared" si="7"/>
        <v>0</v>
      </c>
      <c r="P13">
        <f t="shared" si="8"/>
        <v>0</v>
      </c>
    </row>
    <row r="14" spans="1:16" x14ac:dyDescent="0.35">
      <c r="A14">
        <v>-70.580227629999996</v>
      </c>
      <c r="B14">
        <v>18.784715819999999</v>
      </c>
      <c r="C14">
        <v>113</v>
      </c>
      <c r="D14">
        <v>113</v>
      </c>
      <c r="E14">
        <v>0</v>
      </c>
      <c r="F14">
        <v>0</v>
      </c>
      <c r="H14">
        <f t="shared" si="0"/>
        <v>0</v>
      </c>
      <c r="I14">
        <f t="shared" si="1"/>
        <v>0</v>
      </c>
      <c r="J14">
        <f t="shared" si="2"/>
        <v>1</v>
      </c>
      <c r="K14">
        <f t="shared" si="3"/>
        <v>0</v>
      </c>
      <c r="L14">
        <f t="shared" si="4"/>
        <v>0</v>
      </c>
      <c r="M14">
        <f t="shared" si="5"/>
        <v>0</v>
      </c>
      <c r="N14">
        <f t="shared" si="6"/>
        <v>0</v>
      </c>
      <c r="O14">
        <f t="shared" si="7"/>
        <v>0</v>
      </c>
      <c r="P14">
        <f t="shared" si="8"/>
        <v>0</v>
      </c>
    </row>
    <row r="15" spans="1:16" x14ac:dyDescent="0.35">
      <c r="A15">
        <v>-70.245784850000007</v>
      </c>
      <c r="B15">
        <v>18.962312749999999</v>
      </c>
      <c r="C15">
        <v>219</v>
      </c>
      <c r="D15">
        <v>219</v>
      </c>
      <c r="E15">
        <v>1</v>
      </c>
      <c r="F15">
        <v>1</v>
      </c>
      <c r="H15">
        <f t="shared" si="0"/>
        <v>0</v>
      </c>
      <c r="I15">
        <f t="shared" si="1"/>
        <v>1</v>
      </c>
      <c r="J15">
        <f t="shared" si="2"/>
        <v>0</v>
      </c>
      <c r="K15">
        <f t="shared" si="3"/>
        <v>0</v>
      </c>
      <c r="L15">
        <f t="shared" si="4"/>
        <v>0</v>
      </c>
      <c r="M15">
        <f t="shared" si="5"/>
        <v>0</v>
      </c>
      <c r="N15">
        <f t="shared" si="6"/>
        <v>0</v>
      </c>
      <c r="O15">
        <f t="shared" si="7"/>
        <v>0</v>
      </c>
      <c r="P15">
        <f t="shared" si="8"/>
        <v>0</v>
      </c>
    </row>
    <row r="16" spans="1:16" x14ac:dyDescent="0.35">
      <c r="A16">
        <v>-69.531893690000004</v>
      </c>
      <c r="B16">
        <v>18.808161850000001</v>
      </c>
      <c r="C16">
        <v>53</v>
      </c>
      <c r="D16">
        <v>53</v>
      </c>
      <c r="E16">
        <v>0</v>
      </c>
      <c r="F16">
        <v>0</v>
      </c>
      <c r="H16">
        <f t="shared" si="0"/>
        <v>0</v>
      </c>
      <c r="I16">
        <f t="shared" si="1"/>
        <v>0</v>
      </c>
      <c r="J16">
        <f t="shared" si="2"/>
        <v>1</v>
      </c>
      <c r="K16">
        <f t="shared" si="3"/>
        <v>0</v>
      </c>
      <c r="L16">
        <f t="shared" si="4"/>
        <v>0</v>
      </c>
      <c r="M16">
        <f t="shared" si="5"/>
        <v>0</v>
      </c>
      <c r="N16">
        <f t="shared" si="6"/>
        <v>0</v>
      </c>
      <c r="O16">
        <f t="shared" si="7"/>
        <v>0</v>
      </c>
      <c r="P16">
        <f t="shared" si="8"/>
        <v>0</v>
      </c>
    </row>
    <row r="17" spans="1:16" x14ac:dyDescent="0.35">
      <c r="A17">
        <v>-69.141935029999999</v>
      </c>
      <c r="B17">
        <v>18.41604723</v>
      </c>
      <c r="C17">
        <v>110</v>
      </c>
      <c r="D17">
        <v>110</v>
      </c>
      <c r="E17">
        <v>0</v>
      </c>
      <c r="F17">
        <v>0</v>
      </c>
      <c r="H17">
        <f t="shared" si="0"/>
        <v>0</v>
      </c>
      <c r="I17">
        <f t="shared" si="1"/>
        <v>0</v>
      </c>
      <c r="J17">
        <f t="shared" si="2"/>
        <v>1</v>
      </c>
      <c r="K17">
        <f t="shared" si="3"/>
        <v>0</v>
      </c>
      <c r="L17">
        <f t="shared" si="4"/>
        <v>0</v>
      </c>
      <c r="M17">
        <f t="shared" si="5"/>
        <v>0</v>
      </c>
      <c r="N17">
        <f t="shared" si="6"/>
        <v>0</v>
      </c>
      <c r="O17">
        <f t="shared" si="7"/>
        <v>0</v>
      </c>
      <c r="P17">
        <f t="shared" si="8"/>
        <v>0</v>
      </c>
    </row>
    <row r="18" spans="1:16" x14ac:dyDescent="0.35">
      <c r="A18">
        <v>-70.278124199999993</v>
      </c>
      <c r="B18">
        <v>18.392601200000001</v>
      </c>
      <c r="C18">
        <v>70</v>
      </c>
      <c r="D18">
        <v>70</v>
      </c>
      <c r="E18">
        <v>0</v>
      </c>
      <c r="F18">
        <v>0</v>
      </c>
      <c r="H18">
        <f t="shared" si="0"/>
        <v>0</v>
      </c>
      <c r="I18">
        <f t="shared" si="1"/>
        <v>0</v>
      </c>
      <c r="J18">
        <f t="shared" si="2"/>
        <v>1</v>
      </c>
      <c r="K18">
        <f t="shared" si="3"/>
        <v>0</v>
      </c>
      <c r="L18">
        <f t="shared" si="4"/>
        <v>0</v>
      </c>
      <c r="M18">
        <f t="shared" si="5"/>
        <v>0</v>
      </c>
      <c r="N18">
        <f t="shared" si="6"/>
        <v>0</v>
      </c>
      <c r="O18">
        <f t="shared" si="7"/>
        <v>0</v>
      </c>
      <c r="P18">
        <f t="shared" si="8"/>
        <v>0</v>
      </c>
    </row>
    <row r="19" spans="1:16" x14ac:dyDescent="0.35">
      <c r="A19">
        <v>-70.133405609999997</v>
      </c>
      <c r="B19">
        <v>19.110804269999999</v>
      </c>
      <c r="C19">
        <v>117</v>
      </c>
      <c r="D19">
        <v>117</v>
      </c>
      <c r="E19">
        <v>0</v>
      </c>
      <c r="F19">
        <v>0</v>
      </c>
      <c r="H19">
        <f t="shared" si="0"/>
        <v>0</v>
      </c>
      <c r="I19">
        <f t="shared" si="1"/>
        <v>0</v>
      </c>
      <c r="J19">
        <f t="shared" si="2"/>
        <v>1</v>
      </c>
      <c r="K19">
        <f t="shared" si="3"/>
        <v>0</v>
      </c>
      <c r="L19">
        <f t="shared" si="4"/>
        <v>0</v>
      </c>
      <c r="M19">
        <f t="shared" si="5"/>
        <v>0</v>
      </c>
      <c r="N19">
        <f t="shared" si="6"/>
        <v>0</v>
      </c>
      <c r="O19">
        <f t="shared" si="7"/>
        <v>0</v>
      </c>
      <c r="P19">
        <f t="shared" si="8"/>
        <v>0</v>
      </c>
    </row>
    <row r="20" spans="1:16" x14ac:dyDescent="0.35">
      <c r="A20">
        <v>-69.752609759999999</v>
      </c>
      <c r="B20">
        <v>19.184915279999998</v>
      </c>
      <c r="C20">
        <v>297</v>
      </c>
      <c r="D20">
        <v>297</v>
      </c>
      <c r="E20">
        <v>1</v>
      </c>
      <c r="F20">
        <v>1</v>
      </c>
      <c r="H20">
        <f t="shared" si="0"/>
        <v>0</v>
      </c>
      <c r="I20">
        <f t="shared" si="1"/>
        <v>1</v>
      </c>
      <c r="J20">
        <f t="shared" si="2"/>
        <v>0</v>
      </c>
      <c r="K20">
        <f t="shared" si="3"/>
        <v>0</v>
      </c>
      <c r="L20">
        <f t="shared" si="4"/>
        <v>0</v>
      </c>
      <c r="M20">
        <f t="shared" si="5"/>
        <v>0</v>
      </c>
      <c r="N20">
        <f t="shared" si="6"/>
        <v>0</v>
      </c>
      <c r="O20">
        <f t="shared" si="7"/>
        <v>0</v>
      </c>
      <c r="P20">
        <f t="shared" si="8"/>
        <v>0</v>
      </c>
    </row>
    <row r="21" spans="1:16" x14ac:dyDescent="0.35">
      <c r="A21">
        <v>-70.162780519999998</v>
      </c>
      <c r="B21">
        <v>18.93185987</v>
      </c>
      <c r="C21">
        <v>359</v>
      </c>
      <c r="D21">
        <v>359</v>
      </c>
      <c r="E21">
        <v>2</v>
      </c>
      <c r="F21">
        <v>2</v>
      </c>
      <c r="H21">
        <f t="shared" si="0"/>
        <v>1</v>
      </c>
      <c r="I21">
        <f t="shared" si="1"/>
        <v>0</v>
      </c>
      <c r="J21">
        <f t="shared" si="2"/>
        <v>0</v>
      </c>
      <c r="K21">
        <f t="shared" si="3"/>
        <v>0</v>
      </c>
      <c r="L21">
        <f t="shared" si="4"/>
        <v>0</v>
      </c>
      <c r="M21">
        <f t="shared" si="5"/>
        <v>0</v>
      </c>
      <c r="N21">
        <f t="shared" si="6"/>
        <v>0</v>
      </c>
      <c r="O21">
        <f t="shared" si="7"/>
        <v>0</v>
      </c>
      <c r="P21">
        <f t="shared" si="8"/>
        <v>0</v>
      </c>
    </row>
    <row r="22" spans="1:16" x14ac:dyDescent="0.35">
      <c r="A22">
        <v>-70.259529069999999</v>
      </c>
      <c r="B22">
        <v>18.32953947</v>
      </c>
      <c r="C22">
        <v>2</v>
      </c>
      <c r="D22">
        <v>2</v>
      </c>
      <c r="E22">
        <v>0</v>
      </c>
      <c r="F22">
        <v>0</v>
      </c>
      <c r="H22">
        <f t="shared" si="0"/>
        <v>0</v>
      </c>
      <c r="I22">
        <f t="shared" si="1"/>
        <v>0</v>
      </c>
      <c r="J22">
        <f t="shared" si="2"/>
        <v>1</v>
      </c>
      <c r="K22">
        <f t="shared" si="3"/>
        <v>0</v>
      </c>
      <c r="L22">
        <f t="shared" si="4"/>
        <v>0</v>
      </c>
      <c r="M22">
        <f t="shared" si="5"/>
        <v>0</v>
      </c>
      <c r="N22">
        <f t="shared" si="6"/>
        <v>0</v>
      </c>
      <c r="O22">
        <f t="shared" si="7"/>
        <v>0</v>
      </c>
      <c r="P22">
        <f t="shared" si="8"/>
        <v>0</v>
      </c>
    </row>
    <row r="23" spans="1:16" x14ac:dyDescent="0.35">
      <c r="A23">
        <v>-69.627564269999993</v>
      </c>
      <c r="B23">
        <v>19.099754990000001</v>
      </c>
      <c r="C23">
        <v>379</v>
      </c>
      <c r="D23">
        <v>379</v>
      </c>
      <c r="E23">
        <v>2</v>
      </c>
      <c r="F23">
        <v>2</v>
      </c>
      <c r="H23">
        <f t="shared" si="0"/>
        <v>1</v>
      </c>
      <c r="I23">
        <f t="shared" si="1"/>
        <v>0</v>
      </c>
      <c r="J23">
        <f t="shared" si="2"/>
        <v>0</v>
      </c>
      <c r="K23">
        <f t="shared" si="3"/>
        <v>0</v>
      </c>
      <c r="L23">
        <f t="shared" si="4"/>
        <v>0</v>
      </c>
      <c r="M23">
        <f t="shared" si="5"/>
        <v>0</v>
      </c>
      <c r="N23">
        <f t="shared" si="6"/>
        <v>0</v>
      </c>
      <c r="O23">
        <f t="shared" si="7"/>
        <v>0</v>
      </c>
      <c r="P23">
        <f t="shared" si="8"/>
        <v>0</v>
      </c>
    </row>
    <row r="24" spans="1:16" x14ac:dyDescent="0.35">
      <c r="A24">
        <v>-69.403614270000006</v>
      </c>
      <c r="B24">
        <v>19.084393800000001</v>
      </c>
      <c r="C24">
        <v>281</v>
      </c>
      <c r="D24">
        <v>281</v>
      </c>
      <c r="E24">
        <v>1</v>
      </c>
      <c r="F24">
        <v>1</v>
      </c>
      <c r="H24">
        <f t="shared" si="0"/>
        <v>0</v>
      </c>
      <c r="I24">
        <f t="shared" si="1"/>
        <v>1</v>
      </c>
      <c r="J24">
        <f t="shared" si="2"/>
        <v>0</v>
      </c>
      <c r="K24">
        <f t="shared" si="3"/>
        <v>0</v>
      </c>
      <c r="L24">
        <f t="shared" si="4"/>
        <v>0</v>
      </c>
      <c r="M24">
        <f t="shared" si="5"/>
        <v>0</v>
      </c>
      <c r="N24">
        <f t="shared" si="6"/>
        <v>0</v>
      </c>
      <c r="O24">
        <f t="shared" si="7"/>
        <v>0</v>
      </c>
      <c r="P24">
        <f t="shared" si="8"/>
        <v>0</v>
      </c>
    </row>
    <row r="25" spans="1:16" x14ac:dyDescent="0.35">
      <c r="A25">
        <v>-70.187035030000004</v>
      </c>
      <c r="B25">
        <v>19.612064199999999</v>
      </c>
      <c r="C25">
        <v>192</v>
      </c>
      <c r="D25">
        <v>192</v>
      </c>
      <c r="E25">
        <v>0</v>
      </c>
      <c r="F25">
        <v>0</v>
      </c>
      <c r="H25">
        <f t="shared" si="0"/>
        <v>0</v>
      </c>
      <c r="I25">
        <f t="shared" si="1"/>
        <v>0</v>
      </c>
      <c r="J25">
        <f t="shared" si="2"/>
        <v>1</v>
      </c>
      <c r="K25">
        <f t="shared" si="3"/>
        <v>0</v>
      </c>
      <c r="L25">
        <f t="shared" si="4"/>
        <v>0</v>
      </c>
      <c r="M25">
        <f t="shared" si="5"/>
        <v>0</v>
      </c>
      <c r="N25">
        <f t="shared" si="6"/>
        <v>0</v>
      </c>
      <c r="O25">
        <f t="shared" si="7"/>
        <v>0</v>
      </c>
      <c r="P25">
        <f t="shared" si="8"/>
        <v>0</v>
      </c>
    </row>
    <row r="26" spans="1:16" x14ac:dyDescent="0.35">
      <c r="A26">
        <v>-70.020487380000006</v>
      </c>
      <c r="B26">
        <v>18.70521492</v>
      </c>
      <c r="C26">
        <v>118</v>
      </c>
      <c r="D26">
        <v>118</v>
      </c>
      <c r="E26">
        <v>0</v>
      </c>
      <c r="F26">
        <v>0</v>
      </c>
      <c r="H26">
        <f t="shared" si="0"/>
        <v>0</v>
      </c>
      <c r="I26">
        <f t="shared" si="1"/>
        <v>0</v>
      </c>
      <c r="J26">
        <f t="shared" si="2"/>
        <v>1</v>
      </c>
      <c r="K26">
        <f t="shared" si="3"/>
        <v>0</v>
      </c>
      <c r="L26">
        <f t="shared" si="4"/>
        <v>0</v>
      </c>
      <c r="M26">
        <f t="shared" si="5"/>
        <v>0</v>
      </c>
      <c r="N26">
        <f t="shared" si="6"/>
        <v>0</v>
      </c>
      <c r="O26">
        <f t="shared" si="7"/>
        <v>0</v>
      </c>
      <c r="P26">
        <f t="shared" si="8"/>
        <v>0</v>
      </c>
    </row>
    <row r="27" spans="1:16" x14ac:dyDescent="0.35">
      <c r="A27">
        <v>-69.729702720000006</v>
      </c>
      <c r="B27">
        <v>19.160121780000001</v>
      </c>
      <c r="C27">
        <v>205</v>
      </c>
      <c r="D27">
        <v>205</v>
      </c>
      <c r="E27">
        <v>1</v>
      </c>
      <c r="F27">
        <v>1</v>
      </c>
      <c r="H27">
        <f t="shared" si="0"/>
        <v>0</v>
      </c>
      <c r="I27">
        <f t="shared" si="1"/>
        <v>1</v>
      </c>
      <c r="J27">
        <f t="shared" si="2"/>
        <v>0</v>
      </c>
      <c r="K27">
        <f t="shared" si="3"/>
        <v>0</v>
      </c>
      <c r="L27">
        <f t="shared" si="4"/>
        <v>0</v>
      </c>
      <c r="M27">
        <f t="shared" si="5"/>
        <v>0</v>
      </c>
      <c r="N27">
        <f t="shared" si="6"/>
        <v>0</v>
      </c>
      <c r="O27">
        <f t="shared" si="7"/>
        <v>0</v>
      </c>
      <c r="P27">
        <f t="shared" si="8"/>
        <v>0</v>
      </c>
    </row>
    <row r="28" spans="1:16" x14ac:dyDescent="0.35">
      <c r="A28">
        <v>-69.637535569999997</v>
      </c>
      <c r="B28">
        <v>19.126434960000001</v>
      </c>
      <c r="C28">
        <v>304</v>
      </c>
      <c r="D28">
        <v>304</v>
      </c>
      <c r="E28">
        <v>2</v>
      </c>
      <c r="F28">
        <v>2</v>
      </c>
      <c r="H28">
        <f t="shared" si="0"/>
        <v>1</v>
      </c>
      <c r="I28">
        <f t="shared" si="1"/>
        <v>0</v>
      </c>
      <c r="J28">
        <f t="shared" si="2"/>
        <v>0</v>
      </c>
      <c r="K28">
        <f t="shared" si="3"/>
        <v>0</v>
      </c>
      <c r="L28">
        <f t="shared" si="4"/>
        <v>0</v>
      </c>
      <c r="M28">
        <f t="shared" si="5"/>
        <v>0</v>
      </c>
      <c r="N28">
        <f t="shared" si="6"/>
        <v>0</v>
      </c>
      <c r="O28">
        <f t="shared" si="7"/>
        <v>0</v>
      </c>
      <c r="P28">
        <f t="shared" si="8"/>
        <v>0</v>
      </c>
    </row>
    <row r="29" spans="1:16" x14ac:dyDescent="0.35">
      <c r="A29">
        <v>-70.143646399999994</v>
      </c>
      <c r="B29">
        <v>19.23099886</v>
      </c>
      <c r="C29">
        <v>45</v>
      </c>
      <c r="D29">
        <v>45</v>
      </c>
      <c r="E29">
        <v>0</v>
      </c>
      <c r="F29">
        <v>0</v>
      </c>
      <c r="H29">
        <f t="shared" si="0"/>
        <v>0</v>
      </c>
      <c r="I29">
        <f t="shared" si="1"/>
        <v>0</v>
      </c>
      <c r="J29">
        <f t="shared" si="2"/>
        <v>1</v>
      </c>
      <c r="K29">
        <f t="shared" si="3"/>
        <v>0</v>
      </c>
      <c r="L29">
        <f t="shared" si="4"/>
        <v>0</v>
      </c>
      <c r="M29">
        <f t="shared" si="5"/>
        <v>0</v>
      </c>
      <c r="N29">
        <f t="shared" si="6"/>
        <v>0</v>
      </c>
      <c r="O29">
        <f t="shared" si="7"/>
        <v>0</v>
      </c>
      <c r="P29">
        <f t="shared" si="8"/>
        <v>0</v>
      </c>
    </row>
    <row r="30" spans="1:16" x14ac:dyDescent="0.35">
      <c r="A30">
        <v>-70.428771670000003</v>
      </c>
      <c r="B30">
        <v>18.749951020000001</v>
      </c>
      <c r="C30">
        <v>155</v>
      </c>
      <c r="D30">
        <v>155</v>
      </c>
      <c r="E30">
        <v>0</v>
      </c>
      <c r="F30">
        <v>0</v>
      </c>
      <c r="H30">
        <f t="shared" si="0"/>
        <v>0</v>
      </c>
      <c r="I30">
        <f t="shared" si="1"/>
        <v>0</v>
      </c>
      <c r="J30">
        <f t="shared" si="2"/>
        <v>1</v>
      </c>
      <c r="K30">
        <f t="shared" si="3"/>
        <v>0</v>
      </c>
      <c r="L30">
        <f t="shared" si="4"/>
        <v>0</v>
      </c>
      <c r="M30">
        <f t="shared" si="5"/>
        <v>0</v>
      </c>
      <c r="N30">
        <f t="shared" si="6"/>
        <v>0</v>
      </c>
      <c r="O30">
        <f t="shared" si="7"/>
        <v>0</v>
      </c>
      <c r="P30">
        <f t="shared" si="8"/>
        <v>0</v>
      </c>
    </row>
    <row r="31" spans="1:16" x14ac:dyDescent="0.35">
      <c r="A31">
        <v>-70.242550919999999</v>
      </c>
      <c r="B31">
        <v>18.422515099999998</v>
      </c>
      <c r="C31">
        <v>208</v>
      </c>
      <c r="D31">
        <v>208</v>
      </c>
      <c r="E31">
        <v>1</v>
      </c>
      <c r="F31">
        <v>1</v>
      </c>
      <c r="H31">
        <f t="shared" si="0"/>
        <v>0</v>
      </c>
      <c r="I31">
        <f t="shared" si="1"/>
        <v>1</v>
      </c>
      <c r="J31">
        <f t="shared" si="2"/>
        <v>0</v>
      </c>
      <c r="K31">
        <f t="shared" si="3"/>
        <v>0</v>
      </c>
      <c r="L31">
        <f t="shared" si="4"/>
        <v>0</v>
      </c>
      <c r="M31">
        <f t="shared" si="5"/>
        <v>0</v>
      </c>
      <c r="N31">
        <f t="shared" si="6"/>
        <v>0</v>
      </c>
      <c r="O31">
        <f t="shared" si="7"/>
        <v>0</v>
      </c>
      <c r="P31">
        <f t="shared" si="8"/>
        <v>0</v>
      </c>
    </row>
    <row r="32" spans="1:16" x14ac:dyDescent="0.35">
      <c r="A32">
        <v>-70.509350560000001</v>
      </c>
      <c r="B32">
        <v>18.219855169999999</v>
      </c>
      <c r="C32">
        <v>387</v>
      </c>
      <c r="D32">
        <v>387</v>
      </c>
      <c r="E32">
        <v>2</v>
      </c>
      <c r="F32">
        <v>2</v>
      </c>
      <c r="H32">
        <f t="shared" si="0"/>
        <v>1</v>
      </c>
      <c r="I32">
        <f t="shared" si="1"/>
        <v>0</v>
      </c>
      <c r="J32">
        <f t="shared" si="2"/>
        <v>0</v>
      </c>
      <c r="K32">
        <f t="shared" si="3"/>
        <v>0</v>
      </c>
      <c r="L32">
        <f t="shared" si="4"/>
        <v>0</v>
      </c>
      <c r="M32">
        <f t="shared" si="5"/>
        <v>0</v>
      </c>
      <c r="N32">
        <f t="shared" si="6"/>
        <v>0</v>
      </c>
      <c r="O32">
        <f t="shared" si="7"/>
        <v>0</v>
      </c>
      <c r="P32">
        <f t="shared" si="8"/>
        <v>0</v>
      </c>
    </row>
    <row r="33" spans="1:16" x14ac:dyDescent="0.35">
      <c r="A33">
        <v>-69.62729478</v>
      </c>
      <c r="B33">
        <v>19.086819250000001</v>
      </c>
      <c r="C33">
        <v>314</v>
      </c>
      <c r="D33">
        <v>314</v>
      </c>
      <c r="E33">
        <v>2</v>
      </c>
      <c r="F33">
        <v>2</v>
      </c>
      <c r="H33">
        <f t="shared" si="0"/>
        <v>1</v>
      </c>
      <c r="I33">
        <f t="shared" si="1"/>
        <v>0</v>
      </c>
      <c r="J33">
        <f t="shared" si="2"/>
        <v>0</v>
      </c>
      <c r="K33">
        <f t="shared" si="3"/>
        <v>0</v>
      </c>
      <c r="L33">
        <f t="shared" si="4"/>
        <v>0</v>
      </c>
      <c r="M33">
        <f t="shared" si="5"/>
        <v>0</v>
      </c>
      <c r="N33">
        <f t="shared" si="6"/>
        <v>0</v>
      </c>
      <c r="O33">
        <f t="shared" si="7"/>
        <v>0</v>
      </c>
      <c r="P33">
        <f t="shared" si="8"/>
        <v>0</v>
      </c>
    </row>
    <row r="34" spans="1:16" x14ac:dyDescent="0.35">
      <c r="A34">
        <v>-70.270578349999994</v>
      </c>
      <c r="B34">
        <v>18.972553550000001</v>
      </c>
      <c r="C34">
        <v>238</v>
      </c>
      <c r="D34">
        <v>238</v>
      </c>
      <c r="E34">
        <v>1</v>
      </c>
      <c r="F34">
        <v>1</v>
      </c>
      <c r="H34">
        <f t="shared" si="0"/>
        <v>0</v>
      </c>
      <c r="I34">
        <f t="shared" si="1"/>
        <v>1</v>
      </c>
      <c r="J34">
        <f t="shared" si="2"/>
        <v>0</v>
      </c>
      <c r="K34">
        <f t="shared" si="3"/>
        <v>0</v>
      </c>
      <c r="L34">
        <f t="shared" si="4"/>
        <v>0</v>
      </c>
      <c r="M34">
        <f t="shared" si="5"/>
        <v>0</v>
      </c>
      <c r="N34">
        <f t="shared" si="6"/>
        <v>0</v>
      </c>
      <c r="O34">
        <f t="shared" si="7"/>
        <v>0</v>
      </c>
      <c r="P34">
        <f t="shared" si="8"/>
        <v>0</v>
      </c>
    </row>
    <row r="35" spans="1:16" x14ac:dyDescent="0.35">
      <c r="A35">
        <v>-70.329867160000006</v>
      </c>
      <c r="B35">
        <v>19.113768709999999</v>
      </c>
      <c r="C35">
        <v>72</v>
      </c>
      <c r="D35">
        <v>72</v>
      </c>
      <c r="E35">
        <v>0</v>
      </c>
      <c r="F35">
        <v>0</v>
      </c>
      <c r="H35">
        <f t="shared" si="0"/>
        <v>0</v>
      </c>
      <c r="I35">
        <f t="shared" si="1"/>
        <v>0</v>
      </c>
      <c r="J35">
        <f t="shared" si="2"/>
        <v>1</v>
      </c>
      <c r="K35">
        <f t="shared" si="3"/>
        <v>0</v>
      </c>
      <c r="L35">
        <f t="shared" si="4"/>
        <v>0</v>
      </c>
      <c r="M35">
        <f t="shared" si="5"/>
        <v>0</v>
      </c>
      <c r="N35">
        <f t="shared" si="6"/>
        <v>0</v>
      </c>
      <c r="O35">
        <f t="shared" si="7"/>
        <v>0</v>
      </c>
      <c r="P35">
        <f t="shared" si="8"/>
        <v>0</v>
      </c>
    </row>
    <row r="36" spans="1:16" x14ac:dyDescent="0.35">
      <c r="A36">
        <v>-70.430388640000004</v>
      </c>
      <c r="B36">
        <v>18.626791999999998</v>
      </c>
      <c r="C36">
        <v>171</v>
      </c>
      <c r="D36">
        <v>171</v>
      </c>
      <c r="E36">
        <v>0</v>
      </c>
      <c r="F36">
        <v>0</v>
      </c>
      <c r="H36">
        <f t="shared" si="0"/>
        <v>0</v>
      </c>
      <c r="I36">
        <f t="shared" si="1"/>
        <v>0</v>
      </c>
      <c r="J36">
        <f t="shared" si="2"/>
        <v>1</v>
      </c>
      <c r="K36">
        <f t="shared" si="3"/>
        <v>0</v>
      </c>
      <c r="L36">
        <f t="shared" si="4"/>
        <v>0</v>
      </c>
      <c r="M36">
        <f t="shared" si="5"/>
        <v>0</v>
      </c>
      <c r="N36">
        <f t="shared" si="6"/>
        <v>0</v>
      </c>
      <c r="O36">
        <f t="shared" si="7"/>
        <v>0</v>
      </c>
      <c r="P36">
        <f t="shared" si="8"/>
        <v>0</v>
      </c>
    </row>
    <row r="37" spans="1:16" x14ac:dyDescent="0.35">
      <c r="A37">
        <v>-69.62729478</v>
      </c>
      <c r="B37">
        <v>19.100024489999999</v>
      </c>
      <c r="C37">
        <v>391</v>
      </c>
      <c r="D37">
        <v>391</v>
      </c>
      <c r="E37">
        <v>2</v>
      </c>
      <c r="F37">
        <v>2</v>
      </c>
      <c r="H37">
        <f t="shared" si="0"/>
        <v>1</v>
      </c>
      <c r="I37">
        <f t="shared" si="1"/>
        <v>0</v>
      </c>
      <c r="J37">
        <f t="shared" si="2"/>
        <v>0</v>
      </c>
      <c r="K37">
        <f t="shared" si="3"/>
        <v>0</v>
      </c>
      <c r="L37">
        <f t="shared" si="4"/>
        <v>0</v>
      </c>
      <c r="M37">
        <f t="shared" si="5"/>
        <v>0</v>
      </c>
      <c r="N37">
        <f t="shared" si="6"/>
        <v>0</v>
      </c>
      <c r="O37">
        <f t="shared" si="7"/>
        <v>0</v>
      </c>
      <c r="P37">
        <f t="shared" si="8"/>
        <v>0</v>
      </c>
    </row>
    <row r="38" spans="1:16" x14ac:dyDescent="0.35">
      <c r="A38">
        <v>-70.170326369999998</v>
      </c>
      <c r="B38">
        <v>18.893322139999999</v>
      </c>
      <c r="C38">
        <v>386</v>
      </c>
      <c r="D38">
        <v>386</v>
      </c>
      <c r="E38">
        <v>2</v>
      </c>
      <c r="F38">
        <v>2</v>
      </c>
      <c r="H38">
        <f t="shared" si="0"/>
        <v>1</v>
      </c>
      <c r="I38">
        <f t="shared" si="1"/>
        <v>0</v>
      </c>
      <c r="J38">
        <f t="shared" si="2"/>
        <v>0</v>
      </c>
      <c r="K38">
        <f t="shared" si="3"/>
        <v>0</v>
      </c>
      <c r="L38">
        <f t="shared" si="4"/>
        <v>0</v>
      </c>
      <c r="M38">
        <f t="shared" si="5"/>
        <v>0</v>
      </c>
      <c r="N38">
        <f t="shared" si="6"/>
        <v>0</v>
      </c>
      <c r="O38">
        <f t="shared" si="7"/>
        <v>0</v>
      </c>
      <c r="P38">
        <f t="shared" si="8"/>
        <v>0</v>
      </c>
    </row>
    <row r="39" spans="1:16" x14ac:dyDescent="0.35">
      <c r="A39">
        <v>-70.376489719999995</v>
      </c>
      <c r="B39">
        <v>18.696052099999999</v>
      </c>
      <c r="C39">
        <v>68</v>
      </c>
      <c r="D39">
        <v>68</v>
      </c>
      <c r="E39">
        <v>0</v>
      </c>
      <c r="F39">
        <v>0</v>
      </c>
      <c r="H39">
        <f t="shared" si="0"/>
        <v>0</v>
      </c>
      <c r="I39">
        <f t="shared" si="1"/>
        <v>0</v>
      </c>
      <c r="J39">
        <f t="shared" si="2"/>
        <v>1</v>
      </c>
      <c r="K39">
        <f t="shared" si="3"/>
        <v>0</v>
      </c>
      <c r="L39">
        <f t="shared" si="4"/>
        <v>0</v>
      </c>
      <c r="M39">
        <f t="shared" si="5"/>
        <v>0</v>
      </c>
      <c r="N39">
        <f t="shared" si="6"/>
        <v>0</v>
      </c>
      <c r="O39">
        <f t="shared" si="7"/>
        <v>0</v>
      </c>
      <c r="P39">
        <f t="shared" si="8"/>
        <v>0</v>
      </c>
    </row>
    <row r="40" spans="1:16" x14ac:dyDescent="0.35">
      <c r="A40">
        <v>-70.029111200000003</v>
      </c>
      <c r="B40">
        <v>19.51046474</v>
      </c>
      <c r="C40">
        <v>220</v>
      </c>
      <c r="D40">
        <v>220</v>
      </c>
      <c r="E40">
        <v>1</v>
      </c>
      <c r="F40">
        <v>1</v>
      </c>
      <c r="H40">
        <f t="shared" si="0"/>
        <v>0</v>
      </c>
      <c r="I40">
        <f t="shared" si="1"/>
        <v>1</v>
      </c>
      <c r="J40">
        <f t="shared" si="2"/>
        <v>0</v>
      </c>
      <c r="K40">
        <f t="shared" si="3"/>
        <v>0</v>
      </c>
      <c r="L40">
        <f t="shared" si="4"/>
        <v>0</v>
      </c>
      <c r="M40">
        <f t="shared" si="5"/>
        <v>0</v>
      </c>
      <c r="N40">
        <f t="shared" si="6"/>
        <v>0</v>
      </c>
      <c r="O40">
        <f t="shared" si="7"/>
        <v>0</v>
      </c>
      <c r="P40">
        <f t="shared" si="8"/>
        <v>0</v>
      </c>
    </row>
    <row r="41" spans="1:16" x14ac:dyDescent="0.35">
      <c r="A41">
        <v>-70.250366260000007</v>
      </c>
      <c r="B41">
        <v>18.962582250000001</v>
      </c>
      <c r="C41">
        <v>225</v>
      </c>
      <c r="D41">
        <v>225</v>
      </c>
      <c r="E41">
        <v>1</v>
      </c>
      <c r="F41">
        <v>1</v>
      </c>
      <c r="H41">
        <f t="shared" si="0"/>
        <v>0</v>
      </c>
      <c r="I41">
        <f t="shared" si="1"/>
        <v>1</v>
      </c>
      <c r="J41">
        <f t="shared" si="2"/>
        <v>0</v>
      </c>
      <c r="K41">
        <f t="shared" si="3"/>
        <v>0</v>
      </c>
      <c r="L41">
        <f t="shared" si="4"/>
        <v>0</v>
      </c>
      <c r="M41">
        <f t="shared" si="5"/>
        <v>0</v>
      </c>
      <c r="N41">
        <f t="shared" si="6"/>
        <v>0</v>
      </c>
      <c r="O41">
        <f t="shared" si="7"/>
        <v>0</v>
      </c>
      <c r="P41">
        <f t="shared" si="8"/>
        <v>0</v>
      </c>
    </row>
    <row r="42" spans="1:16" x14ac:dyDescent="0.35">
      <c r="A42">
        <v>-69.812976550000002</v>
      </c>
      <c r="B42">
        <v>19.258217810000001</v>
      </c>
      <c r="C42">
        <v>62</v>
      </c>
      <c r="D42">
        <v>62</v>
      </c>
      <c r="E42">
        <v>0</v>
      </c>
      <c r="F42">
        <v>0</v>
      </c>
      <c r="H42">
        <f t="shared" si="0"/>
        <v>0</v>
      </c>
      <c r="I42">
        <f t="shared" si="1"/>
        <v>0</v>
      </c>
      <c r="J42">
        <f t="shared" si="2"/>
        <v>1</v>
      </c>
      <c r="K42">
        <f t="shared" si="3"/>
        <v>0</v>
      </c>
      <c r="L42">
        <f t="shared" si="4"/>
        <v>0</v>
      </c>
      <c r="M42">
        <f t="shared" si="5"/>
        <v>0</v>
      </c>
      <c r="N42">
        <f t="shared" si="6"/>
        <v>0</v>
      </c>
      <c r="O42">
        <f t="shared" si="7"/>
        <v>0</v>
      </c>
      <c r="P42">
        <f t="shared" si="8"/>
        <v>0</v>
      </c>
    </row>
    <row r="43" spans="1:16" x14ac:dyDescent="0.35">
      <c r="A43">
        <v>-70.207516620000007</v>
      </c>
      <c r="B43">
        <v>18.996538569999998</v>
      </c>
      <c r="C43">
        <v>265</v>
      </c>
      <c r="D43">
        <v>265</v>
      </c>
      <c r="E43">
        <v>1</v>
      </c>
      <c r="F43">
        <v>1</v>
      </c>
      <c r="H43">
        <f t="shared" si="0"/>
        <v>0</v>
      </c>
      <c r="I43">
        <f t="shared" si="1"/>
        <v>1</v>
      </c>
      <c r="J43">
        <f t="shared" si="2"/>
        <v>0</v>
      </c>
      <c r="K43">
        <f t="shared" si="3"/>
        <v>0</v>
      </c>
      <c r="L43">
        <f t="shared" si="4"/>
        <v>0</v>
      </c>
      <c r="M43">
        <f t="shared" si="5"/>
        <v>0</v>
      </c>
      <c r="N43">
        <f t="shared" si="6"/>
        <v>0</v>
      </c>
      <c r="O43">
        <f t="shared" si="7"/>
        <v>0</v>
      </c>
      <c r="P43">
        <f t="shared" si="8"/>
        <v>0</v>
      </c>
    </row>
    <row r="44" spans="1:16" x14ac:dyDescent="0.35">
      <c r="A44">
        <v>-70.170595860000006</v>
      </c>
      <c r="B44">
        <v>18.896825570000001</v>
      </c>
      <c r="C44">
        <v>377</v>
      </c>
      <c r="D44">
        <v>377</v>
      </c>
      <c r="E44">
        <v>2</v>
      </c>
      <c r="F44">
        <v>2</v>
      </c>
      <c r="H44">
        <f t="shared" si="0"/>
        <v>1</v>
      </c>
      <c r="I44">
        <f t="shared" si="1"/>
        <v>0</v>
      </c>
      <c r="J44">
        <f t="shared" si="2"/>
        <v>0</v>
      </c>
      <c r="K44">
        <f t="shared" si="3"/>
        <v>0</v>
      </c>
      <c r="L44">
        <f t="shared" si="4"/>
        <v>0</v>
      </c>
      <c r="M44">
        <f t="shared" si="5"/>
        <v>0</v>
      </c>
      <c r="N44">
        <f t="shared" si="6"/>
        <v>0</v>
      </c>
      <c r="O44">
        <f t="shared" si="7"/>
        <v>0</v>
      </c>
      <c r="P44">
        <f t="shared" si="8"/>
        <v>0</v>
      </c>
    </row>
    <row r="45" spans="1:16" x14ac:dyDescent="0.35">
      <c r="A45">
        <v>-70.170865359999993</v>
      </c>
      <c r="B45">
        <v>18.89062719</v>
      </c>
      <c r="C45">
        <v>383</v>
      </c>
      <c r="D45">
        <v>383</v>
      </c>
      <c r="E45">
        <v>2</v>
      </c>
      <c r="F45">
        <v>2</v>
      </c>
      <c r="H45">
        <f t="shared" si="0"/>
        <v>1</v>
      </c>
      <c r="I45">
        <f t="shared" si="1"/>
        <v>0</v>
      </c>
      <c r="J45">
        <f t="shared" si="2"/>
        <v>0</v>
      </c>
      <c r="K45">
        <f t="shared" si="3"/>
        <v>0</v>
      </c>
      <c r="L45">
        <f t="shared" si="4"/>
        <v>0</v>
      </c>
      <c r="M45">
        <f t="shared" si="5"/>
        <v>0</v>
      </c>
      <c r="N45">
        <f t="shared" si="6"/>
        <v>0</v>
      </c>
      <c r="O45">
        <f t="shared" si="7"/>
        <v>0</v>
      </c>
      <c r="P45">
        <f t="shared" si="8"/>
        <v>0</v>
      </c>
    </row>
    <row r="46" spans="1:16" x14ac:dyDescent="0.35">
      <c r="A46">
        <v>-70.164127989999997</v>
      </c>
      <c r="B46">
        <v>18.932129360000001</v>
      </c>
      <c r="C46">
        <v>389</v>
      </c>
      <c r="D46">
        <v>389</v>
      </c>
      <c r="E46">
        <v>2</v>
      </c>
      <c r="F46">
        <v>2</v>
      </c>
      <c r="H46">
        <f t="shared" si="0"/>
        <v>1</v>
      </c>
      <c r="I46">
        <f t="shared" si="1"/>
        <v>0</v>
      </c>
      <c r="J46">
        <f t="shared" si="2"/>
        <v>0</v>
      </c>
      <c r="K46">
        <f t="shared" si="3"/>
        <v>0</v>
      </c>
      <c r="L46">
        <f t="shared" si="4"/>
        <v>0</v>
      </c>
      <c r="M46">
        <f t="shared" si="5"/>
        <v>0</v>
      </c>
      <c r="N46">
        <f t="shared" si="6"/>
        <v>0</v>
      </c>
      <c r="O46">
        <f t="shared" si="7"/>
        <v>0</v>
      </c>
      <c r="P46">
        <f t="shared" si="8"/>
        <v>0</v>
      </c>
    </row>
    <row r="47" spans="1:16" x14ac:dyDescent="0.35">
      <c r="A47">
        <v>-70.162241530000003</v>
      </c>
      <c r="B47">
        <v>18.929703910000001</v>
      </c>
      <c r="C47">
        <v>343</v>
      </c>
      <c r="D47">
        <v>343</v>
      </c>
      <c r="E47">
        <v>2</v>
      </c>
      <c r="F47">
        <v>2</v>
      </c>
      <c r="H47">
        <f t="shared" si="0"/>
        <v>1</v>
      </c>
      <c r="I47">
        <f t="shared" si="1"/>
        <v>0</v>
      </c>
      <c r="J47">
        <f t="shared" si="2"/>
        <v>0</v>
      </c>
      <c r="K47">
        <f t="shared" si="3"/>
        <v>0</v>
      </c>
      <c r="L47">
        <f t="shared" si="4"/>
        <v>0</v>
      </c>
      <c r="M47">
        <f t="shared" si="5"/>
        <v>0</v>
      </c>
      <c r="N47">
        <f t="shared" si="6"/>
        <v>0</v>
      </c>
      <c r="O47">
        <f t="shared" si="7"/>
        <v>0</v>
      </c>
      <c r="P47">
        <f t="shared" si="8"/>
        <v>0</v>
      </c>
    </row>
    <row r="48" spans="1:16" x14ac:dyDescent="0.35">
      <c r="A48">
        <v>-70.173290809999997</v>
      </c>
      <c r="B48">
        <v>18.89979001</v>
      </c>
      <c r="C48">
        <v>312</v>
      </c>
      <c r="D48">
        <v>312</v>
      </c>
      <c r="E48">
        <v>2</v>
      </c>
      <c r="F48">
        <v>2</v>
      </c>
      <c r="H48">
        <f t="shared" si="0"/>
        <v>1</v>
      </c>
      <c r="I48">
        <f t="shared" si="1"/>
        <v>0</v>
      </c>
      <c r="J48">
        <f t="shared" si="2"/>
        <v>0</v>
      </c>
      <c r="K48">
        <f t="shared" si="3"/>
        <v>0</v>
      </c>
      <c r="L48">
        <f t="shared" si="4"/>
        <v>0</v>
      </c>
      <c r="M48">
        <f t="shared" si="5"/>
        <v>0</v>
      </c>
      <c r="N48">
        <f t="shared" si="6"/>
        <v>0</v>
      </c>
      <c r="O48">
        <f t="shared" si="7"/>
        <v>0</v>
      </c>
      <c r="P48">
        <f t="shared" si="8"/>
        <v>0</v>
      </c>
    </row>
    <row r="49" spans="1:16" x14ac:dyDescent="0.35">
      <c r="A49">
        <v>-70.511237019999996</v>
      </c>
      <c r="B49">
        <v>19.126434960000001</v>
      </c>
      <c r="C49">
        <v>100</v>
      </c>
      <c r="D49">
        <v>100</v>
      </c>
      <c r="E49">
        <v>0</v>
      </c>
      <c r="F49">
        <v>0</v>
      </c>
      <c r="H49">
        <f t="shared" si="0"/>
        <v>0</v>
      </c>
      <c r="I49">
        <f t="shared" si="1"/>
        <v>0</v>
      </c>
      <c r="J49">
        <f t="shared" si="2"/>
        <v>1</v>
      </c>
      <c r="K49">
        <f t="shared" si="3"/>
        <v>0</v>
      </c>
      <c r="L49">
        <f t="shared" si="4"/>
        <v>0</v>
      </c>
      <c r="M49">
        <f t="shared" si="5"/>
        <v>0</v>
      </c>
      <c r="N49">
        <f t="shared" si="6"/>
        <v>0</v>
      </c>
      <c r="O49">
        <f t="shared" si="7"/>
        <v>0</v>
      </c>
      <c r="P49">
        <f t="shared" si="8"/>
        <v>0</v>
      </c>
    </row>
    <row r="50" spans="1:16" x14ac:dyDescent="0.35">
      <c r="A50">
        <v>-69.404153260000001</v>
      </c>
      <c r="B50">
        <v>19.086819250000001</v>
      </c>
      <c r="C50">
        <v>211</v>
      </c>
      <c r="D50">
        <v>211</v>
      </c>
      <c r="E50">
        <v>1</v>
      </c>
      <c r="F50">
        <v>1</v>
      </c>
      <c r="H50">
        <f t="shared" si="0"/>
        <v>0</v>
      </c>
      <c r="I50">
        <f t="shared" si="1"/>
        <v>1</v>
      </c>
      <c r="J50">
        <f t="shared" si="2"/>
        <v>0</v>
      </c>
      <c r="K50">
        <f t="shared" si="3"/>
        <v>0</v>
      </c>
      <c r="L50">
        <f t="shared" si="4"/>
        <v>0</v>
      </c>
      <c r="M50">
        <f t="shared" si="5"/>
        <v>0</v>
      </c>
      <c r="N50">
        <f t="shared" si="6"/>
        <v>0</v>
      </c>
      <c r="O50">
        <f t="shared" si="7"/>
        <v>0</v>
      </c>
      <c r="P50">
        <f t="shared" si="8"/>
        <v>0</v>
      </c>
    </row>
    <row r="51" spans="1:16" x14ac:dyDescent="0.35">
      <c r="A51">
        <v>-69.428138279999999</v>
      </c>
      <c r="B51">
        <v>19.070110589999999</v>
      </c>
      <c r="C51">
        <v>260</v>
      </c>
      <c r="D51">
        <v>260</v>
      </c>
      <c r="E51">
        <v>1</v>
      </c>
      <c r="F51">
        <v>1</v>
      </c>
      <c r="H51">
        <f t="shared" si="0"/>
        <v>0</v>
      </c>
      <c r="I51">
        <f t="shared" si="1"/>
        <v>1</v>
      </c>
      <c r="J51">
        <f t="shared" si="2"/>
        <v>0</v>
      </c>
      <c r="K51">
        <f t="shared" si="3"/>
        <v>0</v>
      </c>
      <c r="L51">
        <f t="shared" si="4"/>
        <v>0</v>
      </c>
      <c r="M51">
        <f t="shared" si="5"/>
        <v>0</v>
      </c>
      <c r="N51">
        <f t="shared" si="6"/>
        <v>0</v>
      </c>
      <c r="O51">
        <f t="shared" si="7"/>
        <v>0</v>
      </c>
      <c r="P51">
        <f t="shared" si="8"/>
        <v>0</v>
      </c>
    </row>
    <row r="52" spans="1:16" x14ac:dyDescent="0.35">
      <c r="A52">
        <v>-70.41583593</v>
      </c>
      <c r="B52">
        <v>19.06283423</v>
      </c>
      <c r="C52">
        <v>254</v>
      </c>
      <c r="D52">
        <v>254</v>
      </c>
      <c r="E52">
        <v>1</v>
      </c>
      <c r="F52">
        <v>1</v>
      </c>
      <c r="H52">
        <f t="shared" si="0"/>
        <v>0</v>
      </c>
      <c r="I52">
        <f t="shared" si="1"/>
        <v>1</v>
      </c>
      <c r="J52">
        <f t="shared" si="2"/>
        <v>0</v>
      </c>
      <c r="K52">
        <f t="shared" si="3"/>
        <v>0</v>
      </c>
      <c r="L52">
        <f t="shared" si="4"/>
        <v>0</v>
      </c>
      <c r="M52">
        <f t="shared" si="5"/>
        <v>0</v>
      </c>
      <c r="N52">
        <f t="shared" si="6"/>
        <v>0</v>
      </c>
      <c r="O52">
        <f t="shared" si="7"/>
        <v>0</v>
      </c>
      <c r="P52">
        <f t="shared" si="8"/>
        <v>0</v>
      </c>
    </row>
    <row r="53" spans="1:16" x14ac:dyDescent="0.35">
      <c r="A53">
        <v>-69.254853260000004</v>
      </c>
      <c r="B53">
        <v>18.953149939999999</v>
      </c>
      <c r="C53">
        <v>81</v>
      </c>
      <c r="D53">
        <v>81</v>
      </c>
      <c r="E53">
        <v>0</v>
      </c>
      <c r="F53">
        <v>0</v>
      </c>
      <c r="H53">
        <f t="shared" si="0"/>
        <v>0</v>
      </c>
      <c r="I53">
        <f t="shared" si="1"/>
        <v>0</v>
      </c>
      <c r="J53">
        <f t="shared" si="2"/>
        <v>1</v>
      </c>
      <c r="K53">
        <f t="shared" si="3"/>
        <v>0</v>
      </c>
      <c r="L53">
        <f t="shared" si="4"/>
        <v>0</v>
      </c>
      <c r="M53">
        <f t="shared" si="5"/>
        <v>0</v>
      </c>
      <c r="N53">
        <f t="shared" si="6"/>
        <v>0</v>
      </c>
      <c r="O53">
        <f t="shared" si="7"/>
        <v>0</v>
      </c>
      <c r="P53">
        <f t="shared" si="8"/>
        <v>0</v>
      </c>
    </row>
    <row r="54" spans="1:16" x14ac:dyDescent="0.35">
      <c r="A54">
        <v>-68.896425460000003</v>
      </c>
      <c r="B54">
        <v>18.960695789999999</v>
      </c>
      <c r="C54">
        <v>108</v>
      </c>
      <c r="D54">
        <v>108</v>
      </c>
      <c r="E54">
        <v>0</v>
      </c>
      <c r="F54">
        <v>0</v>
      </c>
      <c r="H54">
        <f t="shared" si="0"/>
        <v>0</v>
      </c>
      <c r="I54">
        <f t="shared" si="1"/>
        <v>0</v>
      </c>
      <c r="J54">
        <f t="shared" si="2"/>
        <v>1</v>
      </c>
      <c r="K54">
        <f t="shared" si="3"/>
        <v>0</v>
      </c>
      <c r="L54">
        <f t="shared" si="4"/>
        <v>0</v>
      </c>
      <c r="M54">
        <f t="shared" si="5"/>
        <v>0</v>
      </c>
      <c r="N54">
        <f t="shared" si="6"/>
        <v>0</v>
      </c>
      <c r="O54">
        <f t="shared" si="7"/>
        <v>0</v>
      </c>
      <c r="P54">
        <f t="shared" si="8"/>
        <v>0</v>
      </c>
    </row>
    <row r="55" spans="1:16" x14ac:dyDescent="0.35">
      <c r="A55">
        <v>-69.224400369999998</v>
      </c>
      <c r="B55">
        <v>18.426557519999999</v>
      </c>
      <c r="C55">
        <v>214</v>
      </c>
      <c r="D55">
        <v>214</v>
      </c>
      <c r="E55">
        <v>1</v>
      </c>
      <c r="F55">
        <v>1</v>
      </c>
      <c r="H55">
        <f t="shared" si="0"/>
        <v>0</v>
      </c>
      <c r="I55">
        <f t="shared" si="1"/>
        <v>1</v>
      </c>
      <c r="J55">
        <f t="shared" si="2"/>
        <v>0</v>
      </c>
      <c r="K55">
        <f t="shared" si="3"/>
        <v>0</v>
      </c>
      <c r="L55">
        <f t="shared" si="4"/>
        <v>0</v>
      </c>
      <c r="M55">
        <f t="shared" si="5"/>
        <v>0</v>
      </c>
      <c r="N55">
        <f t="shared" si="6"/>
        <v>0</v>
      </c>
      <c r="O55">
        <f t="shared" si="7"/>
        <v>0</v>
      </c>
      <c r="P55">
        <f t="shared" si="8"/>
        <v>0</v>
      </c>
    </row>
    <row r="56" spans="1:16" x14ac:dyDescent="0.35">
      <c r="A56">
        <v>-69.952574740000003</v>
      </c>
      <c r="B56">
        <v>18.59202719</v>
      </c>
      <c r="C56">
        <v>39</v>
      </c>
      <c r="D56">
        <v>39</v>
      </c>
      <c r="E56">
        <v>0</v>
      </c>
      <c r="F56">
        <v>0</v>
      </c>
      <c r="H56">
        <f t="shared" si="0"/>
        <v>0</v>
      </c>
      <c r="I56">
        <f t="shared" si="1"/>
        <v>0</v>
      </c>
      <c r="J56">
        <f t="shared" si="2"/>
        <v>1</v>
      </c>
      <c r="K56">
        <f t="shared" si="3"/>
        <v>0</v>
      </c>
      <c r="L56">
        <f t="shared" si="4"/>
        <v>0</v>
      </c>
      <c r="M56">
        <f t="shared" si="5"/>
        <v>0</v>
      </c>
      <c r="N56">
        <f t="shared" si="6"/>
        <v>0</v>
      </c>
      <c r="O56">
        <f t="shared" si="7"/>
        <v>0</v>
      </c>
      <c r="P56">
        <f t="shared" si="8"/>
        <v>0</v>
      </c>
    </row>
    <row r="57" spans="1:16" x14ac:dyDescent="0.35">
      <c r="A57">
        <v>-68.984280699999999</v>
      </c>
      <c r="B57">
        <v>18.496087119999999</v>
      </c>
      <c r="C57">
        <v>71</v>
      </c>
      <c r="D57">
        <v>71</v>
      </c>
      <c r="E57">
        <v>0</v>
      </c>
      <c r="F57">
        <v>0</v>
      </c>
      <c r="H57">
        <f t="shared" si="0"/>
        <v>0</v>
      </c>
      <c r="I57">
        <f t="shared" si="1"/>
        <v>0</v>
      </c>
      <c r="J57">
        <f t="shared" si="2"/>
        <v>1</v>
      </c>
      <c r="K57">
        <f t="shared" si="3"/>
        <v>0</v>
      </c>
      <c r="L57">
        <f t="shared" si="4"/>
        <v>0</v>
      </c>
      <c r="M57">
        <f t="shared" si="5"/>
        <v>0</v>
      </c>
      <c r="N57">
        <f t="shared" si="6"/>
        <v>0</v>
      </c>
      <c r="O57">
        <f t="shared" si="7"/>
        <v>0</v>
      </c>
      <c r="P57">
        <f t="shared" si="8"/>
        <v>0</v>
      </c>
    </row>
    <row r="58" spans="1:16" x14ac:dyDescent="0.35">
      <c r="A58">
        <v>-69.755574199999998</v>
      </c>
      <c r="B58">
        <v>18.68769777</v>
      </c>
      <c r="C58">
        <v>123</v>
      </c>
      <c r="D58">
        <v>123</v>
      </c>
      <c r="E58">
        <v>0</v>
      </c>
      <c r="F58">
        <v>0</v>
      </c>
      <c r="H58">
        <f t="shared" si="0"/>
        <v>0</v>
      </c>
      <c r="I58">
        <f t="shared" si="1"/>
        <v>0</v>
      </c>
      <c r="J58">
        <f t="shared" si="2"/>
        <v>1</v>
      </c>
      <c r="K58">
        <f t="shared" si="3"/>
        <v>0</v>
      </c>
      <c r="L58">
        <f t="shared" si="4"/>
        <v>0</v>
      </c>
      <c r="M58">
        <f t="shared" si="5"/>
        <v>0</v>
      </c>
      <c r="N58">
        <f t="shared" si="6"/>
        <v>0</v>
      </c>
      <c r="O58">
        <f t="shared" si="7"/>
        <v>0</v>
      </c>
      <c r="P58">
        <f t="shared" si="8"/>
        <v>0</v>
      </c>
    </row>
    <row r="59" spans="1:16" x14ac:dyDescent="0.35">
      <c r="A59">
        <v>-70.528484669999997</v>
      </c>
      <c r="B59">
        <v>18.510639829999999</v>
      </c>
      <c r="C59">
        <v>189</v>
      </c>
      <c r="D59">
        <v>189</v>
      </c>
      <c r="E59">
        <v>0</v>
      </c>
      <c r="F59">
        <v>0</v>
      </c>
      <c r="H59">
        <f t="shared" si="0"/>
        <v>0</v>
      </c>
      <c r="I59">
        <f t="shared" si="1"/>
        <v>0</v>
      </c>
      <c r="J59">
        <f t="shared" si="2"/>
        <v>1</v>
      </c>
      <c r="K59">
        <f t="shared" si="3"/>
        <v>0</v>
      </c>
      <c r="L59">
        <f t="shared" si="4"/>
        <v>0</v>
      </c>
      <c r="M59">
        <f t="shared" si="5"/>
        <v>0</v>
      </c>
      <c r="N59">
        <f t="shared" si="6"/>
        <v>0</v>
      </c>
      <c r="O59">
        <f t="shared" si="7"/>
        <v>0</v>
      </c>
      <c r="P59">
        <f t="shared" si="8"/>
        <v>0</v>
      </c>
    </row>
    <row r="60" spans="1:16" x14ac:dyDescent="0.35">
      <c r="A60">
        <v>-70.549235749999994</v>
      </c>
      <c r="B60">
        <v>18.554028460000001</v>
      </c>
      <c r="C60">
        <v>17</v>
      </c>
      <c r="D60">
        <v>17</v>
      </c>
      <c r="E60">
        <v>0</v>
      </c>
      <c r="F60">
        <v>0</v>
      </c>
      <c r="H60">
        <f t="shared" si="0"/>
        <v>0</v>
      </c>
      <c r="I60">
        <f t="shared" si="1"/>
        <v>0</v>
      </c>
      <c r="J60">
        <f t="shared" si="2"/>
        <v>1</v>
      </c>
      <c r="K60">
        <f t="shared" si="3"/>
        <v>0</v>
      </c>
      <c r="L60">
        <f t="shared" si="4"/>
        <v>0</v>
      </c>
      <c r="M60">
        <f t="shared" si="5"/>
        <v>0</v>
      </c>
      <c r="N60">
        <f t="shared" si="6"/>
        <v>0</v>
      </c>
      <c r="O60">
        <f t="shared" si="7"/>
        <v>0</v>
      </c>
      <c r="P60">
        <f t="shared" si="8"/>
        <v>0</v>
      </c>
    </row>
    <row r="61" spans="1:16" x14ac:dyDescent="0.35">
      <c r="A61">
        <v>-69.811629069999995</v>
      </c>
      <c r="B61">
        <v>19.199467989999999</v>
      </c>
      <c r="C61">
        <v>49</v>
      </c>
      <c r="D61">
        <v>49</v>
      </c>
      <c r="E61">
        <v>0</v>
      </c>
      <c r="F61">
        <v>0</v>
      </c>
      <c r="H61">
        <f t="shared" si="0"/>
        <v>0</v>
      </c>
      <c r="I61">
        <f t="shared" si="1"/>
        <v>0</v>
      </c>
      <c r="J61">
        <f t="shared" si="2"/>
        <v>1</v>
      </c>
      <c r="K61">
        <f t="shared" si="3"/>
        <v>0</v>
      </c>
      <c r="L61">
        <f t="shared" si="4"/>
        <v>0</v>
      </c>
      <c r="M61">
        <f t="shared" si="5"/>
        <v>0</v>
      </c>
      <c r="N61">
        <f t="shared" si="6"/>
        <v>0</v>
      </c>
      <c r="O61">
        <f t="shared" si="7"/>
        <v>0</v>
      </c>
      <c r="P61">
        <f t="shared" si="8"/>
        <v>0</v>
      </c>
    </row>
    <row r="62" spans="1:16" x14ac:dyDescent="0.35">
      <c r="A62">
        <v>-70.353852180000004</v>
      </c>
      <c r="B62">
        <v>18.546482610000002</v>
      </c>
      <c r="C62">
        <v>34</v>
      </c>
      <c r="D62">
        <v>34</v>
      </c>
      <c r="E62">
        <v>0</v>
      </c>
      <c r="F62">
        <v>0</v>
      </c>
      <c r="H62">
        <f t="shared" si="0"/>
        <v>0</v>
      </c>
      <c r="I62">
        <f t="shared" si="1"/>
        <v>0</v>
      </c>
      <c r="J62">
        <f t="shared" si="2"/>
        <v>1</v>
      </c>
      <c r="K62">
        <f t="shared" si="3"/>
        <v>0</v>
      </c>
      <c r="L62">
        <f t="shared" si="4"/>
        <v>0</v>
      </c>
      <c r="M62">
        <f t="shared" si="5"/>
        <v>0</v>
      </c>
      <c r="N62">
        <f t="shared" si="6"/>
        <v>0</v>
      </c>
      <c r="O62">
        <f t="shared" si="7"/>
        <v>0</v>
      </c>
      <c r="P62">
        <f t="shared" si="8"/>
        <v>0</v>
      </c>
    </row>
    <row r="63" spans="1:16" x14ac:dyDescent="0.35">
      <c r="A63">
        <v>-69.562616079999998</v>
      </c>
      <c r="B63">
        <v>18.919732610000001</v>
      </c>
      <c r="C63">
        <v>170</v>
      </c>
      <c r="D63">
        <v>170</v>
      </c>
      <c r="E63">
        <v>0</v>
      </c>
      <c r="F63">
        <v>0</v>
      </c>
      <c r="H63">
        <f t="shared" si="0"/>
        <v>0</v>
      </c>
      <c r="I63">
        <f t="shared" si="1"/>
        <v>0</v>
      </c>
      <c r="J63">
        <f t="shared" si="2"/>
        <v>1</v>
      </c>
      <c r="K63">
        <f t="shared" si="3"/>
        <v>0</v>
      </c>
      <c r="L63">
        <f t="shared" si="4"/>
        <v>0</v>
      </c>
      <c r="M63">
        <f t="shared" si="5"/>
        <v>0</v>
      </c>
      <c r="N63">
        <f t="shared" si="6"/>
        <v>0</v>
      </c>
      <c r="O63">
        <f t="shared" si="7"/>
        <v>0</v>
      </c>
      <c r="P63">
        <f t="shared" si="8"/>
        <v>0</v>
      </c>
    </row>
    <row r="64" spans="1:16" x14ac:dyDescent="0.35">
      <c r="A64">
        <v>-69.623521850000003</v>
      </c>
      <c r="B64">
        <v>19.055288390000001</v>
      </c>
      <c r="C64">
        <v>8</v>
      </c>
      <c r="D64">
        <v>8</v>
      </c>
      <c r="E64">
        <v>0</v>
      </c>
      <c r="F64">
        <v>0</v>
      </c>
      <c r="H64">
        <f t="shared" si="0"/>
        <v>0</v>
      </c>
      <c r="I64">
        <f t="shared" si="1"/>
        <v>0</v>
      </c>
      <c r="J64">
        <f t="shared" si="2"/>
        <v>1</v>
      </c>
      <c r="K64">
        <f t="shared" si="3"/>
        <v>0</v>
      </c>
      <c r="L64">
        <f t="shared" si="4"/>
        <v>0</v>
      </c>
      <c r="M64">
        <f t="shared" si="5"/>
        <v>0</v>
      </c>
      <c r="N64">
        <f t="shared" si="6"/>
        <v>0</v>
      </c>
      <c r="O64">
        <f t="shared" si="7"/>
        <v>0</v>
      </c>
      <c r="P64">
        <f t="shared" si="8"/>
        <v>0</v>
      </c>
    </row>
    <row r="65" spans="1:16" x14ac:dyDescent="0.35">
      <c r="A65">
        <v>-69.627564269999993</v>
      </c>
      <c r="B65">
        <v>19.100024489999999</v>
      </c>
      <c r="C65">
        <v>340</v>
      </c>
      <c r="D65">
        <v>340</v>
      </c>
      <c r="E65">
        <v>2</v>
      </c>
      <c r="F65">
        <v>2</v>
      </c>
      <c r="H65">
        <f t="shared" si="0"/>
        <v>1</v>
      </c>
      <c r="I65">
        <f t="shared" si="1"/>
        <v>0</v>
      </c>
      <c r="J65">
        <f t="shared" si="2"/>
        <v>0</v>
      </c>
      <c r="K65">
        <f t="shared" si="3"/>
        <v>0</v>
      </c>
      <c r="L65">
        <f t="shared" si="4"/>
        <v>0</v>
      </c>
      <c r="M65">
        <f t="shared" si="5"/>
        <v>0</v>
      </c>
      <c r="N65">
        <f t="shared" si="6"/>
        <v>0</v>
      </c>
      <c r="O65">
        <f t="shared" si="7"/>
        <v>0</v>
      </c>
      <c r="P65">
        <f t="shared" si="8"/>
        <v>0</v>
      </c>
    </row>
    <row r="66" spans="1:16" x14ac:dyDescent="0.35">
      <c r="A66">
        <v>-68.826895859999993</v>
      </c>
      <c r="B66">
        <v>18.976056979999999</v>
      </c>
      <c r="C66">
        <v>322</v>
      </c>
      <c r="D66">
        <v>322</v>
      </c>
      <c r="E66">
        <v>2</v>
      </c>
      <c r="F66">
        <v>2</v>
      </c>
      <c r="H66">
        <f t="shared" si="0"/>
        <v>1</v>
      </c>
      <c r="I66">
        <f t="shared" si="1"/>
        <v>0</v>
      </c>
      <c r="J66">
        <f t="shared" si="2"/>
        <v>0</v>
      </c>
      <c r="K66">
        <f t="shared" si="3"/>
        <v>0</v>
      </c>
      <c r="L66">
        <f t="shared" si="4"/>
        <v>0</v>
      </c>
      <c r="M66">
        <f t="shared" si="5"/>
        <v>0</v>
      </c>
      <c r="N66">
        <f t="shared" si="6"/>
        <v>0</v>
      </c>
      <c r="O66">
        <f t="shared" si="7"/>
        <v>0</v>
      </c>
      <c r="P66">
        <f t="shared" si="8"/>
        <v>0</v>
      </c>
    </row>
    <row r="67" spans="1:16" x14ac:dyDescent="0.35">
      <c r="A67">
        <v>-70.299683770000001</v>
      </c>
      <c r="B67">
        <v>18.944526110000002</v>
      </c>
      <c r="C67">
        <v>350</v>
      </c>
      <c r="D67">
        <v>350</v>
      </c>
      <c r="E67">
        <v>2</v>
      </c>
      <c r="F67">
        <v>2</v>
      </c>
      <c r="H67">
        <f t="shared" ref="H67:H130" si="9">IF(AND(E67=2,F67=2),1,0)</f>
        <v>1</v>
      </c>
      <c r="I67">
        <f t="shared" ref="I67:I130" si="10">IF(AND(E67=1,F67=1),1,0)</f>
        <v>0</v>
      </c>
      <c r="J67">
        <f t="shared" ref="J67:J130" si="11">IF(AND(E67=0,F67=0),1,0)</f>
        <v>0</v>
      </c>
      <c r="K67">
        <f t="shared" ref="K67:K130" si="12">IF(AND(E67=2,F67=1),1,0)</f>
        <v>0</v>
      </c>
      <c r="L67">
        <f t="shared" ref="L67:L130" si="13">IF(AND(E67=1,F67=2),1,0)</f>
        <v>0</v>
      </c>
      <c r="M67">
        <f t="shared" ref="M67:M130" si="14">IF(AND(E67=1,F67=0),1,0)</f>
        <v>0</v>
      </c>
      <c r="N67">
        <f t="shared" ref="N67:N130" si="15">IF(AND(E67=2,F67=0),1,0)</f>
        <v>0</v>
      </c>
      <c r="O67">
        <f t="shared" ref="O67:O130" si="16">IF(AND(E67=0,F67=2),1,0)</f>
        <v>0</v>
      </c>
      <c r="P67">
        <f t="shared" ref="P67:P130" si="17">IF(AND(E67=0,F67=1),1,0)</f>
        <v>0</v>
      </c>
    </row>
    <row r="68" spans="1:16" x14ac:dyDescent="0.35">
      <c r="A68">
        <v>-70.144454890000006</v>
      </c>
      <c r="B68">
        <v>18.93347683</v>
      </c>
      <c r="C68">
        <v>25</v>
      </c>
      <c r="D68">
        <v>25</v>
      </c>
      <c r="E68">
        <v>0</v>
      </c>
      <c r="F68">
        <v>0</v>
      </c>
      <c r="H68">
        <f t="shared" si="9"/>
        <v>0</v>
      </c>
      <c r="I68">
        <f t="shared" si="10"/>
        <v>0</v>
      </c>
      <c r="J68">
        <f t="shared" si="11"/>
        <v>1</v>
      </c>
      <c r="K68">
        <f t="shared" si="12"/>
        <v>0</v>
      </c>
      <c r="L68">
        <f t="shared" si="13"/>
        <v>0</v>
      </c>
      <c r="M68">
        <f t="shared" si="14"/>
        <v>0</v>
      </c>
      <c r="N68">
        <f t="shared" si="15"/>
        <v>0</v>
      </c>
      <c r="O68">
        <f t="shared" si="16"/>
        <v>0</v>
      </c>
      <c r="P68">
        <f t="shared" si="17"/>
        <v>0</v>
      </c>
    </row>
    <row r="69" spans="1:16" x14ac:dyDescent="0.35">
      <c r="A69">
        <v>-69.745333410000001</v>
      </c>
      <c r="B69">
        <v>19.122662030000001</v>
      </c>
      <c r="C69">
        <v>245</v>
      </c>
      <c r="D69">
        <v>245</v>
      </c>
      <c r="E69">
        <v>1</v>
      </c>
      <c r="F69">
        <v>1</v>
      </c>
      <c r="H69">
        <f t="shared" si="9"/>
        <v>0</v>
      </c>
      <c r="I69">
        <f t="shared" si="10"/>
        <v>1</v>
      </c>
      <c r="J69">
        <f t="shared" si="11"/>
        <v>0</v>
      </c>
      <c r="K69">
        <f t="shared" si="12"/>
        <v>0</v>
      </c>
      <c r="L69">
        <f t="shared" si="13"/>
        <v>0</v>
      </c>
      <c r="M69">
        <f t="shared" si="14"/>
        <v>0</v>
      </c>
      <c r="N69">
        <f t="shared" si="15"/>
        <v>0</v>
      </c>
      <c r="O69">
        <f t="shared" si="16"/>
        <v>0</v>
      </c>
      <c r="P69">
        <f t="shared" si="17"/>
        <v>0</v>
      </c>
    </row>
    <row r="70" spans="1:16" x14ac:dyDescent="0.35">
      <c r="A70">
        <v>-70.41880037</v>
      </c>
      <c r="B70">
        <v>19.68509723</v>
      </c>
      <c r="C70">
        <v>69</v>
      </c>
      <c r="D70">
        <v>69</v>
      </c>
      <c r="E70">
        <v>0</v>
      </c>
      <c r="F70">
        <v>1</v>
      </c>
      <c r="H70">
        <f t="shared" si="9"/>
        <v>0</v>
      </c>
      <c r="I70">
        <f t="shared" si="10"/>
        <v>0</v>
      </c>
      <c r="J70">
        <f t="shared" si="11"/>
        <v>0</v>
      </c>
      <c r="K70">
        <f t="shared" si="12"/>
        <v>0</v>
      </c>
      <c r="L70">
        <f t="shared" si="13"/>
        <v>0</v>
      </c>
      <c r="M70">
        <f t="shared" si="14"/>
        <v>0</v>
      </c>
      <c r="N70">
        <f t="shared" si="15"/>
        <v>0</v>
      </c>
      <c r="O70">
        <f t="shared" si="16"/>
        <v>0</v>
      </c>
      <c r="P70">
        <f t="shared" si="17"/>
        <v>1</v>
      </c>
    </row>
    <row r="71" spans="1:16" x14ac:dyDescent="0.35">
      <c r="A71">
        <v>-70.597205790000004</v>
      </c>
      <c r="B71">
        <v>18.78660228</v>
      </c>
      <c r="C71">
        <v>131</v>
      </c>
      <c r="D71">
        <v>131</v>
      </c>
      <c r="E71">
        <v>0</v>
      </c>
      <c r="F71">
        <v>0</v>
      </c>
      <c r="H71">
        <f t="shared" si="9"/>
        <v>0</v>
      </c>
      <c r="I71">
        <f t="shared" si="10"/>
        <v>0</v>
      </c>
      <c r="J71">
        <f t="shared" si="11"/>
        <v>1</v>
      </c>
      <c r="K71">
        <f t="shared" si="12"/>
        <v>0</v>
      </c>
      <c r="L71">
        <f t="shared" si="13"/>
        <v>0</v>
      </c>
      <c r="M71">
        <f t="shared" si="14"/>
        <v>0</v>
      </c>
      <c r="N71">
        <f t="shared" si="15"/>
        <v>0</v>
      </c>
      <c r="O71">
        <f t="shared" si="16"/>
        <v>0</v>
      </c>
      <c r="P71">
        <f t="shared" si="17"/>
        <v>0</v>
      </c>
    </row>
    <row r="72" spans="1:16" x14ac:dyDescent="0.35">
      <c r="A72">
        <v>-69.441613009999998</v>
      </c>
      <c r="B72">
        <v>18.850203010000001</v>
      </c>
      <c r="C72">
        <v>114</v>
      </c>
      <c r="D72">
        <v>114</v>
      </c>
      <c r="E72">
        <v>0</v>
      </c>
      <c r="F72">
        <v>1</v>
      </c>
      <c r="H72">
        <f t="shared" si="9"/>
        <v>0</v>
      </c>
      <c r="I72">
        <f t="shared" si="10"/>
        <v>0</v>
      </c>
      <c r="J72">
        <f t="shared" si="11"/>
        <v>0</v>
      </c>
      <c r="K72">
        <f t="shared" si="12"/>
        <v>0</v>
      </c>
      <c r="L72">
        <f t="shared" si="13"/>
        <v>0</v>
      </c>
      <c r="M72">
        <f t="shared" si="14"/>
        <v>0</v>
      </c>
      <c r="N72">
        <f t="shared" si="15"/>
        <v>0</v>
      </c>
      <c r="O72">
        <f t="shared" si="16"/>
        <v>0</v>
      </c>
      <c r="P72">
        <f t="shared" si="17"/>
        <v>1</v>
      </c>
    </row>
    <row r="73" spans="1:16" x14ac:dyDescent="0.35">
      <c r="A73">
        <v>-70.209672580000003</v>
      </c>
      <c r="B73">
        <v>19.212673219999999</v>
      </c>
      <c r="C73">
        <v>29</v>
      </c>
      <c r="D73">
        <v>29</v>
      </c>
      <c r="E73">
        <v>0</v>
      </c>
      <c r="F73">
        <v>1</v>
      </c>
      <c r="H73">
        <f t="shared" si="9"/>
        <v>0</v>
      </c>
      <c r="I73">
        <f t="shared" si="10"/>
        <v>0</v>
      </c>
      <c r="J73">
        <f t="shared" si="11"/>
        <v>0</v>
      </c>
      <c r="K73">
        <f t="shared" si="12"/>
        <v>0</v>
      </c>
      <c r="L73">
        <f t="shared" si="13"/>
        <v>0</v>
      </c>
      <c r="M73">
        <f t="shared" si="14"/>
        <v>0</v>
      </c>
      <c r="N73">
        <f t="shared" si="15"/>
        <v>0</v>
      </c>
      <c r="O73">
        <f t="shared" si="16"/>
        <v>0</v>
      </c>
      <c r="P73">
        <f t="shared" si="17"/>
        <v>1</v>
      </c>
    </row>
    <row r="74" spans="1:16" x14ac:dyDescent="0.35">
      <c r="A74">
        <v>-70.068996400000003</v>
      </c>
      <c r="B74">
        <v>18.49554813</v>
      </c>
      <c r="C74">
        <v>133</v>
      </c>
      <c r="D74">
        <v>133</v>
      </c>
      <c r="E74">
        <v>0</v>
      </c>
      <c r="F74">
        <v>1</v>
      </c>
      <c r="H74">
        <f t="shared" si="9"/>
        <v>0</v>
      </c>
      <c r="I74">
        <f t="shared" si="10"/>
        <v>0</v>
      </c>
      <c r="J74">
        <f t="shared" si="11"/>
        <v>0</v>
      </c>
      <c r="K74">
        <f t="shared" si="12"/>
        <v>0</v>
      </c>
      <c r="L74">
        <f t="shared" si="13"/>
        <v>0</v>
      </c>
      <c r="M74">
        <f t="shared" si="14"/>
        <v>0</v>
      </c>
      <c r="N74">
        <f t="shared" si="15"/>
        <v>0</v>
      </c>
      <c r="O74">
        <f t="shared" si="16"/>
        <v>0</v>
      </c>
      <c r="P74">
        <f t="shared" si="17"/>
        <v>1</v>
      </c>
    </row>
    <row r="75" spans="1:16" x14ac:dyDescent="0.35">
      <c r="A75">
        <v>-69.877924739999997</v>
      </c>
      <c r="B75">
        <v>18.50012954</v>
      </c>
      <c r="C75">
        <v>9</v>
      </c>
      <c r="D75">
        <v>9</v>
      </c>
      <c r="E75">
        <v>0</v>
      </c>
      <c r="F75">
        <v>0</v>
      </c>
      <c r="H75">
        <f t="shared" si="9"/>
        <v>0</v>
      </c>
      <c r="I75">
        <f t="shared" si="10"/>
        <v>0</v>
      </c>
      <c r="J75">
        <f t="shared" si="11"/>
        <v>1</v>
      </c>
      <c r="K75">
        <f t="shared" si="12"/>
        <v>0</v>
      </c>
      <c r="L75">
        <f t="shared" si="13"/>
        <v>0</v>
      </c>
      <c r="M75">
        <f t="shared" si="14"/>
        <v>0</v>
      </c>
      <c r="N75">
        <f t="shared" si="15"/>
        <v>0</v>
      </c>
      <c r="O75">
        <f t="shared" si="16"/>
        <v>0</v>
      </c>
      <c r="P75">
        <f t="shared" si="17"/>
        <v>0</v>
      </c>
    </row>
    <row r="76" spans="1:16" x14ac:dyDescent="0.35">
      <c r="A76">
        <v>-69.019045500000004</v>
      </c>
      <c r="B76">
        <v>18.91488171</v>
      </c>
      <c r="C76">
        <v>167</v>
      </c>
      <c r="D76">
        <v>167</v>
      </c>
      <c r="E76">
        <v>0</v>
      </c>
      <c r="F76">
        <v>1</v>
      </c>
      <c r="H76">
        <f t="shared" si="9"/>
        <v>0</v>
      </c>
      <c r="I76">
        <f t="shared" si="10"/>
        <v>0</v>
      </c>
      <c r="J76">
        <f t="shared" si="11"/>
        <v>0</v>
      </c>
      <c r="K76">
        <f t="shared" si="12"/>
        <v>0</v>
      </c>
      <c r="L76">
        <f t="shared" si="13"/>
        <v>0</v>
      </c>
      <c r="M76">
        <f t="shared" si="14"/>
        <v>0</v>
      </c>
      <c r="N76">
        <f t="shared" si="15"/>
        <v>0</v>
      </c>
      <c r="O76">
        <f t="shared" si="16"/>
        <v>0</v>
      </c>
      <c r="P76">
        <f t="shared" si="17"/>
        <v>1</v>
      </c>
    </row>
    <row r="77" spans="1:16" x14ac:dyDescent="0.35">
      <c r="A77">
        <v>-69.310908130000001</v>
      </c>
      <c r="B77">
        <v>19.31615914</v>
      </c>
      <c r="C77">
        <v>266</v>
      </c>
      <c r="D77">
        <v>266</v>
      </c>
      <c r="E77">
        <v>1</v>
      </c>
      <c r="F77">
        <v>2</v>
      </c>
      <c r="H77">
        <f t="shared" si="9"/>
        <v>0</v>
      </c>
      <c r="I77">
        <f t="shared" si="10"/>
        <v>0</v>
      </c>
      <c r="J77">
        <f t="shared" si="11"/>
        <v>0</v>
      </c>
      <c r="K77">
        <f t="shared" si="12"/>
        <v>0</v>
      </c>
      <c r="L77">
        <f t="shared" si="13"/>
        <v>1</v>
      </c>
      <c r="M77">
        <f t="shared" si="14"/>
        <v>0</v>
      </c>
      <c r="N77">
        <f t="shared" si="15"/>
        <v>0</v>
      </c>
      <c r="O77">
        <f t="shared" si="16"/>
        <v>0</v>
      </c>
      <c r="P77">
        <f t="shared" si="17"/>
        <v>0</v>
      </c>
    </row>
    <row r="78" spans="1:16" x14ac:dyDescent="0.35">
      <c r="A78">
        <v>-69.794920410000003</v>
      </c>
      <c r="B78">
        <v>18.579899940000001</v>
      </c>
      <c r="C78">
        <v>115</v>
      </c>
      <c r="D78">
        <v>115</v>
      </c>
      <c r="E78">
        <v>0</v>
      </c>
      <c r="F78">
        <v>1</v>
      </c>
      <c r="H78">
        <f t="shared" si="9"/>
        <v>0</v>
      </c>
      <c r="I78">
        <f t="shared" si="10"/>
        <v>0</v>
      </c>
      <c r="J78">
        <f t="shared" si="11"/>
        <v>0</v>
      </c>
      <c r="K78">
        <f t="shared" si="12"/>
        <v>0</v>
      </c>
      <c r="L78">
        <f t="shared" si="13"/>
        <v>0</v>
      </c>
      <c r="M78">
        <f t="shared" si="14"/>
        <v>0</v>
      </c>
      <c r="N78">
        <f t="shared" si="15"/>
        <v>0</v>
      </c>
      <c r="O78">
        <f t="shared" si="16"/>
        <v>0</v>
      </c>
      <c r="P78">
        <f t="shared" si="17"/>
        <v>1</v>
      </c>
    </row>
    <row r="79" spans="1:16" x14ac:dyDescent="0.35">
      <c r="A79">
        <v>-70.170595860000006</v>
      </c>
      <c r="B79">
        <v>18.900328999999999</v>
      </c>
      <c r="C79">
        <v>318</v>
      </c>
      <c r="D79">
        <v>318</v>
      </c>
      <c r="E79">
        <v>2</v>
      </c>
      <c r="F79">
        <v>0</v>
      </c>
      <c r="H79">
        <f t="shared" si="9"/>
        <v>0</v>
      </c>
      <c r="I79">
        <f t="shared" si="10"/>
        <v>0</v>
      </c>
      <c r="J79">
        <f t="shared" si="11"/>
        <v>0</v>
      </c>
      <c r="K79">
        <f t="shared" si="12"/>
        <v>0</v>
      </c>
      <c r="L79">
        <f t="shared" si="13"/>
        <v>0</v>
      </c>
      <c r="M79">
        <f t="shared" si="14"/>
        <v>0</v>
      </c>
      <c r="N79">
        <f t="shared" si="15"/>
        <v>1</v>
      </c>
      <c r="O79">
        <f t="shared" si="16"/>
        <v>0</v>
      </c>
      <c r="P79">
        <f t="shared" si="17"/>
        <v>0</v>
      </c>
    </row>
    <row r="80" spans="1:16" x14ac:dyDescent="0.35">
      <c r="A80">
        <v>-70.164936479999994</v>
      </c>
      <c r="B80">
        <v>18.928356440000002</v>
      </c>
      <c r="C80">
        <v>364</v>
      </c>
      <c r="D80">
        <v>364</v>
      </c>
      <c r="E80">
        <v>2</v>
      </c>
      <c r="F80">
        <v>0</v>
      </c>
      <c r="H80">
        <f t="shared" si="9"/>
        <v>0</v>
      </c>
      <c r="I80">
        <f t="shared" si="10"/>
        <v>0</v>
      </c>
      <c r="J80">
        <f t="shared" si="11"/>
        <v>0</v>
      </c>
      <c r="K80">
        <f t="shared" si="12"/>
        <v>0</v>
      </c>
      <c r="L80">
        <f t="shared" si="13"/>
        <v>0</v>
      </c>
      <c r="M80">
        <f t="shared" si="14"/>
        <v>0</v>
      </c>
      <c r="N80">
        <f t="shared" si="15"/>
        <v>1</v>
      </c>
      <c r="O80">
        <f t="shared" si="16"/>
        <v>0</v>
      </c>
      <c r="P80">
        <f t="shared" si="17"/>
        <v>0</v>
      </c>
    </row>
    <row r="81" spans="1:16" x14ac:dyDescent="0.35">
      <c r="A81">
        <v>-69.740482499999999</v>
      </c>
      <c r="B81">
        <v>18.504171960000001</v>
      </c>
      <c r="C81">
        <v>109</v>
      </c>
      <c r="D81">
        <v>109</v>
      </c>
      <c r="E81">
        <v>0</v>
      </c>
      <c r="F81">
        <v>0</v>
      </c>
      <c r="H81">
        <f t="shared" si="9"/>
        <v>0</v>
      </c>
      <c r="I81">
        <f t="shared" si="10"/>
        <v>0</v>
      </c>
      <c r="J81">
        <f t="shared" si="11"/>
        <v>1</v>
      </c>
      <c r="K81">
        <f t="shared" si="12"/>
        <v>0</v>
      </c>
      <c r="L81">
        <f t="shared" si="13"/>
        <v>0</v>
      </c>
      <c r="M81">
        <f t="shared" si="14"/>
        <v>0</v>
      </c>
      <c r="N81">
        <f t="shared" si="15"/>
        <v>0</v>
      </c>
      <c r="O81">
        <f t="shared" si="16"/>
        <v>0</v>
      </c>
      <c r="P81">
        <f t="shared" si="17"/>
        <v>0</v>
      </c>
    </row>
    <row r="82" spans="1:16" x14ac:dyDescent="0.35">
      <c r="A82">
        <v>-69.787105069999996</v>
      </c>
      <c r="B82">
        <v>18.535163839999999</v>
      </c>
      <c r="C82">
        <v>15</v>
      </c>
      <c r="D82">
        <v>15</v>
      </c>
      <c r="E82">
        <v>0</v>
      </c>
      <c r="F82">
        <v>0</v>
      </c>
      <c r="H82">
        <f t="shared" si="9"/>
        <v>0</v>
      </c>
      <c r="I82">
        <f t="shared" si="10"/>
        <v>0</v>
      </c>
      <c r="J82">
        <f t="shared" si="11"/>
        <v>1</v>
      </c>
      <c r="K82">
        <f t="shared" si="12"/>
        <v>0</v>
      </c>
      <c r="L82">
        <f t="shared" si="13"/>
        <v>0</v>
      </c>
      <c r="M82">
        <f t="shared" si="14"/>
        <v>0</v>
      </c>
      <c r="N82">
        <f t="shared" si="15"/>
        <v>0</v>
      </c>
      <c r="O82">
        <f t="shared" si="16"/>
        <v>0</v>
      </c>
      <c r="P82">
        <f t="shared" si="17"/>
        <v>0</v>
      </c>
    </row>
    <row r="83" spans="1:16" x14ac:dyDescent="0.35">
      <c r="A83">
        <v>-70.450061750000003</v>
      </c>
      <c r="B83">
        <v>19.683749760000001</v>
      </c>
      <c r="C83">
        <v>54</v>
      </c>
      <c r="D83">
        <v>54</v>
      </c>
      <c r="E83">
        <v>0</v>
      </c>
      <c r="F83">
        <v>1</v>
      </c>
      <c r="H83">
        <f t="shared" si="9"/>
        <v>0</v>
      </c>
      <c r="I83">
        <f t="shared" si="10"/>
        <v>0</v>
      </c>
      <c r="J83">
        <f t="shared" si="11"/>
        <v>0</v>
      </c>
      <c r="K83">
        <f t="shared" si="12"/>
        <v>0</v>
      </c>
      <c r="L83">
        <f t="shared" si="13"/>
        <v>0</v>
      </c>
      <c r="M83">
        <f t="shared" si="14"/>
        <v>0</v>
      </c>
      <c r="N83">
        <f t="shared" si="15"/>
        <v>0</v>
      </c>
      <c r="O83">
        <f t="shared" si="16"/>
        <v>0</v>
      </c>
      <c r="P83">
        <f t="shared" si="17"/>
        <v>1</v>
      </c>
    </row>
    <row r="84" spans="1:16" x14ac:dyDescent="0.35">
      <c r="A84">
        <v>-69.624060839999999</v>
      </c>
      <c r="B84">
        <v>19.108378819999999</v>
      </c>
      <c r="C84">
        <v>372</v>
      </c>
      <c r="D84">
        <v>372</v>
      </c>
      <c r="E84">
        <v>2</v>
      </c>
      <c r="F84">
        <v>1</v>
      </c>
      <c r="H84">
        <f t="shared" si="9"/>
        <v>0</v>
      </c>
      <c r="I84">
        <f t="shared" si="10"/>
        <v>0</v>
      </c>
      <c r="J84">
        <f t="shared" si="11"/>
        <v>0</v>
      </c>
      <c r="K84">
        <f t="shared" si="12"/>
        <v>1</v>
      </c>
      <c r="L84">
        <f t="shared" si="13"/>
        <v>0</v>
      </c>
      <c r="M84">
        <f t="shared" si="14"/>
        <v>0</v>
      </c>
      <c r="N84">
        <f t="shared" si="15"/>
        <v>0</v>
      </c>
      <c r="O84">
        <f t="shared" si="16"/>
        <v>0</v>
      </c>
      <c r="P84">
        <f t="shared" si="17"/>
        <v>0</v>
      </c>
    </row>
    <row r="85" spans="1:16" x14ac:dyDescent="0.35">
      <c r="A85">
        <v>-69.879002720000003</v>
      </c>
      <c r="B85">
        <v>18.5815169</v>
      </c>
      <c r="C85">
        <v>112</v>
      </c>
      <c r="D85">
        <v>112</v>
      </c>
      <c r="E85">
        <v>0</v>
      </c>
      <c r="F85">
        <v>0</v>
      </c>
      <c r="H85">
        <f t="shared" si="9"/>
        <v>0</v>
      </c>
      <c r="I85">
        <f t="shared" si="10"/>
        <v>0</v>
      </c>
      <c r="J85">
        <f t="shared" si="11"/>
        <v>1</v>
      </c>
      <c r="K85">
        <f t="shared" si="12"/>
        <v>0</v>
      </c>
      <c r="L85">
        <f t="shared" si="13"/>
        <v>0</v>
      </c>
      <c r="M85">
        <f t="shared" si="14"/>
        <v>0</v>
      </c>
      <c r="N85">
        <f t="shared" si="15"/>
        <v>0</v>
      </c>
      <c r="O85">
        <f t="shared" si="16"/>
        <v>0</v>
      </c>
      <c r="P85">
        <f t="shared" si="17"/>
        <v>0</v>
      </c>
    </row>
    <row r="86" spans="1:16" x14ac:dyDescent="0.35">
      <c r="A86">
        <v>-70.230154170000006</v>
      </c>
      <c r="B86">
        <v>19.206474849999999</v>
      </c>
      <c r="C86">
        <v>18</v>
      </c>
      <c r="D86">
        <v>18</v>
      </c>
      <c r="E86">
        <v>0</v>
      </c>
      <c r="F86">
        <v>0</v>
      </c>
      <c r="H86">
        <f t="shared" si="9"/>
        <v>0</v>
      </c>
      <c r="I86">
        <f t="shared" si="10"/>
        <v>0</v>
      </c>
      <c r="J86">
        <f t="shared" si="11"/>
        <v>1</v>
      </c>
      <c r="K86">
        <f t="shared" si="12"/>
        <v>0</v>
      </c>
      <c r="L86">
        <f t="shared" si="13"/>
        <v>0</v>
      </c>
      <c r="M86">
        <f t="shared" si="14"/>
        <v>0</v>
      </c>
      <c r="N86">
        <f t="shared" si="15"/>
        <v>0</v>
      </c>
      <c r="O86">
        <f t="shared" si="16"/>
        <v>0</v>
      </c>
      <c r="P86">
        <f t="shared" si="17"/>
        <v>0</v>
      </c>
    </row>
    <row r="87" spans="1:16" x14ac:dyDescent="0.35">
      <c r="A87">
        <v>-70.260876550000006</v>
      </c>
      <c r="B87">
        <v>18.949916000000002</v>
      </c>
      <c r="C87">
        <v>240</v>
      </c>
      <c r="D87">
        <v>240</v>
      </c>
      <c r="E87">
        <v>1</v>
      </c>
      <c r="F87">
        <v>0</v>
      </c>
      <c r="H87">
        <f t="shared" si="9"/>
        <v>0</v>
      </c>
      <c r="I87">
        <f t="shared" si="10"/>
        <v>0</v>
      </c>
      <c r="J87">
        <f t="shared" si="11"/>
        <v>0</v>
      </c>
      <c r="K87">
        <f t="shared" si="12"/>
        <v>0</v>
      </c>
      <c r="L87">
        <f t="shared" si="13"/>
        <v>0</v>
      </c>
      <c r="M87">
        <f t="shared" si="14"/>
        <v>1</v>
      </c>
      <c r="N87">
        <f t="shared" si="15"/>
        <v>0</v>
      </c>
      <c r="O87">
        <f t="shared" si="16"/>
        <v>0</v>
      </c>
      <c r="P87">
        <f t="shared" si="17"/>
        <v>0</v>
      </c>
    </row>
    <row r="88" spans="1:16" x14ac:dyDescent="0.35">
      <c r="A88">
        <v>-69.123609400000007</v>
      </c>
      <c r="B88">
        <v>19.001389469999999</v>
      </c>
      <c r="C88">
        <v>107</v>
      </c>
      <c r="D88">
        <v>107</v>
      </c>
      <c r="E88">
        <v>0</v>
      </c>
      <c r="F88">
        <v>1</v>
      </c>
      <c r="H88">
        <f t="shared" si="9"/>
        <v>0</v>
      </c>
      <c r="I88">
        <f t="shared" si="10"/>
        <v>0</v>
      </c>
      <c r="J88">
        <f t="shared" si="11"/>
        <v>0</v>
      </c>
      <c r="K88">
        <f t="shared" si="12"/>
        <v>0</v>
      </c>
      <c r="L88">
        <f t="shared" si="13"/>
        <v>0</v>
      </c>
      <c r="M88">
        <f t="shared" si="14"/>
        <v>0</v>
      </c>
      <c r="N88">
        <f t="shared" si="15"/>
        <v>0</v>
      </c>
      <c r="O88">
        <f t="shared" si="16"/>
        <v>0</v>
      </c>
      <c r="P88">
        <f t="shared" si="17"/>
        <v>1</v>
      </c>
    </row>
    <row r="89" spans="1:16" x14ac:dyDescent="0.35">
      <c r="A89">
        <v>-69.382863189999995</v>
      </c>
      <c r="B89">
        <v>18.55914885</v>
      </c>
      <c r="C89">
        <v>55</v>
      </c>
      <c r="D89">
        <v>55</v>
      </c>
      <c r="E89">
        <v>0</v>
      </c>
      <c r="F89">
        <v>0</v>
      </c>
      <c r="H89">
        <f t="shared" si="9"/>
        <v>0</v>
      </c>
      <c r="I89">
        <f t="shared" si="10"/>
        <v>0</v>
      </c>
      <c r="J89">
        <f t="shared" si="11"/>
        <v>1</v>
      </c>
      <c r="K89">
        <f t="shared" si="12"/>
        <v>0</v>
      </c>
      <c r="L89">
        <f t="shared" si="13"/>
        <v>0</v>
      </c>
      <c r="M89">
        <f t="shared" si="14"/>
        <v>0</v>
      </c>
      <c r="N89">
        <f t="shared" si="15"/>
        <v>0</v>
      </c>
      <c r="O89">
        <f t="shared" si="16"/>
        <v>0</v>
      </c>
      <c r="P89">
        <f t="shared" si="17"/>
        <v>0</v>
      </c>
    </row>
    <row r="90" spans="1:16" x14ac:dyDescent="0.35">
      <c r="A90">
        <v>-70.247401819999993</v>
      </c>
      <c r="B90">
        <v>18.413352280000002</v>
      </c>
      <c r="C90">
        <v>269</v>
      </c>
      <c r="D90">
        <v>269</v>
      </c>
      <c r="E90">
        <v>1</v>
      </c>
      <c r="F90">
        <v>0</v>
      </c>
      <c r="H90">
        <f t="shared" si="9"/>
        <v>0</v>
      </c>
      <c r="I90">
        <f t="shared" si="10"/>
        <v>0</v>
      </c>
      <c r="J90">
        <f t="shared" si="11"/>
        <v>0</v>
      </c>
      <c r="K90">
        <f t="shared" si="12"/>
        <v>0</v>
      </c>
      <c r="L90">
        <f t="shared" si="13"/>
        <v>0</v>
      </c>
      <c r="M90">
        <f t="shared" si="14"/>
        <v>1</v>
      </c>
      <c r="N90">
        <f t="shared" si="15"/>
        <v>0</v>
      </c>
      <c r="O90">
        <f t="shared" si="16"/>
        <v>0</v>
      </c>
      <c r="P90">
        <f t="shared" si="17"/>
        <v>0</v>
      </c>
    </row>
    <row r="91" spans="1:16" x14ac:dyDescent="0.35">
      <c r="A91">
        <v>-70.299683770000001</v>
      </c>
      <c r="B91">
        <v>18.89817304</v>
      </c>
      <c r="C91">
        <v>190</v>
      </c>
      <c r="D91">
        <v>190</v>
      </c>
      <c r="E91">
        <v>0</v>
      </c>
      <c r="F91">
        <v>1</v>
      </c>
      <c r="H91">
        <f t="shared" si="9"/>
        <v>0</v>
      </c>
      <c r="I91">
        <f t="shared" si="10"/>
        <v>0</v>
      </c>
      <c r="J91">
        <f t="shared" si="11"/>
        <v>0</v>
      </c>
      <c r="K91">
        <f t="shared" si="12"/>
        <v>0</v>
      </c>
      <c r="L91">
        <f t="shared" si="13"/>
        <v>0</v>
      </c>
      <c r="M91">
        <f t="shared" si="14"/>
        <v>0</v>
      </c>
      <c r="N91">
        <f t="shared" si="15"/>
        <v>0</v>
      </c>
      <c r="O91">
        <f t="shared" si="16"/>
        <v>0</v>
      </c>
      <c r="P91">
        <f t="shared" si="17"/>
        <v>1</v>
      </c>
    </row>
    <row r="92" spans="1:16" x14ac:dyDescent="0.35">
      <c r="A92">
        <v>-70.421764820000007</v>
      </c>
      <c r="B92">
        <v>19.506422319999999</v>
      </c>
      <c r="C92">
        <v>5</v>
      </c>
      <c r="D92">
        <v>5</v>
      </c>
      <c r="E92">
        <v>0</v>
      </c>
      <c r="F92">
        <v>2</v>
      </c>
      <c r="H92">
        <f t="shared" si="9"/>
        <v>0</v>
      </c>
      <c r="I92">
        <f t="shared" si="10"/>
        <v>0</v>
      </c>
      <c r="J92">
        <f t="shared" si="11"/>
        <v>0</v>
      </c>
      <c r="K92">
        <f t="shared" si="12"/>
        <v>0</v>
      </c>
      <c r="L92">
        <f t="shared" si="13"/>
        <v>0</v>
      </c>
      <c r="M92">
        <f t="shared" si="14"/>
        <v>0</v>
      </c>
      <c r="N92">
        <f t="shared" si="15"/>
        <v>0</v>
      </c>
      <c r="O92">
        <f t="shared" si="16"/>
        <v>1</v>
      </c>
      <c r="P92">
        <f t="shared" si="17"/>
        <v>0</v>
      </c>
    </row>
    <row r="93" spans="1:16" x14ac:dyDescent="0.35">
      <c r="A93">
        <v>-70.088130520000007</v>
      </c>
      <c r="B93">
        <v>18.531390909999999</v>
      </c>
      <c r="C93">
        <v>373</v>
      </c>
      <c r="D93">
        <v>373</v>
      </c>
      <c r="E93">
        <v>2</v>
      </c>
      <c r="F93">
        <v>1</v>
      </c>
      <c r="H93">
        <f t="shared" si="9"/>
        <v>0</v>
      </c>
      <c r="I93">
        <f t="shared" si="10"/>
        <v>0</v>
      </c>
      <c r="J93">
        <f t="shared" si="11"/>
        <v>0</v>
      </c>
      <c r="K93">
        <f t="shared" si="12"/>
        <v>1</v>
      </c>
      <c r="L93">
        <f t="shared" si="13"/>
        <v>0</v>
      </c>
      <c r="M93">
        <f t="shared" si="14"/>
        <v>0</v>
      </c>
      <c r="N93">
        <f t="shared" si="15"/>
        <v>0</v>
      </c>
      <c r="O93">
        <f t="shared" si="16"/>
        <v>0</v>
      </c>
      <c r="P93">
        <f t="shared" si="17"/>
        <v>0</v>
      </c>
    </row>
    <row r="94" spans="1:16" x14ac:dyDescent="0.35">
      <c r="A94">
        <v>-70.367865899999998</v>
      </c>
      <c r="B94">
        <v>18.953958419999999</v>
      </c>
      <c r="C94">
        <v>360</v>
      </c>
      <c r="D94">
        <v>360</v>
      </c>
      <c r="E94">
        <v>2</v>
      </c>
      <c r="F94">
        <v>2</v>
      </c>
      <c r="H94">
        <f t="shared" si="9"/>
        <v>1</v>
      </c>
      <c r="I94">
        <f t="shared" si="10"/>
        <v>0</v>
      </c>
      <c r="J94">
        <f t="shared" si="11"/>
        <v>0</v>
      </c>
      <c r="K94">
        <f t="shared" si="12"/>
        <v>0</v>
      </c>
      <c r="L94">
        <f t="shared" si="13"/>
        <v>0</v>
      </c>
      <c r="M94">
        <f t="shared" si="14"/>
        <v>0</v>
      </c>
      <c r="N94">
        <f t="shared" si="15"/>
        <v>0</v>
      </c>
      <c r="O94">
        <f t="shared" si="16"/>
        <v>0</v>
      </c>
      <c r="P94">
        <f t="shared" si="17"/>
        <v>0</v>
      </c>
    </row>
    <row r="95" spans="1:16" x14ac:dyDescent="0.35">
      <c r="A95">
        <v>-69.393642970000002</v>
      </c>
      <c r="B95">
        <v>19.09032268</v>
      </c>
      <c r="C95">
        <v>368</v>
      </c>
      <c r="D95">
        <v>368</v>
      </c>
      <c r="E95">
        <v>2</v>
      </c>
      <c r="F95">
        <v>0</v>
      </c>
      <c r="H95">
        <f t="shared" si="9"/>
        <v>0</v>
      </c>
      <c r="I95">
        <f t="shared" si="10"/>
        <v>0</v>
      </c>
      <c r="J95">
        <f t="shared" si="11"/>
        <v>0</v>
      </c>
      <c r="K95">
        <f t="shared" si="12"/>
        <v>0</v>
      </c>
      <c r="L95">
        <f t="shared" si="13"/>
        <v>0</v>
      </c>
      <c r="M95">
        <f t="shared" si="14"/>
        <v>0</v>
      </c>
      <c r="N95">
        <f t="shared" si="15"/>
        <v>1</v>
      </c>
      <c r="O95">
        <f t="shared" si="16"/>
        <v>0</v>
      </c>
      <c r="P95">
        <f t="shared" si="17"/>
        <v>0</v>
      </c>
    </row>
    <row r="96" spans="1:16" x14ac:dyDescent="0.35">
      <c r="A96">
        <v>-69.627025279999998</v>
      </c>
      <c r="B96">
        <v>19.113768709999999</v>
      </c>
      <c r="C96">
        <v>357</v>
      </c>
      <c r="D96">
        <v>357</v>
      </c>
      <c r="E96">
        <v>2</v>
      </c>
      <c r="F96">
        <v>0</v>
      </c>
      <c r="H96">
        <f t="shared" si="9"/>
        <v>0</v>
      </c>
      <c r="I96">
        <f t="shared" si="10"/>
        <v>0</v>
      </c>
      <c r="J96">
        <f t="shared" si="11"/>
        <v>0</v>
      </c>
      <c r="K96">
        <f t="shared" si="12"/>
        <v>0</v>
      </c>
      <c r="L96">
        <f t="shared" si="13"/>
        <v>0</v>
      </c>
      <c r="M96">
        <f t="shared" si="14"/>
        <v>0</v>
      </c>
      <c r="N96">
        <f t="shared" si="15"/>
        <v>1</v>
      </c>
      <c r="O96">
        <f t="shared" si="16"/>
        <v>0</v>
      </c>
      <c r="P96">
        <f t="shared" si="17"/>
        <v>0</v>
      </c>
    </row>
    <row r="97" spans="1:16" x14ac:dyDescent="0.35">
      <c r="A97">
        <v>-68.886184670000006</v>
      </c>
      <c r="B97">
        <v>18.991148670000001</v>
      </c>
      <c r="C97">
        <v>273</v>
      </c>
      <c r="D97">
        <v>273</v>
      </c>
      <c r="E97">
        <v>1</v>
      </c>
      <c r="F97">
        <v>2</v>
      </c>
      <c r="H97">
        <f t="shared" si="9"/>
        <v>0</v>
      </c>
      <c r="I97">
        <f t="shared" si="10"/>
        <v>0</v>
      </c>
      <c r="J97">
        <f t="shared" si="11"/>
        <v>0</v>
      </c>
      <c r="K97">
        <f t="shared" si="12"/>
        <v>0</v>
      </c>
      <c r="L97">
        <f t="shared" si="13"/>
        <v>1</v>
      </c>
      <c r="M97">
        <f t="shared" si="14"/>
        <v>0</v>
      </c>
      <c r="N97">
        <f t="shared" si="15"/>
        <v>0</v>
      </c>
      <c r="O97">
        <f t="shared" si="16"/>
        <v>0</v>
      </c>
      <c r="P97">
        <f t="shared" si="17"/>
        <v>0</v>
      </c>
    </row>
    <row r="98" spans="1:16" x14ac:dyDescent="0.35">
      <c r="A98">
        <v>-70.256295140000006</v>
      </c>
      <c r="B98">
        <v>18.953958419999999</v>
      </c>
      <c r="C98">
        <v>249</v>
      </c>
      <c r="D98">
        <v>249</v>
      </c>
      <c r="E98">
        <v>1</v>
      </c>
      <c r="F98">
        <v>1</v>
      </c>
      <c r="H98">
        <f t="shared" si="9"/>
        <v>0</v>
      </c>
      <c r="I98">
        <f t="shared" si="10"/>
        <v>1</v>
      </c>
      <c r="J98">
        <f t="shared" si="11"/>
        <v>0</v>
      </c>
      <c r="K98">
        <f t="shared" si="12"/>
        <v>0</v>
      </c>
      <c r="L98">
        <f t="shared" si="13"/>
        <v>0</v>
      </c>
      <c r="M98">
        <f t="shared" si="14"/>
        <v>0</v>
      </c>
      <c r="N98">
        <f t="shared" si="15"/>
        <v>0</v>
      </c>
      <c r="O98">
        <f t="shared" si="16"/>
        <v>0</v>
      </c>
      <c r="P98">
        <f t="shared" si="17"/>
        <v>0</v>
      </c>
    </row>
    <row r="99" spans="1:16" x14ac:dyDescent="0.35">
      <c r="A99">
        <v>-70.248749290000006</v>
      </c>
      <c r="B99">
        <v>18.966624670000002</v>
      </c>
      <c r="C99">
        <v>259</v>
      </c>
      <c r="D99">
        <v>259</v>
      </c>
      <c r="E99">
        <v>1</v>
      </c>
      <c r="F99">
        <v>0</v>
      </c>
      <c r="H99">
        <f t="shared" si="9"/>
        <v>0</v>
      </c>
      <c r="I99">
        <f t="shared" si="10"/>
        <v>0</v>
      </c>
      <c r="J99">
        <f t="shared" si="11"/>
        <v>0</v>
      </c>
      <c r="K99">
        <f t="shared" si="12"/>
        <v>0</v>
      </c>
      <c r="L99">
        <f t="shared" si="13"/>
        <v>0</v>
      </c>
      <c r="M99">
        <f t="shared" si="14"/>
        <v>1</v>
      </c>
      <c r="N99">
        <f t="shared" si="15"/>
        <v>0</v>
      </c>
      <c r="O99">
        <f t="shared" si="16"/>
        <v>0</v>
      </c>
      <c r="P99">
        <f t="shared" si="17"/>
        <v>0</v>
      </c>
    </row>
    <row r="100" spans="1:16" x14ac:dyDescent="0.35">
      <c r="A100">
        <v>-69.65047131</v>
      </c>
      <c r="B100">
        <v>18.94183117</v>
      </c>
      <c r="C100">
        <v>83</v>
      </c>
      <c r="D100">
        <v>83</v>
      </c>
      <c r="E100">
        <v>0</v>
      </c>
      <c r="F100">
        <v>0</v>
      </c>
      <c r="H100">
        <f t="shared" si="9"/>
        <v>0</v>
      </c>
      <c r="I100">
        <f t="shared" si="10"/>
        <v>0</v>
      </c>
      <c r="J100">
        <f t="shared" si="11"/>
        <v>1</v>
      </c>
      <c r="K100">
        <f t="shared" si="12"/>
        <v>0</v>
      </c>
      <c r="L100">
        <f t="shared" si="13"/>
        <v>0</v>
      </c>
      <c r="M100">
        <f t="shared" si="14"/>
        <v>0</v>
      </c>
      <c r="N100">
        <f t="shared" si="15"/>
        <v>0</v>
      </c>
      <c r="O100">
        <f t="shared" si="16"/>
        <v>0</v>
      </c>
      <c r="P100">
        <f t="shared" si="17"/>
        <v>0</v>
      </c>
    </row>
    <row r="101" spans="1:16" x14ac:dyDescent="0.35">
      <c r="A101">
        <v>-70.492641890000002</v>
      </c>
      <c r="B101">
        <v>19.396199039999999</v>
      </c>
      <c r="C101">
        <v>50</v>
      </c>
      <c r="D101">
        <v>50</v>
      </c>
      <c r="E101">
        <v>0</v>
      </c>
      <c r="F101">
        <v>0</v>
      </c>
      <c r="H101">
        <f t="shared" si="9"/>
        <v>0</v>
      </c>
      <c r="I101">
        <f t="shared" si="10"/>
        <v>0</v>
      </c>
      <c r="J101">
        <f t="shared" si="11"/>
        <v>1</v>
      </c>
      <c r="K101">
        <f t="shared" si="12"/>
        <v>0</v>
      </c>
      <c r="L101">
        <f t="shared" si="13"/>
        <v>0</v>
      </c>
      <c r="M101">
        <f t="shared" si="14"/>
        <v>0</v>
      </c>
      <c r="N101">
        <f t="shared" si="15"/>
        <v>0</v>
      </c>
      <c r="O101">
        <f t="shared" si="16"/>
        <v>0</v>
      </c>
      <c r="P101">
        <f t="shared" si="17"/>
        <v>0</v>
      </c>
    </row>
    <row r="102" spans="1:16" x14ac:dyDescent="0.35">
      <c r="A102">
        <v>-70.171404350000003</v>
      </c>
      <c r="B102">
        <v>18.895478099999998</v>
      </c>
      <c r="C102">
        <v>319</v>
      </c>
      <c r="D102">
        <v>319</v>
      </c>
      <c r="E102">
        <v>2</v>
      </c>
      <c r="F102">
        <v>2</v>
      </c>
      <c r="H102">
        <f t="shared" si="9"/>
        <v>1</v>
      </c>
      <c r="I102">
        <f t="shared" si="10"/>
        <v>0</v>
      </c>
      <c r="J102">
        <f t="shared" si="11"/>
        <v>0</v>
      </c>
      <c r="K102">
        <f t="shared" si="12"/>
        <v>0</v>
      </c>
      <c r="L102">
        <f t="shared" si="13"/>
        <v>0</v>
      </c>
      <c r="M102">
        <f t="shared" si="14"/>
        <v>0</v>
      </c>
      <c r="N102">
        <f t="shared" si="15"/>
        <v>0</v>
      </c>
      <c r="O102">
        <f t="shared" si="16"/>
        <v>0</v>
      </c>
      <c r="P102">
        <f t="shared" si="17"/>
        <v>0</v>
      </c>
    </row>
    <row r="103" spans="1:16" x14ac:dyDescent="0.35">
      <c r="A103">
        <v>-70.366787919999993</v>
      </c>
      <c r="B103">
        <v>18.95341943</v>
      </c>
      <c r="C103">
        <v>311</v>
      </c>
      <c r="D103">
        <v>311</v>
      </c>
      <c r="E103">
        <v>2</v>
      </c>
      <c r="F103">
        <v>2</v>
      </c>
      <c r="H103">
        <f t="shared" si="9"/>
        <v>1</v>
      </c>
      <c r="I103">
        <f t="shared" si="10"/>
        <v>0</v>
      </c>
      <c r="J103">
        <f t="shared" si="11"/>
        <v>0</v>
      </c>
      <c r="K103">
        <f t="shared" si="12"/>
        <v>0</v>
      </c>
      <c r="L103">
        <f t="shared" si="13"/>
        <v>0</v>
      </c>
      <c r="M103">
        <f t="shared" si="14"/>
        <v>0</v>
      </c>
      <c r="N103">
        <f t="shared" si="15"/>
        <v>0</v>
      </c>
      <c r="O103">
        <f t="shared" si="16"/>
        <v>0</v>
      </c>
      <c r="P103">
        <f t="shared" si="17"/>
        <v>0</v>
      </c>
    </row>
    <row r="104" spans="1:16" x14ac:dyDescent="0.35">
      <c r="A104">
        <v>-69.624060839999999</v>
      </c>
      <c r="B104">
        <v>19.215637659999999</v>
      </c>
      <c r="C104">
        <v>317</v>
      </c>
      <c r="D104">
        <v>317</v>
      </c>
      <c r="E104">
        <v>2</v>
      </c>
      <c r="F104">
        <v>2</v>
      </c>
      <c r="H104">
        <f t="shared" si="9"/>
        <v>1</v>
      </c>
      <c r="I104">
        <f t="shared" si="10"/>
        <v>0</v>
      </c>
      <c r="J104">
        <f t="shared" si="11"/>
        <v>0</v>
      </c>
      <c r="K104">
        <f t="shared" si="12"/>
        <v>0</v>
      </c>
      <c r="L104">
        <f t="shared" si="13"/>
        <v>0</v>
      </c>
      <c r="M104">
        <f t="shared" si="14"/>
        <v>0</v>
      </c>
      <c r="N104">
        <f t="shared" si="15"/>
        <v>0</v>
      </c>
      <c r="O104">
        <f t="shared" si="16"/>
        <v>0</v>
      </c>
      <c r="P104">
        <f t="shared" si="17"/>
        <v>0</v>
      </c>
    </row>
    <row r="105" spans="1:16" x14ac:dyDescent="0.35">
      <c r="A105">
        <v>-70.203743700000004</v>
      </c>
      <c r="B105">
        <v>19.31993207</v>
      </c>
      <c r="C105">
        <v>146</v>
      </c>
      <c r="D105">
        <v>146</v>
      </c>
      <c r="E105">
        <v>0</v>
      </c>
      <c r="F105">
        <v>0</v>
      </c>
      <c r="H105">
        <f t="shared" si="9"/>
        <v>0</v>
      </c>
      <c r="I105">
        <f t="shared" si="10"/>
        <v>0</v>
      </c>
      <c r="J105">
        <f t="shared" si="11"/>
        <v>1</v>
      </c>
      <c r="K105">
        <f t="shared" si="12"/>
        <v>0</v>
      </c>
      <c r="L105">
        <f t="shared" si="13"/>
        <v>0</v>
      </c>
      <c r="M105">
        <f t="shared" si="14"/>
        <v>0</v>
      </c>
      <c r="N105">
        <f t="shared" si="15"/>
        <v>0</v>
      </c>
      <c r="O105">
        <f t="shared" si="16"/>
        <v>0</v>
      </c>
      <c r="P105">
        <f t="shared" si="17"/>
        <v>0</v>
      </c>
    </row>
    <row r="106" spans="1:16" x14ac:dyDescent="0.35">
      <c r="A106">
        <v>-70.373525279999996</v>
      </c>
      <c r="B106">
        <v>19.6918346</v>
      </c>
      <c r="C106">
        <v>162</v>
      </c>
      <c r="D106">
        <v>162</v>
      </c>
      <c r="E106">
        <v>0</v>
      </c>
      <c r="F106">
        <v>0</v>
      </c>
      <c r="H106">
        <f t="shared" si="9"/>
        <v>0</v>
      </c>
      <c r="I106">
        <f t="shared" si="10"/>
        <v>0</v>
      </c>
      <c r="J106">
        <f t="shared" si="11"/>
        <v>1</v>
      </c>
      <c r="K106">
        <f t="shared" si="12"/>
        <v>0</v>
      </c>
      <c r="L106">
        <f t="shared" si="13"/>
        <v>0</v>
      </c>
      <c r="M106">
        <f t="shared" si="14"/>
        <v>0</v>
      </c>
      <c r="N106">
        <f t="shared" si="15"/>
        <v>0</v>
      </c>
      <c r="O106">
        <f t="shared" si="16"/>
        <v>0</v>
      </c>
      <c r="P106">
        <f t="shared" si="17"/>
        <v>0</v>
      </c>
    </row>
    <row r="107" spans="1:16" x14ac:dyDescent="0.35">
      <c r="A107">
        <v>-70.024260299999995</v>
      </c>
      <c r="B107">
        <v>19.57622142</v>
      </c>
      <c r="C107">
        <v>116</v>
      </c>
      <c r="D107">
        <v>116</v>
      </c>
      <c r="E107">
        <v>0</v>
      </c>
      <c r="F107">
        <v>0</v>
      </c>
      <c r="H107">
        <f t="shared" si="9"/>
        <v>0</v>
      </c>
      <c r="I107">
        <f t="shared" si="10"/>
        <v>0</v>
      </c>
      <c r="J107">
        <f t="shared" si="11"/>
        <v>1</v>
      </c>
      <c r="K107">
        <f t="shared" si="12"/>
        <v>0</v>
      </c>
      <c r="L107">
        <f t="shared" si="13"/>
        <v>0</v>
      </c>
      <c r="M107">
        <f t="shared" si="14"/>
        <v>0</v>
      </c>
      <c r="N107">
        <f t="shared" si="15"/>
        <v>0</v>
      </c>
      <c r="O107">
        <f t="shared" si="16"/>
        <v>0</v>
      </c>
      <c r="P107">
        <f t="shared" si="17"/>
        <v>0</v>
      </c>
    </row>
    <row r="108" spans="1:16" x14ac:dyDescent="0.35">
      <c r="A108">
        <v>-69.858790630000001</v>
      </c>
      <c r="B108">
        <v>18.634607339999999</v>
      </c>
      <c r="C108">
        <v>159</v>
      </c>
      <c r="D108">
        <v>159</v>
      </c>
      <c r="E108">
        <v>0</v>
      </c>
      <c r="F108">
        <v>0</v>
      </c>
      <c r="H108">
        <f t="shared" si="9"/>
        <v>0</v>
      </c>
      <c r="I108">
        <f t="shared" si="10"/>
        <v>0</v>
      </c>
      <c r="J108">
        <f t="shared" si="11"/>
        <v>1</v>
      </c>
      <c r="K108">
        <f t="shared" si="12"/>
        <v>0</v>
      </c>
      <c r="L108">
        <f t="shared" si="13"/>
        <v>0</v>
      </c>
      <c r="M108">
        <f t="shared" si="14"/>
        <v>0</v>
      </c>
      <c r="N108">
        <f t="shared" si="15"/>
        <v>0</v>
      </c>
      <c r="O108">
        <f t="shared" si="16"/>
        <v>0</v>
      </c>
      <c r="P108">
        <f t="shared" si="17"/>
        <v>0</v>
      </c>
    </row>
    <row r="109" spans="1:16" x14ac:dyDescent="0.35">
      <c r="A109">
        <v>-70.664309939999995</v>
      </c>
      <c r="B109">
        <v>18.663712749999998</v>
      </c>
      <c r="C109">
        <v>22</v>
      </c>
      <c r="D109">
        <v>22</v>
      </c>
      <c r="E109">
        <v>0</v>
      </c>
      <c r="F109">
        <v>0</v>
      </c>
      <c r="H109">
        <f t="shared" si="9"/>
        <v>0</v>
      </c>
      <c r="I109">
        <f t="shared" si="10"/>
        <v>0</v>
      </c>
      <c r="J109">
        <f t="shared" si="11"/>
        <v>1</v>
      </c>
      <c r="K109">
        <f t="shared" si="12"/>
        <v>0</v>
      </c>
      <c r="L109">
        <f t="shared" si="13"/>
        <v>0</v>
      </c>
      <c r="M109">
        <f t="shared" si="14"/>
        <v>0</v>
      </c>
      <c r="N109">
        <f t="shared" si="15"/>
        <v>0</v>
      </c>
      <c r="O109">
        <f t="shared" si="16"/>
        <v>0</v>
      </c>
      <c r="P109">
        <f t="shared" si="17"/>
        <v>0</v>
      </c>
    </row>
    <row r="110" spans="1:16" x14ac:dyDescent="0.35">
      <c r="A110">
        <v>-70.189460479999994</v>
      </c>
      <c r="B110">
        <v>19.447403009999999</v>
      </c>
      <c r="C110">
        <v>179</v>
      </c>
      <c r="D110">
        <v>179</v>
      </c>
      <c r="E110">
        <v>0</v>
      </c>
      <c r="F110">
        <v>0</v>
      </c>
      <c r="H110">
        <f t="shared" si="9"/>
        <v>0</v>
      </c>
      <c r="I110">
        <f t="shared" si="10"/>
        <v>0</v>
      </c>
      <c r="J110">
        <f t="shared" si="11"/>
        <v>1</v>
      </c>
      <c r="K110">
        <f t="shared" si="12"/>
        <v>0</v>
      </c>
      <c r="L110">
        <f t="shared" si="13"/>
        <v>0</v>
      </c>
      <c r="M110">
        <f t="shared" si="14"/>
        <v>0</v>
      </c>
      <c r="N110">
        <f t="shared" si="15"/>
        <v>0</v>
      </c>
      <c r="O110">
        <f t="shared" si="16"/>
        <v>0</v>
      </c>
      <c r="P110">
        <f t="shared" si="17"/>
        <v>0</v>
      </c>
    </row>
    <row r="111" spans="1:16" x14ac:dyDescent="0.35">
      <c r="A111">
        <v>-70.42041734</v>
      </c>
      <c r="B111">
        <v>19.08196835</v>
      </c>
      <c r="C111">
        <v>229</v>
      </c>
      <c r="D111">
        <v>229</v>
      </c>
      <c r="E111">
        <v>1</v>
      </c>
      <c r="F111">
        <v>1</v>
      </c>
      <c r="H111">
        <f t="shared" si="9"/>
        <v>0</v>
      </c>
      <c r="I111">
        <f t="shared" si="10"/>
        <v>1</v>
      </c>
      <c r="J111">
        <f t="shared" si="11"/>
        <v>0</v>
      </c>
      <c r="K111">
        <f t="shared" si="12"/>
        <v>0</v>
      </c>
      <c r="L111">
        <f t="shared" si="13"/>
        <v>0</v>
      </c>
      <c r="M111">
        <f t="shared" si="14"/>
        <v>0</v>
      </c>
      <c r="N111">
        <f t="shared" si="15"/>
        <v>0</v>
      </c>
      <c r="O111">
        <f t="shared" si="16"/>
        <v>0</v>
      </c>
      <c r="P111">
        <f t="shared" si="17"/>
        <v>0</v>
      </c>
    </row>
    <row r="112" spans="1:16" x14ac:dyDescent="0.35">
      <c r="A112">
        <v>-69.141665540000005</v>
      </c>
      <c r="B112">
        <v>18.972553550000001</v>
      </c>
      <c r="C112">
        <v>80</v>
      </c>
      <c r="D112">
        <v>80</v>
      </c>
      <c r="E112">
        <v>0</v>
      </c>
      <c r="F112">
        <v>0</v>
      </c>
      <c r="H112">
        <f t="shared" si="9"/>
        <v>0</v>
      </c>
      <c r="I112">
        <f t="shared" si="10"/>
        <v>0</v>
      </c>
      <c r="J112">
        <f t="shared" si="11"/>
        <v>1</v>
      </c>
      <c r="K112">
        <f t="shared" si="12"/>
        <v>0</v>
      </c>
      <c r="L112">
        <f t="shared" si="13"/>
        <v>0</v>
      </c>
      <c r="M112">
        <f t="shared" si="14"/>
        <v>0</v>
      </c>
      <c r="N112">
        <f t="shared" si="15"/>
        <v>0</v>
      </c>
      <c r="O112">
        <f t="shared" si="16"/>
        <v>0</v>
      </c>
      <c r="P112">
        <f t="shared" si="17"/>
        <v>0</v>
      </c>
    </row>
    <row r="113" spans="1:16" x14ac:dyDescent="0.35">
      <c r="A113">
        <v>-70.164936479999994</v>
      </c>
      <c r="B113">
        <v>18.929164920000002</v>
      </c>
      <c r="C113">
        <v>353</v>
      </c>
      <c r="D113">
        <v>353</v>
      </c>
      <c r="E113">
        <v>2</v>
      </c>
      <c r="F113">
        <v>2</v>
      </c>
      <c r="H113">
        <f t="shared" si="9"/>
        <v>1</v>
      </c>
      <c r="I113">
        <f t="shared" si="10"/>
        <v>0</v>
      </c>
      <c r="J113">
        <f t="shared" si="11"/>
        <v>0</v>
      </c>
      <c r="K113">
        <f t="shared" si="12"/>
        <v>0</v>
      </c>
      <c r="L113">
        <f t="shared" si="13"/>
        <v>0</v>
      </c>
      <c r="M113">
        <f t="shared" si="14"/>
        <v>0</v>
      </c>
      <c r="N113">
        <f t="shared" si="15"/>
        <v>0</v>
      </c>
      <c r="O113">
        <f t="shared" si="16"/>
        <v>0</v>
      </c>
      <c r="P113">
        <f t="shared" si="17"/>
        <v>0</v>
      </c>
    </row>
    <row r="114" spans="1:16" x14ac:dyDescent="0.35">
      <c r="A114">
        <v>-70.467309400000005</v>
      </c>
      <c r="B114">
        <v>19.04989849</v>
      </c>
      <c r="C114">
        <v>143</v>
      </c>
      <c r="D114">
        <v>143</v>
      </c>
      <c r="E114">
        <v>0</v>
      </c>
      <c r="F114">
        <v>0</v>
      </c>
      <c r="H114">
        <f t="shared" si="9"/>
        <v>0</v>
      </c>
      <c r="I114">
        <f t="shared" si="10"/>
        <v>0</v>
      </c>
      <c r="J114">
        <f t="shared" si="11"/>
        <v>1</v>
      </c>
      <c r="K114">
        <f t="shared" si="12"/>
        <v>0</v>
      </c>
      <c r="L114">
        <f t="shared" si="13"/>
        <v>0</v>
      </c>
      <c r="M114">
        <f t="shared" si="14"/>
        <v>0</v>
      </c>
      <c r="N114">
        <f t="shared" si="15"/>
        <v>0</v>
      </c>
      <c r="O114">
        <f t="shared" si="16"/>
        <v>0</v>
      </c>
      <c r="P114">
        <f t="shared" si="17"/>
        <v>0</v>
      </c>
    </row>
    <row r="115" spans="1:16" x14ac:dyDescent="0.35">
      <c r="A115">
        <v>-70.092442430000006</v>
      </c>
      <c r="B115">
        <v>18.472371599999999</v>
      </c>
      <c r="C115">
        <v>140</v>
      </c>
      <c r="D115">
        <v>140</v>
      </c>
      <c r="E115">
        <v>0</v>
      </c>
      <c r="F115">
        <v>0</v>
      </c>
      <c r="H115">
        <f t="shared" si="9"/>
        <v>0</v>
      </c>
      <c r="I115">
        <f t="shared" si="10"/>
        <v>0</v>
      </c>
      <c r="J115">
        <f t="shared" si="11"/>
        <v>1</v>
      </c>
      <c r="K115">
        <f t="shared" si="12"/>
        <v>0</v>
      </c>
      <c r="L115">
        <f t="shared" si="13"/>
        <v>0</v>
      </c>
      <c r="M115">
        <f t="shared" si="14"/>
        <v>0</v>
      </c>
      <c r="N115">
        <f t="shared" si="15"/>
        <v>0</v>
      </c>
      <c r="O115">
        <f t="shared" si="16"/>
        <v>0</v>
      </c>
      <c r="P115">
        <f t="shared" si="17"/>
        <v>0</v>
      </c>
    </row>
    <row r="116" spans="1:16" x14ac:dyDescent="0.35">
      <c r="A116">
        <v>-69.723504340000005</v>
      </c>
      <c r="B116">
        <v>19.010552279999999</v>
      </c>
      <c r="C116">
        <v>163</v>
      </c>
      <c r="D116">
        <v>163</v>
      </c>
      <c r="E116">
        <v>0</v>
      </c>
      <c r="F116">
        <v>0</v>
      </c>
      <c r="H116">
        <f t="shared" si="9"/>
        <v>0</v>
      </c>
      <c r="I116">
        <f t="shared" si="10"/>
        <v>0</v>
      </c>
      <c r="J116">
        <f t="shared" si="11"/>
        <v>1</v>
      </c>
      <c r="K116">
        <f t="shared" si="12"/>
        <v>0</v>
      </c>
      <c r="L116">
        <f t="shared" si="13"/>
        <v>0</v>
      </c>
      <c r="M116">
        <f t="shared" si="14"/>
        <v>0</v>
      </c>
      <c r="N116">
        <f t="shared" si="15"/>
        <v>0</v>
      </c>
      <c r="O116">
        <f t="shared" si="16"/>
        <v>0</v>
      </c>
      <c r="P116">
        <f t="shared" si="17"/>
        <v>0</v>
      </c>
    </row>
    <row r="117" spans="1:16" x14ac:dyDescent="0.35">
      <c r="A117">
        <v>-69.611394599999997</v>
      </c>
      <c r="B117">
        <v>18.639188749999999</v>
      </c>
      <c r="C117">
        <v>101</v>
      </c>
      <c r="D117">
        <v>101</v>
      </c>
      <c r="E117">
        <v>0</v>
      </c>
      <c r="F117">
        <v>0</v>
      </c>
      <c r="H117">
        <f t="shared" si="9"/>
        <v>0</v>
      </c>
      <c r="I117">
        <f t="shared" si="10"/>
        <v>0</v>
      </c>
      <c r="J117">
        <f t="shared" si="11"/>
        <v>1</v>
      </c>
      <c r="K117">
        <f t="shared" si="12"/>
        <v>0</v>
      </c>
      <c r="L117">
        <f t="shared" si="13"/>
        <v>0</v>
      </c>
      <c r="M117">
        <f t="shared" si="14"/>
        <v>0</v>
      </c>
      <c r="N117">
        <f t="shared" si="15"/>
        <v>0</v>
      </c>
      <c r="O117">
        <f t="shared" si="16"/>
        <v>0</v>
      </c>
      <c r="P117">
        <f t="shared" si="17"/>
        <v>0</v>
      </c>
    </row>
    <row r="118" spans="1:16" x14ac:dyDescent="0.35">
      <c r="A118">
        <v>-68.889418599999999</v>
      </c>
      <c r="B118">
        <v>18.796034590000001</v>
      </c>
      <c r="C118">
        <v>142</v>
      </c>
      <c r="D118">
        <v>142</v>
      </c>
      <c r="E118">
        <v>0</v>
      </c>
      <c r="F118">
        <v>0</v>
      </c>
      <c r="H118">
        <f t="shared" si="9"/>
        <v>0</v>
      </c>
      <c r="I118">
        <f t="shared" si="10"/>
        <v>0</v>
      </c>
      <c r="J118">
        <f t="shared" si="11"/>
        <v>1</v>
      </c>
      <c r="K118">
        <f t="shared" si="12"/>
        <v>0</v>
      </c>
      <c r="L118">
        <f t="shared" si="13"/>
        <v>0</v>
      </c>
      <c r="M118">
        <f t="shared" si="14"/>
        <v>0</v>
      </c>
      <c r="N118">
        <f t="shared" si="15"/>
        <v>0</v>
      </c>
      <c r="O118">
        <f t="shared" si="16"/>
        <v>0</v>
      </c>
      <c r="P118">
        <f t="shared" si="17"/>
        <v>0</v>
      </c>
    </row>
    <row r="119" spans="1:16" x14ac:dyDescent="0.35">
      <c r="A119">
        <v>-69.85393972</v>
      </c>
      <c r="B119">
        <v>19.329364380000001</v>
      </c>
      <c r="C119">
        <v>285</v>
      </c>
      <c r="D119">
        <v>285</v>
      </c>
      <c r="E119">
        <v>1</v>
      </c>
      <c r="F119">
        <v>1</v>
      </c>
      <c r="H119">
        <f t="shared" si="9"/>
        <v>0</v>
      </c>
      <c r="I119">
        <f t="shared" si="10"/>
        <v>1</v>
      </c>
      <c r="J119">
        <f t="shared" si="11"/>
        <v>0</v>
      </c>
      <c r="K119">
        <f t="shared" si="12"/>
        <v>0</v>
      </c>
      <c r="L119">
        <f t="shared" si="13"/>
        <v>0</v>
      </c>
      <c r="M119">
        <f t="shared" si="14"/>
        <v>0</v>
      </c>
      <c r="N119">
        <f t="shared" si="15"/>
        <v>0</v>
      </c>
      <c r="O119">
        <f t="shared" si="16"/>
        <v>0</v>
      </c>
      <c r="P119">
        <f t="shared" si="17"/>
        <v>0</v>
      </c>
    </row>
    <row r="120" spans="1:16" x14ac:dyDescent="0.35">
      <c r="A120">
        <v>-69.635379619999995</v>
      </c>
      <c r="B120">
        <v>19.11861961</v>
      </c>
      <c r="C120">
        <v>316</v>
      </c>
      <c r="D120">
        <v>316</v>
      </c>
      <c r="E120">
        <v>2</v>
      </c>
      <c r="F120">
        <v>2</v>
      </c>
      <c r="H120">
        <f t="shared" si="9"/>
        <v>1</v>
      </c>
      <c r="I120">
        <f t="shared" si="10"/>
        <v>0</v>
      </c>
      <c r="J120">
        <f t="shared" si="11"/>
        <v>0</v>
      </c>
      <c r="K120">
        <f t="shared" si="12"/>
        <v>0</v>
      </c>
      <c r="L120">
        <f t="shared" si="13"/>
        <v>0</v>
      </c>
      <c r="M120">
        <f t="shared" si="14"/>
        <v>0</v>
      </c>
      <c r="N120">
        <f t="shared" si="15"/>
        <v>0</v>
      </c>
      <c r="O120">
        <f t="shared" si="16"/>
        <v>0</v>
      </c>
      <c r="P120">
        <f t="shared" si="17"/>
        <v>0</v>
      </c>
    </row>
    <row r="121" spans="1:16" x14ac:dyDescent="0.35">
      <c r="A121">
        <v>-70.241203440000007</v>
      </c>
      <c r="B121">
        <v>19.12859091</v>
      </c>
      <c r="C121">
        <v>239</v>
      </c>
      <c r="D121">
        <v>239</v>
      </c>
      <c r="E121">
        <v>1</v>
      </c>
      <c r="F121">
        <v>1</v>
      </c>
      <c r="H121">
        <f t="shared" si="9"/>
        <v>0</v>
      </c>
      <c r="I121">
        <f t="shared" si="10"/>
        <v>1</v>
      </c>
      <c r="J121">
        <f t="shared" si="11"/>
        <v>0</v>
      </c>
      <c r="K121">
        <f t="shared" si="12"/>
        <v>0</v>
      </c>
      <c r="L121">
        <f t="shared" si="13"/>
        <v>0</v>
      </c>
      <c r="M121">
        <f t="shared" si="14"/>
        <v>0</v>
      </c>
      <c r="N121">
        <f t="shared" si="15"/>
        <v>0</v>
      </c>
      <c r="O121">
        <f t="shared" si="16"/>
        <v>0</v>
      </c>
      <c r="P121">
        <f t="shared" si="17"/>
        <v>0</v>
      </c>
    </row>
    <row r="122" spans="1:16" x14ac:dyDescent="0.35">
      <c r="A122">
        <v>-69.638344059999994</v>
      </c>
      <c r="B122">
        <v>19.12778243</v>
      </c>
      <c r="C122">
        <v>362</v>
      </c>
      <c r="D122">
        <v>362</v>
      </c>
      <c r="E122">
        <v>2</v>
      </c>
      <c r="F122">
        <v>2</v>
      </c>
      <c r="H122">
        <f t="shared" si="9"/>
        <v>1</v>
      </c>
      <c r="I122">
        <f t="shared" si="10"/>
        <v>0</v>
      </c>
      <c r="J122">
        <f t="shared" si="11"/>
        <v>0</v>
      </c>
      <c r="K122">
        <f t="shared" si="12"/>
        <v>0</v>
      </c>
      <c r="L122">
        <f t="shared" si="13"/>
        <v>0</v>
      </c>
      <c r="M122">
        <f t="shared" si="14"/>
        <v>0</v>
      </c>
      <c r="N122">
        <f t="shared" si="15"/>
        <v>0</v>
      </c>
      <c r="O122">
        <f t="shared" si="16"/>
        <v>0</v>
      </c>
      <c r="P122">
        <f t="shared" si="17"/>
        <v>0</v>
      </c>
    </row>
    <row r="123" spans="1:16" x14ac:dyDescent="0.35">
      <c r="A123">
        <v>-70.172751820000002</v>
      </c>
      <c r="B123">
        <v>18.897903549999999</v>
      </c>
      <c r="C123">
        <v>358</v>
      </c>
      <c r="D123">
        <v>358</v>
      </c>
      <c r="E123">
        <v>2</v>
      </c>
      <c r="F123">
        <v>2</v>
      </c>
      <c r="H123">
        <f t="shared" si="9"/>
        <v>1</v>
      </c>
      <c r="I123">
        <f t="shared" si="10"/>
        <v>0</v>
      </c>
      <c r="J123">
        <f t="shared" si="11"/>
        <v>0</v>
      </c>
      <c r="K123">
        <f t="shared" si="12"/>
        <v>0</v>
      </c>
      <c r="L123">
        <f t="shared" si="13"/>
        <v>0</v>
      </c>
      <c r="M123">
        <f t="shared" si="14"/>
        <v>0</v>
      </c>
      <c r="N123">
        <f t="shared" si="15"/>
        <v>0</v>
      </c>
      <c r="O123">
        <f t="shared" si="16"/>
        <v>0</v>
      </c>
      <c r="P123">
        <f t="shared" si="17"/>
        <v>0</v>
      </c>
    </row>
    <row r="124" spans="1:16" x14ac:dyDescent="0.35">
      <c r="A124">
        <v>-69.626216799999995</v>
      </c>
      <c r="B124">
        <v>19.08277683</v>
      </c>
      <c r="C124">
        <v>382</v>
      </c>
      <c r="D124">
        <v>382</v>
      </c>
      <c r="E124">
        <v>2</v>
      </c>
      <c r="F124">
        <v>2</v>
      </c>
      <c r="H124">
        <f t="shared" si="9"/>
        <v>1</v>
      </c>
      <c r="I124">
        <f t="shared" si="10"/>
        <v>0</v>
      </c>
      <c r="J124">
        <f t="shared" si="11"/>
        <v>0</v>
      </c>
      <c r="K124">
        <f t="shared" si="12"/>
        <v>0</v>
      </c>
      <c r="L124">
        <f t="shared" si="13"/>
        <v>0</v>
      </c>
      <c r="M124">
        <f t="shared" si="14"/>
        <v>0</v>
      </c>
      <c r="N124">
        <f t="shared" si="15"/>
        <v>0</v>
      </c>
      <c r="O124">
        <f t="shared" si="16"/>
        <v>0</v>
      </c>
      <c r="P124">
        <f t="shared" si="17"/>
        <v>0</v>
      </c>
    </row>
    <row r="125" spans="1:16" x14ac:dyDescent="0.35">
      <c r="A125">
        <v>-70.163050010000006</v>
      </c>
      <c r="B125">
        <v>18.931590369999999</v>
      </c>
      <c r="C125">
        <v>336</v>
      </c>
      <c r="D125">
        <v>336</v>
      </c>
      <c r="E125">
        <v>2</v>
      </c>
      <c r="F125">
        <v>2</v>
      </c>
      <c r="H125">
        <f t="shared" si="9"/>
        <v>1</v>
      </c>
      <c r="I125">
        <f t="shared" si="10"/>
        <v>0</v>
      </c>
      <c r="J125">
        <f t="shared" si="11"/>
        <v>0</v>
      </c>
      <c r="K125">
        <f t="shared" si="12"/>
        <v>0</v>
      </c>
      <c r="L125">
        <f t="shared" si="13"/>
        <v>0</v>
      </c>
      <c r="M125">
        <f t="shared" si="14"/>
        <v>0</v>
      </c>
      <c r="N125">
        <f t="shared" si="15"/>
        <v>0</v>
      </c>
      <c r="O125">
        <f t="shared" si="16"/>
        <v>0</v>
      </c>
      <c r="P125">
        <f t="shared" si="17"/>
        <v>0</v>
      </c>
    </row>
    <row r="126" spans="1:16" x14ac:dyDescent="0.35">
      <c r="A126">
        <v>-69.626755790000004</v>
      </c>
      <c r="B126">
        <v>19.085202280000001</v>
      </c>
      <c r="C126">
        <v>396</v>
      </c>
      <c r="D126">
        <v>396</v>
      </c>
      <c r="E126">
        <v>2</v>
      </c>
      <c r="F126">
        <v>2</v>
      </c>
      <c r="H126">
        <f t="shared" si="9"/>
        <v>1</v>
      </c>
      <c r="I126">
        <f t="shared" si="10"/>
        <v>0</v>
      </c>
      <c r="J126">
        <f t="shared" si="11"/>
        <v>0</v>
      </c>
      <c r="K126">
        <f t="shared" si="12"/>
        <v>0</v>
      </c>
      <c r="L126">
        <f t="shared" si="13"/>
        <v>0</v>
      </c>
      <c r="M126">
        <f t="shared" si="14"/>
        <v>0</v>
      </c>
      <c r="N126">
        <f t="shared" si="15"/>
        <v>0</v>
      </c>
      <c r="O126">
        <f t="shared" si="16"/>
        <v>0</v>
      </c>
      <c r="P126">
        <f t="shared" si="17"/>
        <v>0</v>
      </c>
    </row>
    <row r="127" spans="1:16" x14ac:dyDescent="0.35">
      <c r="A127">
        <v>-69.124417879999996</v>
      </c>
      <c r="B127">
        <v>18.563460769999999</v>
      </c>
      <c r="C127">
        <v>43</v>
      </c>
      <c r="D127">
        <v>43</v>
      </c>
      <c r="E127">
        <v>0</v>
      </c>
      <c r="F127">
        <v>0</v>
      </c>
      <c r="H127">
        <f t="shared" si="9"/>
        <v>0</v>
      </c>
      <c r="I127">
        <f t="shared" si="10"/>
        <v>0</v>
      </c>
      <c r="J127">
        <f t="shared" si="11"/>
        <v>1</v>
      </c>
      <c r="K127">
        <f t="shared" si="12"/>
        <v>0</v>
      </c>
      <c r="L127">
        <f t="shared" si="13"/>
        <v>0</v>
      </c>
      <c r="M127">
        <f t="shared" si="14"/>
        <v>0</v>
      </c>
      <c r="N127">
        <f t="shared" si="15"/>
        <v>0</v>
      </c>
      <c r="O127">
        <f t="shared" si="16"/>
        <v>0</v>
      </c>
      <c r="P127">
        <f t="shared" si="17"/>
        <v>0</v>
      </c>
    </row>
    <row r="128" spans="1:16" x14ac:dyDescent="0.35">
      <c r="A128">
        <v>-69.547524379999999</v>
      </c>
      <c r="B128">
        <v>19.050976469999998</v>
      </c>
      <c r="C128">
        <v>4</v>
      </c>
      <c r="D128">
        <v>4</v>
      </c>
      <c r="E128">
        <v>0</v>
      </c>
      <c r="F128">
        <v>0</v>
      </c>
      <c r="H128">
        <f t="shared" si="9"/>
        <v>0</v>
      </c>
      <c r="I128">
        <f t="shared" si="10"/>
        <v>0</v>
      </c>
      <c r="J128">
        <f t="shared" si="11"/>
        <v>1</v>
      </c>
      <c r="K128">
        <f t="shared" si="12"/>
        <v>0</v>
      </c>
      <c r="L128">
        <f t="shared" si="13"/>
        <v>0</v>
      </c>
      <c r="M128">
        <f t="shared" si="14"/>
        <v>0</v>
      </c>
      <c r="N128">
        <f t="shared" si="15"/>
        <v>0</v>
      </c>
      <c r="O128">
        <f t="shared" si="16"/>
        <v>0</v>
      </c>
      <c r="P128">
        <f t="shared" si="17"/>
        <v>0</v>
      </c>
    </row>
    <row r="129" spans="1:16" x14ac:dyDescent="0.35">
      <c r="A129">
        <v>-69.109056690000003</v>
      </c>
      <c r="B129">
        <v>18.6065799</v>
      </c>
      <c r="C129">
        <v>87</v>
      </c>
      <c r="D129">
        <v>87</v>
      </c>
      <c r="E129">
        <v>0</v>
      </c>
      <c r="F129">
        <v>0</v>
      </c>
      <c r="H129">
        <f t="shared" si="9"/>
        <v>0</v>
      </c>
      <c r="I129">
        <f t="shared" si="10"/>
        <v>0</v>
      </c>
      <c r="J129">
        <f t="shared" si="11"/>
        <v>1</v>
      </c>
      <c r="K129">
        <f t="shared" si="12"/>
        <v>0</v>
      </c>
      <c r="L129">
        <f t="shared" si="13"/>
        <v>0</v>
      </c>
      <c r="M129">
        <f t="shared" si="14"/>
        <v>0</v>
      </c>
      <c r="N129">
        <f t="shared" si="15"/>
        <v>0</v>
      </c>
      <c r="O129">
        <f t="shared" si="16"/>
        <v>0</v>
      </c>
      <c r="P129">
        <f t="shared" si="17"/>
        <v>0</v>
      </c>
    </row>
    <row r="130" spans="1:16" x14ac:dyDescent="0.35">
      <c r="A130">
        <v>-70.248479799999998</v>
      </c>
      <c r="B130">
        <v>18.412004809999999</v>
      </c>
      <c r="C130">
        <v>276</v>
      </c>
      <c r="D130">
        <v>276</v>
      </c>
      <c r="E130">
        <v>1</v>
      </c>
      <c r="F130">
        <v>1</v>
      </c>
      <c r="H130">
        <f t="shared" si="9"/>
        <v>0</v>
      </c>
      <c r="I130">
        <f t="shared" si="10"/>
        <v>1</v>
      </c>
      <c r="J130">
        <f t="shared" si="11"/>
        <v>0</v>
      </c>
      <c r="K130">
        <f t="shared" si="12"/>
        <v>0</v>
      </c>
      <c r="L130">
        <f t="shared" si="13"/>
        <v>0</v>
      </c>
      <c r="M130">
        <f t="shared" si="14"/>
        <v>0</v>
      </c>
      <c r="N130">
        <f t="shared" si="15"/>
        <v>0</v>
      </c>
      <c r="O130">
        <f t="shared" si="16"/>
        <v>0</v>
      </c>
      <c r="P130">
        <f t="shared" si="17"/>
        <v>0</v>
      </c>
    </row>
    <row r="131" spans="1:16" x14ac:dyDescent="0.35">
      <c r="A131">
        <v>-69.701405789999995</v>
      </c>
      <c r="B131">
        <v>19.13990969</v>
      </c>
      <c r="C131">
        <v>74</v>
      </c>
      <c r="D131">
        <v>74</v>
      </c>
      <c r="E131">
        <v>0</v>
      </c>
      <c r="F131">
        <v>0</v>
      </c>
      <c r="H131">
        <f t="shared" ref="H131:H194" si="18">IF(AND(E131=2,F131=2),1,0)</f>
        <v>0</v>
      </c>
      <c r="I131">
        <f t="shared" ref="I131:I194" si="19">IF(AND(E131=1,F131=1),1,0)</f>
        <v>0</v>
      </c>
      <c r="J131">
        <f t="shared" ref="J131:J194" si="20">IF(AND(E131=0,F131=0),1,0)</f>
        <v>1</v>
      </c>
      <c r="K131">
        <f t="shared" ref="K131:K194" si="21">IF(AND(E131=2,F131=1),1,0)</f>
        <v>0</v>
      </c>
      <c r="L131">
        <f t="shared" ref="L131:L194" si="22">IF(AND(E131=1,F131=2),1,0)</f>
        <v>0</v>
      </c>
      <c r="M131">
        <f t="shared" ref="M131:M194" si="23">IF(AND(E131=1,F131=0),1,0)</f>
        <v>0</v>
      </c>
      <c r="N131">
        <f t="shared" ref="N131:N194" si="24">IF(AND(E131=2,F131=0),1,0)</f>
        <v>0</v>
      </c>
      <c r="O131">
        <f t="shared" ref="O131:O194" si="25">IF(AND(E131=0,F131=2),1,0)</f>
        <v>0</v>
      </c>
      <c r="P131">
        <f t="shared" ref="P131:P194" si="26">IF(AND(E131=0,F131=1),1,0)</f>
        <v>0</v>
      </c>
    </row>
    <row r="132" spans="1:16" x14ac:dyDescent="0.35">
      <c r="A132">
        <v>-70.729797129999994</v>
      </c>
      <c r="B132">
        <v>18.39529615</v>
      </c>
      <c r="C132">
        <v>75</v>
      </c>
      <c r="D132">
        <v>75</v>
      </c>
      <c r="E132">
        <v>0</v>
      </c>
      <c r="F132">
        <v>0</v>
      </c>
      <c r="H132">
        <f t="shared" si="18"/>
        <v>0</v>
      </c>
      <c r="I132">
        <f t="shared" si="19"/>
        <v>0</v>
      </c>
      <c r="J132">
        <f t="shared" si="20"/>
        <v>1</v>
      </c>
      <c r="K132">
        <f t="shared" si="21"/>
        <v>0</v>
      </c>
      <c r="L132">
        <f t="shared" si="22"/>
        <v>0</v>
      </c>
      <c r="M132">
        <f t="shared" si="23"/>
        <v>0</v>
      </c>
      <c r="N132">
        <f t="shared" si="24"/>
        <v>0</v>
      </c>
      <c r="O132">
        <f t="shared" si="25"/>
        <v>0</v>
      </c>
      <c r="P132">
        <f t="shared" si="26"/>
        <v>0</v>
      </c>
    </row>
    <row r="133" spans="1:16" x14ac:dyDescent="0.35">
      <c r="A133">
        <v>-69.293390990000006</v>
      </c>
      <c r="B133">
        <v>19.326669429999999</v>
      </c>
      <c r="C133">
        <v>234</v>
      </c>
      <c r="D133">
        <v>234</v>
      </c>
      <c r="E133">
        <v>1</v>
      </c>
      <c r="F133">
        <v>1</v>
      </c>
      <c r="H133">
        <f t="shared" si="18"/>
        <v>0</v>
      </c>
      <c r="I133">
        <f t="shared" si="19"/>
        <v>1</v>
      </c>
      <c r="J133">
        <f t="shared" si="20"/>
        <v>0</v>
      </c>
      <c r="K133">
        <f t="shared" si="21"/>
        <v>0</v>
      </c>
      <c r="L133">
        <f t="shared" si="22"/>
        <v>0</v>
      </c>
      <c r="M133">
        <f t="shared" si="23"/>
        <v>0</v>
      </c>
      <c r="N133">
        <f t="shared" si="24"/>
        <v>0</v>
      </c>
      <c r="O133">
        <f t="shared" si="25"/>
        <v>0</v>
      </c>
      <c r="P133">
        <f t="shared" si="26"/>
        <v>0</v>
      </c>
    </row>
    <row r="134" spans="1:16" x14ac:dyDescent="0.35">
      <c r="A134">
        <v>-69.628372760000005</v>
      </c>
      <c r="B134">
        <v>19.096790550000001</v>
      </c>
      <c r="C134">
        <v>305</v>
      </c>
      <c r="D134">
        <v>305</v>
      </c>
      <c r="E134">
        <v>2</v>
      </c>
      <c r="F134">
        <v>2</v>
      </c>
      <c r="H134">
        <f t="shared" si="18"/>
        <v>1</v>
      </c>
      <c r="I134">
        <f t="shared" si="19"/>
        <v>0</v>
      </c>
      <c r="J134">
        <f t="shared" si="20"/>
        <v>0</v>
      </c>
      <c r="K134">
        <f t="shared" si="21"/>
        <v>0</v>
      </c>
      <c r="L134">
        <f t="shared" si="22"/>
        <v>0</v>
      </c>
      <c r="M134">
        <f t="shared" si="23"/>
        <v>0</v>
      </c>
      <c r="N134">
        <f t="shared" si="24"/>
        <v>0</v>
      </c>
      <c r="O134">
        <f t="shared" si="25"/>
        <v>0</v>
      </c>
      <c r="P134">
        <f t="shared" si="26"/>
        <v>0</v>
      </c>
    </row>
    <row r="135" spans="1:16" x14ac:dyDescent="0.35">
      <c r="A135">
        <v>-70.171134850000001</v>
      </c>
      <c r="B135">
        <v>18.896286580000002</v>
      </c>
      <c r="C135">
        <v>301</v>
      </c>
      <c r="D135">
        <v>301</v>
      </c>
      <c r="E135">
        <v>2</v>
      </c>
      <c r="F135">
        <v>2</v>
      </c>
      <c r="H135">
        <f t="shared" si="18"/>
        <v>1</v>
      </c>
      <c r="I135">
        <f t="shared" si="19"/>
        <v>0</v>
      </c>
      <c r="J135">
        <f t="shared" si="20"/>
        <v>0</v>
      </c>
      <c r="K135">
        <f t="shared" si="21"/>
        <v>0</v>
      </c>
      <c r="L135">
        <f t="shared" si="22"/>
        <v>0</v>
      </c>
      <c r="M135">
        <f t="shared" si="23"/>
        <v>0</v>
      </c>
      <c r="N135">
        <f t="shared" si="24"/>
        <v>0</v>
      </c>
      <c r="O135">
        <f t="shared" si="25"/>
        <v>0</v>
      </c>
      <c r="P135">
        <f t="shared" si="26"/>
        <v>0</v>
      </c>
    </row>
    <row r="136" spans="1:16" x14ac:dyDescent="0.35">
      <c r="A136">
        <v>-68.965146579999995</v>
      </c>
      <c r="B136">
        <v>18.493661670000002</v>
      </c>
      <c r="C136">
        <v>42</v>
      </c>
      <c r="D136">
        <v>42</v>
      </c>
      <c r="E136">
        <v>0</v>
      </c>
      <c r="F136">
        <v>0</v>
      </c>
      <c r="H136">
        <f t="shared" si="18"/>
        <v>0</v>
      </c>
      <c r="I136">
        <f t="shared" si="19"/>
        <v>0</v>
      </c>
      <c r="J136">
        <f t="shared" si="20"/>
        <v>1</v>
      </c>
      <c r="K136">
        <f t="shared" si="21"/>
        <v>0</v>
      </c>
      <c r="L136">
        <f t="shared" si="22"/>
        <v>0</v>
      </c>
      <c r="M136">
        <f t="shared" si="23"/>
        <v>0</v>
      </c>
      <c r="N136">
        <f t="shared" si="24"/>
        <v>0</v>
      </c>
      <c r="O136">
        <f t="shared" si="25"/>
        <v>0</v>
      </c>
      <c r="P136">
        <f t="shared" si="26"/>
        <v>0</v>
      </c>
    </row>
    <row r="137" spans="1:16" x14ac:dyDescent="0.35">
      <c r="A137">
        <v>-70.164397489999999</v>
      </c>
      <c r="B137">
        <v>18.92727846</v>
      </c>
      <c r="C137">
        <v>366</v>
      </c>
      <c r="D137">
        <v>366</v>
      </c>
      <c r="E137">
        <v>2</v>
      </c>
      <c r="F137">
        <v>2</v>
      </c>
      <c r="H137">
        <f t="shared" si="18"/>
        <v>1</v>
      </c>
      <c r="I137">
        <f t="shared" si="19"/>
        <v>0</v>
      </c>
      <c r="J137">
        <f t="shared" si="20"/>
        <v>0</v>
      </c>
      <c r="K137">
        <f t="shared" si="21"/>
        <v>0</v>
      </c>
      <c r="L137">
        <f t="shared" si="22"/>
        <v>0</v>
      </c>
      <c r="M137">
        <f t="shared" si="23"/>
        <v>0</v>
      </c>
      <c r="N137">
        <f t="shared" si="24"/>
        <v>0</v>
      </c>
      <c r="O137">
        <f t="shared" si="25"/>
        <v>0</v>
      </c>
      <c r="P137">
        <f t="shared" si="26"/>
        <v>0</v>
      </c>
    </row>
    <row r="138" spans="1:16" x14ac:dyDescent="0.35">
      <c r="A138">
        <v>-70.162511019999997</v>
      </c>
      <c r="B138">
        <v>18.93185987</v>
      </c>
      <c r="C138">
        <v>376</v>
      </c>
      <c r="D138">
        <v>376</v>
      </c>
      <c r="E138">
        <v>2</v>
      </c>
      <c r="F138">
        <v>2</v>
      </c>
      <c r="H138">
        <f t="shared" si="18"/>
        <v>1</v>
      </c>
      <c r="I138">
        <f t="shared" si="19"/>
        <v>0</v>
      </c>
      <c r="J138">
        <f t="shared" si="20"/>
        <v>0</v>
      </c>
      <c r="K138">
        <f t="shared" si="21"/>
        <v>0</v>
      </c>
      <c r="L138">
        <f t="shared" si="22"/>
        <v>0</v>
      </c>
      <c r="M138">
        <f t="shared" si="23"/>
        <v>0</v>
      </c>
      <c r="N138">
        <f t="shared" si="24"/>
        <v>0</v>
      </c>
      <c r="O138">
        <f t="shared" si="25"/>
        <v>0</v>
      </c>
      <c r="P138">
        <f t="shared" si="26"/>
        <v>0</v>
      </c>
    </row>
    <row r="139" spans="1:16" x14ac:dyDescent="0.35">
      <c r="A139">
        <v>-69.602231779999997</v>
      </c>
      <c r="B139">
        <v>18.893861130000001</v>
      </c>
      <c r="C139">
        <v>309</v>
      </c>
      <c r="D139">
        <v>309</v>
      </c>
      <c r="E139">
        <v>2</v>
      </c>
      <c r="F139">
        <v>2</v>
      </c>
      <c r="H139">
        <f t="shared" si="18"/>
        <v>1</v>
      </c>
      <c r="I139">
        <f t="shared" si="19"/>
        <v>0</v>
      </c>
      <c r="J139">
        <f t="shared" si="20"/>
        <v>0</v>
      </c>
      <c r="K139">
        <f t="shared" si="21"/>
        <v>0</v>
      </c>
      <c r="L139">
        <f t="shared" si="22"/>
        <v>0</v>
      </c>
      <c r="M139">
        <f t="shared" si="23"/>
        <v>0</v>
      </c>
      <c r="N139">
        <f t="shared" si="24"/>
        <v>0</v>
      </c>
      <c r="O139">
        <f t="shared" si="25"/>
        <v>0</v>
      </c>
      <c r="P139">
        <f t="shared" si="26"/>
        <v>0</v>
      </c>
    </row>
    <row r="140" spans="1:16" x14ac:dyDescent="0.35">
      <c r="A140">
        <v>-70.354121669999998</v>
      </c>
      <c r="B140">
        <v>19.44389958</v>
      </c>
      <c r="C140">
        <v>64</v>
      </c>
      <c r="D140">
        <v>64</v>
      </c>
      <c r="E140">
        <v>0</v>
      </c>
      <c r="F140">
        <v>0</v>
      </c>
      <c r="H140">
        <f t="shared" si="18"/>
        <v>0</v>
      </c>
      <c r="I140">
        <f t="shared" si="19"/>
        <v>0</v>
      </c>
      <c r="J140">
        <f t="shared" si="20"/>
        <v>1</v>
      </c>
      <c r="K140">
        <f t="shared" si="21"/>
        <v>0</v>
      </c>
      <c r="L140">
        <f t="shared" si="22"/>
        <v>0</v>
      </c>
      <c r="M140">
        <f t="shared" si="23"/>
        <v>0</v>
      </c>
      <c r="N140">
        <f t="shared" si="24"/>
        <v>0</v>
      </c>
      <c r="O140">
        <f t="shared" si="25"/>
        <v>0</v>
      </c>
      <c r="P140">
        <f t="shared" si="26"/>
        <v>0</v>
      </c>
    </row>
    <row r="141" spans="1:16" x14ac:dyDescent="0.35">
      <c r="A141">
        <v>-70.238238999999993</v>
      </c>
      <c r="B141">
        <v>18.98171636</v>
      </c>
      <c r="C141">
        <v>295</v>
      </c>
      <c r="D141">
        <v>295</v>
      </c>
      <c r="E141">
        <v>1</v>
      </c>
      <c r="F141">
        <v>1</v>
      </c>
      <c r="H141">
        <f t="shared" si="18"/>
        <v>0</v>
      </c>
      <c r="I141">
        <f t="shared" si="19"/>
        <v>1</v>
      </c>
      <c r="J141">
        <f t="shared" si="20"/>
        <v>0</v>
      </c>
      <c r="K141">
        <f t="shared" si="21"/>
        <v>0</v>
      </c>
      <c r="L141">
        <f t="shared" si="22"/>
        <v>0</v>
      </c>
      <c r="M141">
        <f t="shared" si="23"/>
        <v>0</v>
      </c>
      <c r="N141">
        <f t="shared" si="24"/>
        <v>0</v>
      </c>
      <c r="O141">
        <f t="shared" si="25"/>
        <v>0</v>
      </c>
      <c r="P141">
        <f t="shared" si="26"/>
        <v>0</v>
      </c>
    </row>
    <row r="142" spans="1:16" x14ac:dyDescent="0.35">
      <c r="A142">
        <v>-70.267344420000001</v>
      </c>
      <c r="B142">
        <v>18.96851113</v>
      </c>
      <c r="C142">
        <v>230</v>
      </c>
      <c r="D142">
        <v>230</v>
      </c>
      <c r="E142">
        <v>1</v>
      </c>
      <c r="F142">
        <v>1</v>
      </c>
      <c r="H142">
        <f t="shared" si="18"/>
        <v>0</v>
      </c>
      <c r="I142">
        <f t="shared" si="19"/>
        <v>1</v>
      </c>
      <c r="J142">
        <f t="shared" si="20"/>
        <v>0</v>
      </c>
      <c r="K142">
        <f t="shared" si="21"/>
        <v>0</v>
      </c>
      <c r="L142">
        <f t="shared" si="22"/>
        <v>0</v>
      </c>
      <c r="M142">
        <f t="shared" si="23"/>
        <v>0</v>
      </c>
      <c r="N142">
        <f t="shared" si="24"/>
        <v>0</v>
      </c>
      <c r="O142">
        <f t="shared" si="25"/>
        <v>0</v>
      </c>
      <c r="P142">
        <f t="shared" si="26"/>
        <v>0</v>
      </c>
    </row>
    <row r="143" spans="1:16" x14ac:dyDescent="0.35">
      <c r="A143">
        <v>-70.630353619999994</v>
      </c>
      <c r="B143">
        <v>18.508483869999999</v>
      </c>
      <c r="C143">
        <v>122</v>
      </c>
      <c r="D143">
        <v>122</v>
      </c>
      <c r="E143">
        <v>0</v>
      </c>
      <c r="F143">
        <v>0</v>
      </c>
      <c r="H143">
        <f t="shared" si="18"/>
        <v>0</v>
      </c>
      <c r="I143">
        <f t="shared" si="19"/>
        <v>0</v>
      </c>
      <c r="J143">
        <f t="shared" si="20"/>
        <v>1</v>
      </c>
      <c r="K143">
        <f t="shared" si="21"/>
        <v>0</v>
      </c>
      <c r="L143">
        <f t="shared" si="22"/>
        <v>0</v>
      </c>
      <c r="M143">
        <f t="shared" si="23"/>
        <v>0</v>
      </c>
      <c r="N143">
        <f t="shared" si="24"/>
        <v>0</v>
      </c>
      <c r="O143">
        <f t="shared" si="25"/>
        <v>0</v>
      </c>
      <c r="P143">
        <f t="shared" si="26"/>
        <v>0</v>
      </c>
    </row>
    <row r="144" spans="1:16" x14ac:dyDescent="0.35">
      <c r="A144">
        <v>-70.478358679999999</v>
      </c>
      <c r="B144">
        <v>18.969319609999999</v>
      </c>
      <c r="C144">
        <v>137</v>
      </c>
      <c r="D144">
        <v>137</v>
      </c>
      <c r="E144">
        <v>0</v>
      </c>
      <c r="F144">
        <v>0</v>
      </c>
      <c r="H144">
        <f t="shared" si="18"/>
        <v>0</v>
      </c>
      <c r="I144">
        <f t="shared" si="19"/>
        <v>0</v>
      </c>
      <c r="J144">
        <f t="shared" si="20"/>
        <v>1</v>
      </c>
      <c r="K144">
        <f t="shared" si="21"/>
        <v>0</v>
      </c>
      <c r="L144">
        <f t="shared" si="22"/>
        <v>0</v>
      </c>
      <c r="M144">
        <f t="shared" si="23"/>
        <v>0</v>
      </c>
      <c r="N144">
        <f t="shared" si="24"/>
        <v>0</v>
      </c>
      <c r="O144">
        <f t="shared" si="25"/>
        <v>0</v>
      </c>
      <c r="P144">
        <f t="shared" si="26"/>
        <v>0</v>
      </c>
    </row>
    <row r="145" spans="1:16" x14ac:dyDescent="0.35">
      <c r="A145">
        <v>-70.102144240000001</v>
      </c>
      <c r="B145">
        <v>19.30618784</v>
      </c>
      <c r="C145">
        <v>24</v>
      </c>
      <c r="D145">
        <v>24</v>
      </c>
      <c r="E145">
        <v>0</v>
      </c>
      <c r="F145">
        <v>0</v>
      </c>
      <c r="H145">
        <f t="shared" si="18"/>
        <v>0</v>
      </c>
      <c r="I145">
        <f t="shared" si="19"/>
        <v>0</v>
      </c>
      <c r="J145">
        <f t="shared" si="20"/>
        <v>1</v>
      </c>
      <c r="K145">
        <f t="shared" si="21"/>
        <v>0</v>
      </c>
      <c r="L145">
        <f t="shared" si="22"/>
        <v>0</v>
      </c>
      <c r="M145">
        <f t="shared" si="23"/>
        <v>0</v>
      </c>
      <c r="N145">
        <f t="shared" si="24"/>
        <v>0</v>
      </c>
      <c r="O145">
        <f t="shared" si="25"/>
        <v>0</v>
      </c>
      <c r="P145">
        <f t="shared" si="26"/>
        <v>0</v>
      </c>
    </row>
    <row r="146" spans="1:16" x14ac:dyDescent="0.35">
      <c r="A146">
        <v>-69.582828169999999</v>
      </c>
      <c r="B146">
        <v>18.45647142</v>
      </c>
      <c r="C146">
        <v>176</v>
      </c>
      <c r="D146">
        <v>176</v>
      </c>
      <c r="E146">
        <v>0</v>
      </c>
      <c r="F146">
        <v>0</v>
      </c>
      <c r="H146">
        <f t="shared" si="18"/>
        <v>0</v>
      </c>
      <c r="I146">
        <f t="shared" si="19"/>
        <v>0</v>
      </c>
      <c r="J146">
        <f t="shared" si="20"/>
        <v>1</v>
      </c>
      <c r="K146">
        <f t="shared" si="21"/>
        <v>0</v>
      </c>
      <c r="L146">
        <f t="shared" si="22"/>
        <v>0</v>
      </c>
      <c r="M146">
        <f t="shared" si="23"/>
        <v>0</v>
      </c>
      <c r="N146">
        <f t="shared" si="24"/>
        <v>0</v>
      </c>
      <c r="O146">
        <f t="shared" si="25"/>
        <v>0</v>
      </c>
      <c r="P146">
        <f t="shared" si="26"/>
        <v>0</v>
      </c>
    </row>
    <row r="147" spans="1:16" x14ac:dyDescent="0.35">
      <c r="A147">
        <v>-69.853131239999996</v>
      </c>
      <c r="B147">
        <v>19.120506079999998</v>
      </c>
      <c r="C147">
        <v>262</v>
      </c>
      <c r="D147">
        <v>262</v>
      </c>
      <c r="E147">
        <v>1</v>
      </c>
      <c r="F147">
        <v>1</v>
      </c>
      <c r="H147">
        <f t="shared" si="18"/>
        <v>0</v>
      </c>
      <c r="I147">
        <f t="shared" si="19"/>
        <v>1</v>
      </c>
      <c r="J147">
        <f t="shared" si="20"/>
        <v>0</v>
      </c>
      <c r="K147">
        <f t="shared" si="21"/>
        <v>0</v>
      </c>
      <c r="L147">
        <f t="shared" si="22"/>
        <v>0</v>
      </c>
      <c r="M147">
        <f t="shared" si="23"/>
        <v>0</v>
      </c>
      <c r="N147">
        <f t="shared" si="24"/>
        <v>0</v>
      </c>
      <c r="O147">
        <f t="shared" si="25"/>
        <v>0</v>
      </c>
      <c r="P147">
        <f t="shared" si="26"/>
        <v>0</v>
      </c>
    </row>
    <row r="148" spans="1:16" x14ac:dyDescent="0.35">
      <c r="A148">
        <v>-70.503960660000004</v>
      </c>
      <c r="B148">
        <v>18.836728279999999</v>
      </c>
      <c r="C148">
        <v>12</v>
      </c>
      <c r="D148">
        <v>12</v>
      </c>
      <c r="E148">
        <v>0</v>
      </c>
      <c r="F148">
        <v>0</v>
      </c>
      <c r="H148">
        <f t="shared" si="18"/>
        <v>0</v>
      </c>
      <c r="I148">
        <f t="shared" si="19"/>
        <v>0</v>
      </c>
      <c r="J148">
        <f t="shared" si="20"/>
        <v>1</v>
      </c>
      <c r="K148">
        <f t="shared" si="21"/>
        <v>0</v>
      </c>
      <c r="L148">
        <f t="shared" si="22"/>
        <v>0</v>
      </c>
      <c r="M148">
        <f t="shared" si="23"/>
        <v>0</v>
      </c>
      <c r="N148">
        <f t="shared" si="24"/>
        <v>0</v>
      </c>
      <c r="O148">
        <f t="shared" si="25"/>
        <v>0</v>
      </c>
      <c r="P148">
        <f t="shared" si="26"/>
        <v>0</v>
      </c>
    </row>
    <row r="149" spans="1:16" x14ac:dyDescent="0.35">
      <c r="A149">
        <v>-69.626755790000004</v>
      </c>
      <c r="B149">
        <v>19.10487539</v>
      </c>
      <c r="C149">
        <v>371</v>
      </c>
      <c r="D149">
        <v>371</v>
      </c>
      <c r="E149">
        <v>2</v>
      </c>
      <c r="F149">
        <v>2</v>
      </c>
      <c r="H149">
        <f t="shared" si="18"/>
        <v>1</v>
      </c>
      <c r="I149">
        <f t="shared" si="19"/>
        <v>0</v>
      </c>
      <c r="J149">
        <f t="shared" si="20"/>
        <v>0</v>
      </c>
      <c r="K149">
        <f t="shared" si="21"/>
        <v>0</v>
      </c>
      <c r="L149">
        <f t="shared" si="22"/>
        <v>0</v>
      </c>
      <c r="M149">
        <f t="shared" si="23"/>
        <v>0</v>
      </c>
      <c r="N149">
        <f t="shared" si="24"/>
        <v>0</v>
      </c>
      <c r="O149">
        <f t="shared" si="25"/>
        <v>0</v>
      </c>
      <c r="P149">
        <f t="shared" si="26"/>
        <v>0</v>
      </c>
    </row>
    <row r="150" spans="1:16" x14ac:dyDescent="0.35">
      <c r="A150">
        <v>-69.62729478</v>
      </c>
      <c r="B150">
        <v>19.10029398</v>
      </c>
      <c r="C150">
        <v>370</v>
      </c>
      <c r="D150">
        <v>370</v>
      </c>
      <c r="E150">
        <v>2</v>
      </c>
      <c r="F150">
        <v>2</v>
      </c>
      <c r="H150">
        <f t="shared" si="18"/>
        <v>1</v>
      </c>
      <c r="I150">
        <f t="shared" si="19"/>
        <v>0</v>
      </c>
      <c r="J150">
        <f t="shared" si="20"/>
        <v>0</v>
      </c>
      <c r="K150">
        <f t="shared" si="21"/>
        <v>0</v>
      </c>
      <c r="L150">
        <f t="shared" si="22"/>
        <v>0</v>
      </c>
      <c r="M150">
        <f t="shared" si="23"/>
        <v>0</v>
      </c>
      <c r="N150">
        <f t="shared" si="24"/>
        <v>0</v>
      </c>
      <c r="O150">
        <f t="shared" si="25"/>
        <v>0</v>
      </c>
      <c r="P150">
        <f t="shared" si="26"/>
        <v>0</v>
      </c>
    </row>
    <row r="151" spans="1:16" x14ac:dyDescent="0.35">
      <c r="A151">
        <v>-70.328519689999993</v>
      </c>
      <c r="B151">
        <v>19.039657699999999</v>
      </c>
      <c r="C151">
        <v>168</v>
      </c>
      <c r="D151">
        <v>168</v>
      </c>
      <c r="E151">
        <v>0</v>
      </c>
      <c r="F151">
        <v>0</v>
      </c>
      <c r="H151">
        <f t="shared" si="18"/>
        <v>0</v>
      </c>
      <c r="I151">
        <f t="shared" si="19"/>
        <v>0</v>
      </c>
      <c r="J151">
        <f t="shared" si="20"/>
        <v>1</v>
      </c>
      <c r="K151">
        <f t="shared" si="21"/>
        <v>0</v>
      </c>
      <c r="L151">
        <f t="shared" si="22"/>
        <v>0</v>
      </c>
      <c r="M151">
        <f t="shared" si="23"/>
        <v>0</v>
      </c>
      <c r="N151">
        <f t="shared" si="24"/>
        <v>0</v>
      </c>
      <c r="O151">
        <f t="shared" si="25"/>
        <v>0</v>
      </c>
      <c r="P151">
        <f t="shared" si="26"/>
        <v>0</v>
      </c>
    </row>
    <row r="152" spans="1:16" x14ac:dyDescent="0.35">
      <c r="A152">
        <v>-70.246862829999998</v>
      </c>
      <c r="B152">
        <v>18.422515099999998</v>
      </c>
      <c r="C152">
        <v>217</v>
      </c>
      <c r="D152">
        <v>217</v>
      </c>
      <c r="E152">
        <v>1</v>
      </c>
      <c r="F152">
        <v>1</v>
      </c>
      <c r="H152">
        <f t="shared" si="18"/>
        <v>0</v>
      </c>
      <c r="I152">
        <f t="shared" si="19"/>
        <v>1</v>
      </c>
      <c r="J152">
        <f t="shared" si="20"/>
        <v>0</v>
      </c>
      <c r="K152">
        <f t="shared" si="21"/>
        <v>0</v>
      </c>
      <c r="L152">
        <f t="shared" si="22"/>
        <v>0</v>
      </c>
      <c r="M152">
        <f t="shared" si="23"/>
        <v>0</v>
      </c>
      <c r="N152">
        <f t="shared" si="24"/>
        <v>0</v>
      </c>
      <c r="O152">
        <f t="shared" si="25"/>
        <v>0</v>
      </c>
      <c r="P152">
        <f t="shared" si="26"/>
        <v>0</v>
      </c>
    </row>
    <row r="153" spans="1:16" x14ac:dyDescent="0.35">
      <c r="A153">
        <v>-70.505308139999997</v>
      </c>
      <c r="B153">
        <v>18.222819609999998</v>
      </c>
      <c r="C153">
        <v>338</v>
      </c>
      <c r="D153">
        <v>338</v>
      </c>
      <c r="E153">
        <v>2</v>
      </c>
      <c r="F153">
        <v>2</v>
      </c>
      <c r="H153">
        <f t="shared" si="18"/>
        <v>1</v>
      </c>
      <c r="I153">
        <f t="shared" si="19"/>
        <v>0</v>
      </c>
      <c r="J153">
        <f t="shared" si="20"/>
        <v>0</v>
      </c>
      <c r="K153">
        <f t="shared" si="21"/>
        <v>0</v>
      </c>
      <c r="L153">
        <f t="shared" si="22"/>
        <v>0</v>
      </c>
      <c r="M153">
        <f t="shared" si="23"/>
        <v>0</v>
      </c>
      <c r="N153">
        <f t="shared" si="24"/>
        <v>0</v>
      </c>
      <c r="O153">
        <f t="shared" si="25"/>
        <v>0</v>
      </c>
      <c r="P153">
        <f t="shared" si="26"/>
        <v>0</v>
      </c>
    </row>
    <row r="154" spans="1:16" x14ac:dyDescent="0.35">
      <c r="A154">
        <v>-70.091094960000007</v>
      </c>
      <c r="B154">
        <v>18.675840010000002</v>
      </c>
      <c r="C154">
        <v>97</v>
      </c>
      <c r="D154">
        <v>97</v>
      </c>
      <c r="E154">
        <v>0</v>
      </c>
      <c r="F154">
        <v>0</v>
      </c>
      <c r="H154">
        <f t="shared" si="18"/>
        <v>0</v>
      </c>
      <c r="I154">
        <f t="shared" si="19"/>
        <v>0</v>
      </c>
      <c r="J154">
        <f t="shared" si="20"/>
        <v>1</v>
      </c>
      <c r="K154">
        <f t="shared" si="21"/>
        <v>0</v>
      </c>
      <c r="L154">
        <f t="shared" si="22"/>
        <v>0</v>
      </c>
      <c r="M154">
        <f t="shared" si="23"/>
        <v>0</v>
      </c>
      <c r="N154">
        <f t="shared" si="24"/>
        <v>0</v>
      </c>
      <c r="O154">
        <f t="shared" si="25"/>
        <v>0</v>
      </c>
      <c r="P154">
        <f t="shared" si="26"/>
        <v>0</v>
      </c>
    </row>
    <row r="155" spans="1:16" x14ac:dyDescent="0.35">
      <c r="A155">
        <v>-70.39885778</v>
      </c>
      <c r="B155">
        <v>18.501477009999999</v>
      </c>
      <c r="C155">
        <v>30</v>
      </c>
      <c r="D155">
        <v>30</v>
      </c>
      <c r="E155">
        <v>0</v>
      </c>
      <c r="F155">
        <v>0</v>
      </c>
      <c r="H155">
        <f t="shared" si="18"/>
        <v>0</v>
      </c>
      <c r="I155">
        <f t="shared" si="19"/>
        <v>0</v>
      </c>
      <c r="J155">
        <f t="shared" si="20"/>
        <v>1</v>
      </c>
      <c r="K155">
        <f t="shared" si="21"/>
        <v>0</v>
      </c>
      <c r="L155">
        <f t="shared" si="22"/>
        <v>0</v>
      </c>
      <c r="M155">
        <f t="shared" si="23"/>
        <v>0</v>
      </c>
      <c r="N155">
        <f t="shared" si="24"/>
        <v>0</v>
      </c>
      <c r="O155">
        <f t="shared" si="25"/>
        <v>0</v>
      </c>
      <c r="P155">
        <f t="shared" si="26"/>
        <v>0</v>
      </c>
    </row>
    <row r="156" spans="1:16" x14ac:dyDescent="0.35">
      <c r="A156">
        <v>-70.251713730000006</v>
      </c>
      <c r="B156">
        <v>18.956653370000002</v>
      </c>
      <c r="C156">
        <v>293</v>
      </c>
      <c r="D156">
        <v>293</v>
      </c>
      <c r="E156">
        <v>1</v>
      </c>
      <c r="F156">
        <v>1</v>
      </c>
      <c r="H156">
        <f t="shared" si="18"/>
        <v>0</v>
      </c>
      <c r="I156">
        <f t="shared" si="19"/>
        <v>1</v>
      </c>
      <c r="J156">
        <f t="shared" si="20"/>
        <v>0</v>
      </c>
      <c r="K156">
        <f t="shared" si="21"/>
        <v>0</v>
      </c>
      <c r="L156">
        <f t="shared" si="22"/>
        <v>0</v>
      </c>
      <c r="M156">
        <f t="shared" si="23"/>
        <v>0</v>
      </c>
      <c r="N156">
        <f t="shared" si="24"/>
        <v>0</v>
      </c>
      <c r="O156">
        <f t="shared" si="25"/>
        <v>0</v>
      </c>
      <c r="P156">
        <f t="shared" si="26"/>
        <v>0</v>
      </c>
    </row>
    <row r="157" spans="1:16" x14ac:dyDescent="0.35">
      <c r="A157">
        <v>-70.42041734</v>
      </c>
      <c r="B157">
        <v>19.055288390000001</v>
      </c>
      <c r="C157">
        <v>215</v>
      </c>
      <c r="D157">
        <v>215</v>
      </c>
      <c r="E157">
        <v>1</v>
      </c>
      <c r="F157">
        <v>1</v>
      </c>
      <c r="H157">
        <f t="shared" si="18"/>
        <v>0</v>
      </c>
      <c r="I157">
        <f t="shared" si="19"/>
        <v>1</v>
      </c>
      <c r="J157">
        <f t="shared" si="20"/>
        <v>0</v>
      </c>
      <c r="K157">
        <f t="shared" si="21"/>
        <v>0</v>
      </c>
      <c r="L157">
        <f t="shared" si="22"/>
        <v>0</v>
      </c>
      <c r="M157">
        <f t="shared" si="23"/>
        <v>0</v>
      </c>
      <c r="N157">
        <f t="shared" si="24"/>
        <v>0</v>
      </c>
      <c r="O157">
        <f t="shared" si="25"/>
        <v>0</v>
      </c>
      <c r="P157">
        <f t="shared" si="26"/>
        <v>0</v>
      </c>
    </row>
    <row r="158" spans="1:16" x14ac:dyDescent="0.35">
      <c r="A158">
        <v>-69.975481779999996</v>
      </c>
      <c r="B158">
        <v>19.192461130000002</v>
      </c>
      <c r="C158">
        <v>128</v>
      </c>
      <c r="D158">
        <v>128</v>
      </c>
      <c r="E158">
        <v>0</v>
      </c>
      <c r="F158">
        <v>0</v>
      </c>
      <c r="H158">
        <f t="shared" si="18"/>
        <v>0</v>
      </c>
      <c r="I158">
        <f t="shared" si="19"/>
        <v>0</v>
      </c>
      <c r="J158">
        <f t="shared" si="20"/>
        <v>1</v>
      </c>
      <c r="K158">
        <f t="shared" si="21"/>
        <v>0</v>
      </c>
      <c r="L158">
        <f t="shared" si="22"/>
        <v>0</v>
      </c>
      <c r="M158">
        <f t="shared" si="23"/>
        <v>0</v>
      </c>
      <c r="N158">
        <f t="shared" si="24"/>
        <v>0</v>
      </c>
      <c r="O158">
        <f t="shared" si="25"/>
        <v>0</v>
      </c>
      <c r="P158">
        <f t="shared" si="26"/>
        <v>0</v>
      </c>
    </row>
    <row r="159" spans="1:16" x14ac:dyDescent="0.35">
      <c r="A159">
        <v>-70.177872219999998</v>
      </c>
      <c r="B159">
        <v>18.258123399999999</v>
      </c>
      <c r="C159">
        <v>294</v>
      </c>
      <c r="D159">
        <v>294</v>
      </c>
      <c r="E159">
        <v>1</v>
      </c>
      <c r="F159">
        <v>1</v>
      </c>
      <c r="H159">
        <f t="shared" si="18"/>
        <v>0</v>
      </c>
      <c r="I159">
        <f t="shared" si="19"/>
        <v>1</v>
      </c>
      <c r="J159">
        <f t="shared" si="20"/>
        <v>0</v>
      </c>
      <c r="K159">
        <f t="shared" si="21"/>
        <v>0</v>
      </c>
      <c r="L159">
        <f t="shared" si="22"/>
        <v>0</v>
      </c>
      <c r="M159">
        <f t="shared" si="23"/>
        <v>0</v>
      </c>
      <c r="N159">
        <f t="shared" si="24"/>
        <v>0</v>
      </c>
      <c r="O159">
        <f t="shared" si="25"/>
        <v>0</v>
      </c>
      <c r="P159">
        <f t="shared" si="26"/>
        <v>0</v>
      </c>
    </row>
    <row r="160" spans="1:16" x14ac:dyDescent="0.35">
      <c r="A160">
        <v>-70.270578349999994</v>
      </c>
      <c r="B160">
        <v>18.35864488</v>
      </c>
      <c r="C160">
        <v>251</v>
      </c>
      <c r="D160">
        <v>251</v>
      </c>
      <c r="E160">
        <v>1</v>
      </c>
      <c r="F160">
        <v>1</v>
      </c>
      <c r="H160">
        <f t="shared" si="18"/>
        <v>0</v>
      </c>
      <c r="I160">
        <f t="shared" si="19"/>
        <v>1</v>
      </c>
      <c r="J160">
        <f t="shared" si="20"/>
        <v>0</v>
      </c>
      <c r="K160">
        <f t="shared" si="21"/>
        <v>0</v>
      </c>
      <c r="L160">
        <f t="shared" si="22"/>
        <v>0</v>
      </c>
      <c r="M160">
        <f t="shared" si="23"/>
        <v>0</v>
      </c>
      <c r="N160">
        <f t="shared" si="24"/>
        <v>0</v>
      </c>
      <c r="O160">
        <f t="shared" si="25"/>
        <v>0</v>
      </c>
      <c r="P160">
        <f t="shared" si="26"/>
        <v>0</v>
      </c>
    </row>
    <row r="161" spans="1:16" x14ac:dyDescent="0.35">
      <c r="A161">
        <v>-70.173021309999996</v>
      </c>
      <c r="B161">
        <v>18.89817304</v>
      </c>
      <c r="C161">
        <v>388</v>
      </c>
      <c r="D161">
        <v>388</v>
      </c>
      <c r="E161">
        <v>2</v>
      </c>
      <c r="F161">
        <v>2</v>
      </c>
      <c r="H161">
        <f t="shared" si="18"/>
        <v>1</v>
      </c>
      <c r="I161">
        <f t="shared" si="19"/>
        <v>0</v>
      </c>
      <c r="J161">
        <f t="shared" si="20"/>
        <v>0</v>
      </c>
      <c r="K161">
        <f t="shared" si="21"/>
        <v>0</v>
      </c>
      <c r="L161">
        <f t="shared" si="22"/>
        <v>0</v>
      </c>
      <c r="M161">
        <f t="shared" si="23"/>
        <v>0</v>
      </c>
      <c r="N161">
        <f t="shared" si="24"/>
        <v>0</v>
      </c>
      <c r="O161">
        <f t="shared" si="25"/>
        <v>0</v>
      </c>
      <c r="P161">
        <f t="shared" si="26"/>
        <v>0</v>
      </c>
    </row>
    <row r="162" spans="1:16" x14ac:dyDescent="0.35">
      <c r="A162">
        <v>-70.169517880000001</v>
      </c>
      <c r="B162">
        <v>18.89197467</v>
      </c>
      <c r="C162">
        <v>385</v>
      </c>
      <c r="D162">
        <v>385</v>
      </c>
      <c r="E162">
        <v>2</v>
      </c>
      <c r="F162">
        <v>2</v>
      </c>
      <c r="H162">
        <f t="shared" si="18"/>
        <v>1</v>
      </c>
      <c r="I162">
        <f t="shared" si="19"/>
        <v>0</v>
      </c>
      <c r="J162">
        <f t="shared" si="20"/>
        <v>0</v>
      </c>
      <c r="K162">
        <f t="shared" si="21"/>
        <v>0</v>
      </c>
      <c r="L162">
        <f t="shared" si="22"/>
        <v>0</v>
      </c>
      <c r="M162">
        <f t="shared" si="23"/>
        <v>0</v>
      </c>
      <c r="N162">
        <f t="shared" si="24"/>
        <v>0</v>
      </c>
      <c r="O162">
        <f t="shared" si="25"/>
        <v>0</v>
      </c>
      <c r="P162">
        <f t="shared" si="26"/>
        <v>0</v>
      </c>
    </row>
    <row r="163" spans="1:16" x14ac:dyDescent="0.35">
      <c r="A163">
        <v>-69.625677809999999</v>
      </c>
      <c r="B163">
        <v>19.101102470000001</v>
      </c>
      <c r="C163">
        <v>328</v>
      </c>
      <c r="D163">
        <v>328</v>
      </c>
      <c r="E163">
        <v>2</v>
      </c>
      <c r="F163">
        <v>2</v>
      </c>
      <c r="H163">
        <f t="shared" si="18"/>
        <v>1</v>
      </c>
      <c r="I163">
        <f t="shared" si="19"/>
        <v>0</v>
      </c>
      <c r="J163">
        <f t="shared" si="20"/>
        <v>0</v>
      </c>
      <c r="K163">
        <f t="shared" si="21"/>
        <v>0</v>
      </c>
      <c r="L163">
        <f t="shared" si="22"/>
        <v>0</v>
      </c>
      <c r="M163">
        <f t="shared" si="23"/>
        <v>0</v>
      </c>
      <c r="N163">
        <f t="shared" si="24"/>
        <v>0</v>
      </c>
      <c r="O163">
        <f t="shared" si="25"/>
        <v>0</v>
      </c>
      <c r="P163">
        <f t="shared" si="26"/>
        <v>0</v>
      </c>
    </row>
    <row r="164" spans="1:16" x14ac:dyDescent="0.35">
      <c r="A164">
        <v>-70.262493520000007</v>
      </c>
      <c r="B164">
        <v>18.9900707</v>
      </c>
      <c r="C164">
        <v>85</v>
      </c>
      <c r="D164">
        <v>85</v>
      </c>
      <c r="E164">
        <v>0</v>
      </c>
      <c r="F164">
        <v>0</v>
      </c>
      <c r="H164">
        <f t="shared" si="18"/>
        <v>0</v>
      </c>
      <c r="I164">
        <f t="shared" si="19"/>
        <v>0</v>
      </c>
      <c r="J164">
        <f t="shared" si="20"/>
        <v>1</v>
      </c>
      <c r="K164">
        <f t="shared" si="21"/>
        <v>0</v>
      </c>
      <c r="L164">
        <f t="shared" si="22"/>
        <v>0</v>
      </c>
      <c r="M164">
        <f t="shared" si="23"/>
        <v>0</v>
      </c>
      <c r="N164">
        <f t="shared" si="24"/>
        <v>0</v>
      </c>
      <c r="O164">
        <f t="shared" si="25"/>
        <v>0</v>
      </c>
      <c r="P164">
        <f t="shared" si="26"/>
        <v>0</v>
      </c>
    </row>
    <row r="165" spans="1:16" x14ac:dyDescent="0.35">
      <c r="A165">
        <v>-69.562077090000002</v>
      </c>
      <c r="B165">
        <v>18.65401095</v>
      </c>
      <c r="C165">
        <v>141</v>
      </c>
      <c r="D165">
        <v>141</v>
      </c>
      <c r="E165">
        <v>0</v>
      </c>
      <c r="F165">
        <v>0</v>
      </c>
      <c r="H165">
        <f t="shared" si="18"/>
        <v>0</v>
      </c>
      <c r="I165">
        <f t="shared" si="19"/>
        <v>0</v>
      </c>
      <c r="J165">
        <f t="shared" si="20"/>
        <v>1</v>
      </c>
      <c r="K165">
        <f t="shared" si="21"/>
        <v>0</v>
      </c>
      <c r="L165">
        <f t="shared" si="22"/>
        <v>0</v>
      </c>
      <c r="M165">
        <f t="shared" si="23"/>
        <v>0</v>
      </c>
      <c r="N165">
        <f t="shared" si="24"/>
        <v>0</v>
      </c>
      <c r="O165">
        <f t="shared" si="25"/>
        <v>0</v>
      </c>
      <c r="P165">
        <f t="shared" si="26"/>
        <v>0</v>
      </c>
    </row>
    <row r="166" spans="1:16" x14ac:dyDescent="0.35">
      <c r="A166">
        <v>-70.184070590000005</v>
      </c>
      <c r="B166">
        <v>19.181681350000002</v>
      </c>
      <c r="C166">
        <v>7</v>
      </c>
      <c r="D166">
        <v>7</v>
      </c>
      <c r="E166">
        <v>0</v>
      </c>
      <c r="F166">
        <v>0</v>
      </c>
      <c r="H166">
        <f t="shared" si="18"/>
        <v>0</v>
      </c>
      <c r="I166">
        <f t="shared" si="19"/>
        <v>0</v>
      </c>
      <c r="J166">
        <f t="shared" si="20"/>
        <v>1</v>
      </c>
      <c r="K166">
        <f t="shared" si="21"/>
        <v>0</v>
      </c>
      <c r="L166">
        <f t="shared" si="22"/>
        <v>0</v>
      </c>
      <c r="M166">
        <f t="shared" si="23"/>
        <v>0</v>
      </c>
      <c r="N166">
        <f t="shared" si="24"/>
        <v>0</v>
      </c>
      <c r="O166">
        <f t="shared" si="25"/>
        <v>0</v>
      </c>
      <c r="P166">
        <f t="shared" si="26"/>
        <v>0</v>
      </c>
    </row>
    <row r="167" spans="1:16" x14ac:dyDescent="0.35">
      <c r="A167">
        <v>-70.254678170000005</v>
      </c>
      <c r="B167">
        <v>18.962043260000002</v>
      </c>
      <c r="C167">
        <v>296</v>
      </c>
      <c r="D167">
        <v>296</v>
      </c>
      <c r="E167">
        <v>1</v>
      </c>
      <c r="F167">
        <v>1</v>
      </c>
      <c r="H167">
        <f t="shared" si="18"/>
        <v>0</v>
      </c>
      <c r="I167">
        <f t="shared" si="19"/>
        <v>1</v>
      </c>
      <c r="J167">
        <f t="shared" si="20"/>
        <v>0</v>
      </c>
      <c r="K167">
        <f t="shared" si="21"/>
        <v>0</v>
      </c>
      <c r="L167">
        <f t="shared" si="22"/>
        <v>0</v>
      </c>
      <c r="M167">
        <f t="shared" si="23"/>
        <v>0</v>
      </c>
      <c r="N167">
        <f t="shared" si="24"/>
        <v>0</v>
      </c>
      <c r="O167">
        <f t="shared" si="25"/>
        <v>0</v>
      </c>
      <c r="P167">
        <f t="shared" si="26"/>
        <v>0</v>
      </c>
    </row>
    <row r="168" spans="1:16" x14ac:dyDescent="0.35">
      <c r="A168">
        <v>-70.245245859999997</v>
      </c>
      <c r="B168">
        <v>18.412813289999999</v>
      </c>
      <c r="C168">
        <v>237</v>
      </c>
      <c r="D168">
        <v>237</v>
      </c>
      <c r="E168">
        <v>1</v>
      </c>
      <c r="F168">
        <v>1</v>
      </c>
      <c r="H168">
        <f t="shared" si="18"/>
        <v>0</v>
      </c>
      <c r="I168">
        <f t="shared" si="19"/>
        <v>1</v>
      </c>
      <c r="J168">
        <f t="shared" si="20"/>
        <v>0</v>
      </c>
      <c r="K168">
        <f t="shared" si="21"/>
        <v>0</v>
      </c>
      <c r="L168">
        <f t="shared" si="22"/>
        <v>0</v>
      </c>
      <c r="M168">
        <f t="shared" si="23"/>
        <v>0</v>
      </c>
      <c r="N168">
        <f t="shared" si="24"/>
        <v>0</v>
      </c>
      <c r="O168">
        <f t="shared" si="25"/>
        <v>0</v>
      </c>
      <c r="P168">
        <f t="shared" si="26"/>
        <v>0</v>
      </c>
    </row>
    <row r="169" spans="1:16" x14ac:dyDescent="0.35">
      <c r="A169">
        <v>-70.433083589999995</v>
      </c>
      <c r="B169">
        <v>18.97309254</v>
      </c>
      <c r="C169">
        <v>46</v>
      </c>
      <c r="D169">
        <v>46</v>
      </c>
      <c r="E169">
        <v>0</v>
      </c>
      <c r="F169">
        <v>0</v>
      </c>
      <c r="H169">
        <f t="shared" si="18"/>
        <v>0</v>
      </c>
      <c r="I169">
        <f t="shared" si="19"/>
        <v>0</v>
      </c>
      <c r="J169">
        <f t="shared" si="20"/>
        <v>1</v>
      </c>
      <c r="K169">
        <f t="shared" si="21"/>
        <v>0</v>
      </c>
      <c r="L169">
        <f t="shared" si="22"/>
        <v>0</v>
      </c>
      <c r="M169">
        <f t="shared" si="23"/>
        <v>0</v>
      </c>
      <c r="N169">
        <f t="shared" si="24"/>
        <v>0</v>
      </c>
      <c r="O169">
        <f t="shared" si="25"/>
        <v>0</v>
      </c>
      <c r="P169">
        <f t="shared" si="26"/>
        <v>0</v>
      </c>
    </row>
    <row r="170" spans="1:16" x14ac:dyDescent="0.35">
      <c r="A170">
        <v>-69.587140079999998</v>
      </c>
      <c r="B170">
        <v>18.535702830000002</v>
      </c>
      <c r="C170">
        <v>201</v>
      </c>
      <c r="D170">
        <v>201</v>
      </c>
      <c r="E170">
        <v>1</v>
      </c>
      <c r="F170">
        <v>1</v>
      </c>
      <c r="H170">
        <f t="shared" si="18"/>
        <v>0</v>
      </c>
      <c r="I170">
        <f t="shared" si="19"/>
        <v>1</v>
      </c>
      <c r="J170">
        <f t="shared" si="20"/>
        <v>0</v>
      </c>
      <c r="K170">
        <f t="shared" si="21"/>
        <v>0</v>
      </c>
      <c r="L170">
        <f t="shared" si="22"/>
        <v>0</v>
      </c>
      <c r="M170">
        <f t="shared" si="23"/>
        <v>0</v>
      </c>
      <c r="N170">
        <f t="shared" si="24"/>
        <v>0</v>
      </c>
      <c r="O170">
        <f t="shared" si="25"/>
        <v>0</v>
      </c>
      <c r="P170">
        <f t="shared" si="26"/>
        <v>0</v>
      </c>
    </row>
    <row r="171" spans="1:16" x14ac:dyDescent="0.35">
      <c r="A171">
        <v>-70.309655070000005</v>
      </c>
      <c r="B171">
        <v>19.41721961</v>
      </c>
      <c r="C171">
        <v>185</v>
      </c>
      <c r="D171">
        <v>185</v>
      </c>
      <c r="E171">
        <v>0</v>
      </c>
      <c r="F171">
        <v>0</v>
      </c>
      <c r="H171">
        <f t="shared" si="18"/>
        <v>0</v>
      </c>
      <c r="I171">
        <f t="shared" si="19"/>
        <v>0</v>
      </c>
      <c r="J171">
        <f t="shared" si="20"/>
        <v>1</v>
      </c>
      <c r="K171">
        <f t="shared" si="21"/>
        <v>0</v>
      </c>
      <c r="L171">
        <f t="shared" si="22"/>
        <v>0</v>
      </c>
      <c r="M171">
        <f t="shared" si="23"/>
        <v>0</v>
      </c>
      <c r="N171">
        <f t="shared" si="24"/>
        <v>0</v>
      </c>
      <c r="O171">
        <f t="shared" si="25"/>
        <v>0</v>
      </c>
      <c r="P171">
        <f t="shared" si="26"/>
        <v>0</v>
      </c>
    </row>
    <row r="172" spans="1:16" x14ac:dyDescent="0.35">
      <c r="A172">
        <v>-69.617862470000006</v>
      </c>
      <c r="B172">
        <v>18.626791999999998</v>
      </c>
      <c r="C172">
        <v>73</v>
      </c>
      <c r="D172">
        <v>73</v>
      </c>
      <c r="E172">
        <v>0</v>
      </c>
      <c r="F172">
        <v>0</v>
      </c>
      <c r="H172">
        <f t="shared" si="18"/>
        <v>0</v>
      </c>
      <c r="I172">
        <f t="shared" si="19"/>
        <v>0</v>
      </c>
      <c r="J172">
        <f t="shared" si="20"/>
        <v>1</v>
      </c>
      <c r="K172">
        <f t="shared" si="21"/>
        <v>0</v>
      </c>
      <c r="L172">
        <f t="shared" si="22"/>
        <v>0</v>
      </c>
      <c r="M172">
        <f t="shared" si="23"/>
        <v>0</v>
      </c>
      <c r="N172">
        <f t="shared" si="24"/>
        <v>0</v>
      </c>
      <c r="O172">
        <f t="shared" si="25"/>
        <v>0</v>
      </c>
      <c r="P172">
        <f t="shared" si="26"/>
        <v>0</v>
      </c>
    </row>
    <row r="173" spans="1:16" x14ac:dyDescent="0.35">
      <c r="A173">
        <v>-70.161163549999998</v>
      </c>
      <c r="B173">
        <v>18.929164920000002</v>
      </c>
      <c r="C173">
        <v>365</v>
      </c>
      <c r="D173">
        <v>365</v>
      </c>
      <c r="E173">
        <v>2</v>
      </c>
      <c r="F173">
        <v>2</v>
      </c>
      <c r="H173">
        <f t="shared" si="18"/>
        <v>1</v>
      </c>
      <c r="I173">
        <f t="shared" si="19"/>
        <v>0</v>
      </c>
      <c r="J173">
        <f t="shared" si="20"/>
        <v>0</v>
      </c>
      <c r="K173">
        <f t="shared" si="21"/>
        <v>0</v>
      </c>
      <c r="L173">
        <f t="shared" si="22"/>
        <v>0</v>
      </c>
      <c r="M173">
        <f t="shared" si="23"/>
        <v>0</v>
      </c>
      <c r="N173">
        <f t="shared" si="24"/>
        <v>0</v>
      </c>
      <c r="O173">
        <f t="shared" si="25"/>
        <v>0</v>
      </c>
      <c r="P173">
        <f t="shared" si="26"/>
        <v>0</v>
      </c>
    </row>
    <row r="174" spans="1:16" x14ac:dyDescent="0.35">
      <c r="A174">
        <v>-70.188382500000003</v>
      </c>
      <c r="B174">
        <v>19.008126829999998</v>
      </c>
      <c r="C174">
        <v>298</v>
      </c>
      <c r="D174">
        <v>298</v>
      </c>
      <c r="E174">
        <v>1</v>
      </c>
      <c r="F174">
        <v>1</v>
      </c>
      <c r="H174">
        <f t="shared" si="18"/>
        <v>0</v>
      </c>
      <c r="I174">
        <f t="shared" si="19"/>
        <v>1</v>
      </c>
      <c r="J174">
        <f t="shared" si="20"/>
        <v>0</v>
      </c>
      <c r="K174">
        <f t="shared" si="21"/>
        <v>0</v>
      </c>
      <c r="L174">
        <f t="shared" si="22"/>
        <v>0</v>
      </c>
      <c r="M174">
        <f t="shared" si="23"/>
        <v>0</v>
      </c>
      <c r="N174">
        <f t="shared" si="24"/>
        <v>0</v>
      </c>
      <c r="O174">
        <f t="shared" si="25"/>
        <v>0</v>
      </c>
      <c r="P174">
        <f t="shared" si="26"/>
        <v>0</v>
      </c>
    </row>
    <row r="175" spans="1:16" x14ac:dyDescent="0.35">
      <c r="A175">
        <v>-69.927242250000006</v>
      </c>
      <c r="B175">
        <v>18.696321600000001</v>
      </c>
      <c r="C175">
        <v>51</v>
      </c>
      <c r="D175">
        <v>51</v>
      </c>
      <c r="E175">
        <v>0</v>
      </c>
      <c r="F175">
        <v>0</v>
      </c>
      <c r="H175">
        <f t="shared" si="18"/>
        <v>0</v>
      </c>
      <c r="I175">
        <f t="shared" si="19"/>
        <v>0</v>
      </c>
      <c r="J175">
        <f t="shared" si="20"/>
        <v>1</v>
      </c>
      <c r="K175">
        <f t="shared" si="21"/>
        <v>0</v>
      </c>
      <c r="L175">
        <f t="shared" si="22"/>
        <v>0</v>
      </c>
      <c r="M175">
        <f t="shared" si="23"/>
        <v>0</v>
      </c>
      <c r="N175">
        <f t="shared" si="24"/>
        <v>0</v>
      </c>
      <c r="O175">
        <f t="shared" si="25"/>
        <v>0</v>
      </c>
      <c r="P175">
        <f t="shared" si="26"/>
        <v>0</v>
      </c>
    </row>
    <row r="176" spans="1:16" x14ac:dyDescent="0.35">
      <c r="A176">
        <v>-69.087497119999995</v>
      </c>
      <c r="B176">
        <v>18.62571402</v>
      </c>
      <c r="C176">
        <v>175</v>
      </c>
      <c r="D176">
        <v>175</v>
      </c>
      <c r="E176">
        <v>0</v>
      </c>
      <c r="F176">
        <v>0</v>
      </c>
      <c r="H176">
        <f t="shared" si="18"/>
        <v>0</v>
      </c>
      <c r="I176">
        <f t="shared" si="19"/>
        <v>0</v>
      </c>
      <c r="J176">
        <f t="shared" si="20"/>
        <v>1</v>
      </c>
      <c r="K176">
        <f t="shared" si="21"/>
        <v>0</v>
      </c>
      <c r="L176">
        <f t="shared" si="22"/>
        <v>0</v>
      </c>
      <c r="M176">
        <f t="shared" si="23"/>
        <v>0</v>
      </c>
      <c r="N176">
        <f t="shared" si="24"/>
        <v>0</v>
      </c>
      <c r="O176">
        <f t="shared" si="25"/>
        <v>0</v>
      </c>
      <c r="P176">
        <f t="shared" si="26"/>
        <v>0</v>
      </c>
    </row>
    <row r="177" spans="1:16" x14ac:dyDescent="0.35">
      <c r="A177">
        <v>-70.213714999999993</v>
      </c>
      <c r="B177">
        <v>18.539475750000001</v>
      </c>
      <c r="C177">
        <v>120</v>
      </c>
      <c r="D177">
        <v>120</v>
      </c>
      <c r="E177">
        <v>0</v>
      </c>
      <c r="F177">
        <v>0</v>
      </c>
      <c r="H177">
        <f t="shared" si="18"/>
        <v>0</v>
      </c>
      <c r="I177">
        <f t="shared" si="19"/>
        <v>0</v>
      </c>
      <c r="J177">
        <f t="shared" si="20"/>
        <v>1</v>
      </c>
      <c r="K177">
        <f t="shared" si="21"/>
        <v>0</v>
      </c>
      <c r="L177">
        <f t="shared" si="22"/>
        <v>0</v>
      </c>
      <c r="M177">
        <f t="shared" si="23"/>
        <v>0</v>
      </c>
      <c r="N177">
        <f t="shared" si="24"/>
        <v>0</v>
      </c>
      <c r="O177">
        <f t="shared" si="25"/>
        <v>0</v>
      </c>
      <c r="P177">
        <f t="shared" si="26"/>
        <v>0</v>
      </c>
    </row>
    <row r="178" spans="1:16" x14ac:dyDescent="0.35">
      <c r="A178">
        <v>-69.815132500000004</v>
      </c>
      <c r="B178">
        <v>18.877960949999999</v>
      </c>
      <c r="C178">
        <v>19</v>
      </c>
      <c r="D178">
        <v>19</v>
      </c>
      <c r="E178">
        <v>0</v>
      </c>
      <c r="F178">
        <v>0</v>
      </c>
      <c r="H178">
        <f t="shared" si="18"/>
        <v>0</v>
      </c>
      <c r="I178">
        <f t="shared" si="19"/>
        <v>0</v>
      </c>
      <c r="J178">
        <f t="shared" si="20"/>
        <v>1</v>
      </c>
      <c r="K178">
        <f t="shared" si="21"/>
        <v>0</v>
      </c>
      <c r="L178">
        <f t="shared" si="22"/>
        <v>0</v>
      </c>
      <c r="M178">
        <f t="shared" si="23"/>
        <v>0</v>
      </c>
      <c r="N178">
        <f t="shared" si="24"/>
        <v>0</v>
      </c>
      <c r="O178">
        <f t="shared" si="25"/>
        <v>0</v>
      </c>
      <c r="P178">
        <f t="shared" si="26"/>
        <v>0</v>
      </c>
    </row>
    <row r="179" spans="1:16" x14ac:dyDescent="0.35">
      <c r="A179">
        <v>-69.631606689999998</v>
      </c>
      <c r="B179">
        <v>19.117272140000001</v>
      </c>
      <c r="C179">
        <v>363</v>
      </c>
      <c r="D179">
        <v>363</v>
      </c>
      <c r="E179">
        <v>2</v>
      </c>
      <c r="F179">
        <v>2</v>
      </c>
      <c r="H179">
        <f t="shared" si="18"/>
        <v>1</v>
      </c>
      <c r="I179">
        <f t="shared" si="19"/>
        <v>0</v>
      </c>
      <c r="J179">
        <f t="shared" si="20"/>
        <v>0</v>
      </c>
      <c r="K179">
        <f t="shared" si="21"/>
        <v>0</v>
      </c>
      <c r="L179">
        <f t="shared" si="22"/>
        <v>0</v>
      </c>
      <c r="M179">
        <f t="shared" si="23"/>
        <v>0</v>
      </c>
      <c r="N179">
        <f t="shared" si="24"/>
        <v>0</v>
      </c>
      <c r="O179">
        <f t="shared" si="25"/>
        <v>0</v>
      </c>
      <c r="P179">
        <f t="shared" si="26"/>
        <v>0</v>
      </c>
    </row>
    <row r="180" spans="1:16" x14ac:dyDescent="0.35">
      <c r="A180">
        <v>-70.162511019999997</v>
      </c>
      <c r="B180">
        <v>18.930781889999999</v>
      </c>
      <c r="C180">
        <v>349</v>
      </c>
      <c r="D180">
        <v>349</v>
      </c>
      <c r="E180">
        <v>2</v>
      </c>
      <c r="F180">
        <v>2</v>
      </c>
      <c r="H180">
        <f t="shared" si="18"/>
        <v>1</v>
      </c>
      <c r="I180">
        <f t="shared" si="19"/>
        <v>0</v>
      </c>
      <c r="J180">
        <f t="shared" si="20"/>
        <v>0</v>
      </c>
      <c r="K180">
        <f t="shared" si="21"/>
        <v>0</v>
      </c>
      <c r="L180">
        <f t="shared" si="22"/>
        <v>0</v>
      </c>
      <c r="M180">
        <f t="shared" si="23"/>
        <v>0</v>
      </c>
      <c r="N180">
        <f t="shared" si="24"/>
        <v>0</v>
      </c>
      <c r="O180">
        <f t="shared" si="25"/>
        <v>0</v>
      </c>
      <c r="P180">
        <f t="shared" si="26"/>
        <v>0</v>
      </c>
    </row>
    <row r="181" spans="1:16" x14ac:dyDescent="0.35">
      <c r="A181">
        <v>-70.523364270000002</v>
      </c>
      <c r="B181">
        <v>18.538936759999999</v>
      </c>
      <c r="C181">
        <v>14</v>
      </c>
      <c r="D181">
        <v>14</v>
      </c>
      <c r="E181">
        <v>0</v>
      </c>
      <c r="F181">
        <v>0</v>
      </c>
      <c r="H181">
        <f t="shared" si="18"/>
        <v>0</v>
      </c>
      <c r="I181">
        <f t="shared" si="19"/>
        <v>0</v>
      </c>
      <c r="J181">
        <f t="shared" si="20"/>
        <v>1</v>
      </c>
      <c r="K181">
        <f t="shared" si="21"/>
        <v>0</v>
      </c>
      <c r="L181">
        <f t="shared" si="22"/>
        <v>0</v>
      </c>
      <c r="M181">
        <f t="shared" si="23"/>
        <v>0</v>
      </c>
      <c r="N181">
        <f t="shared" si="24"/>
        <v>0</v>
      </c>
      <c r="O181">
        <f t="shared" si="25"/>
        <v>0</v>
      </c>
      <c r="P181">
        <f t="shared" si="26"/>
        <v>0</v>
      </c>
    </row>
    <row r="182" spans="1:16" x14ac:dyDescent="0.35">
      <c r="A182">
        <v>-70.157121129999993</v>
      </c>
      <c r="B182">
        <v>18.751837479999999</v>
      </c>
      <c r="C182">
        <v>91</v>
      </c>
      <c r="D182">
        <v>91</v>
      </c>
      <c r="E182">
        <v>0</v>
      </c>
      <c r="F182">
        <v>0</v>
      </c>
      <c r="H182">
        <f t="shared" si="18"/>
        <v>0</v>
      </c>
      <c r="I182">
        <f t="shared" si="19"/>
        <v>0</v>
      </c>
      <c r="J182">
        <f t="shared" si="20"/>
        <v>1</v>
      </c>
      <c r="K182">
        <f t="shared" si="21"/>
        <v>0</v>
      </c>
      <c r="L182">
        <f t="shared" si="22"/>
        <v>0</v>
      </c>
      <c r="M182">
        <f t="shared" si="23"/>
        <v>0</v>
      </c>
      <c r="N182">
        <f t="shared" si="24"/>
        <v>0</v>
      </c>
      <c r="O182">
        <f t="shared" si="25"/>
        <v>0</v>
      </c>
      <c r="P182">
        <f t="shared" si="26"/>
        <v>0</v>
      </c>
    </row>
    <row r="183" spans="1:16" x14ac:dyDescent="0.35">
      <c r="A183">
        <v>-70.412063009999997</v>
      </c>
      <c r="B183">
        <v>19.400241449999999</v>
      </c>
      <c r="C183">
        <v>136</v>
      </c>
      <c r="D183">
        <v>136</v>
      </c>
      <c r="E183">
        <v>0</v>
      </c>
      <c r="F183">
        <v>0</v>
      </c>
      <c r="H183">
        <f t="shared" si="18"/>
        <v>0</v>
      </c>
      <c r="I183">
        <f t="shared" si="19"/>
        <v>0</v>
      </c>
      <c r="J183">
        <f t="shared" si="20"/>
        <v>1</v>
      </c>
      <c r="K183">
        <f t="shared" si="21"/>
        <v>0</v>
      </c>
      <c r="L183">
        <f t="shared" si="22"/>
        <v>0</v>
      </c>
      <c r="M183">
        <f t="shared" si="23"/>
        <v>0</v>
      </c>
      <c r="N183">
        <f t="shared" si="24"/>
        <v>0</v>
      </c>
      <c r="O183">
        <f t="shared" si="25"/>
        <v>0</v>
      </c>
      <c r="P183">
        <f t="shared" si="26"/>
        <v>0</v>
      </c>
    </row>
    <row r="184" spans="1:16" x14ac:dyDescent="0.35">
      <c r="A184">
        <v>-69.553453259999998</v>
      </c>
      <c r="B184">
        <v>18.407692900000001</v>
      </c>
      <c r="C184">
        <v>1</v>
      </c>
      <c r="D184">
        <v>1</v>
      </c>
      <c r="E184">
        <v>0</v>
      </c>
      <c r="F184">
        <v>0</v>
      </c>
      <c r="H184">
        <f t="shared" si="18"/>
        <v>0</v>
      </c>
      <c r="I184">
        <f t="shared" si="19"/>
        <v>0</v>
      </c>
      <c r="J184">
        <f t="shared" si="20"/>
        <v>1</v>
      </c>
      <c r="K184">
        <f t="shared" si="21"/>
        <v>0</v>
      </c>
      <c r="L184">
        <f t="shared" si="22"/>
        <v>0</v>
      </c>
      <c r="M184">
        <f t="shared" si="23"/>
        <v>0</v>
      </c>
      <c r="N184">
        <f t="shared" si="24"/>
        <v>0</v>
      </c>
      <c r="O184">
        <f t="shared" si="25"/>
        <v>0</v>
      </c>
      <c r="P184">
        <f t="shared" si="26"/>
        <v>0</v>
      </c>
    </row>
    <row r="185" spans="1:16" x14ac:dyDescent="0.35">
      <c r="A185">
        <v>-69.664215540000001</v>
      </c>
      <c r="B185">
        <v>18.982255349999999</v>
      </c>
      <c r="C185">
        <v>21</v>
      </c>
      <c r="D185">
        <v>21</v>
      </c>
      <c r="E185">
        <v>0</v>
      </c>
      <c r="F185">
        <v>0</v>
      </c>
      <c r="H185">
        <f t="shared" si="18"/>
        <v>0</v>
      </c>
      <c r="I185">
        <f t="shared" si="19"/>
        <v>0</v>
      </c>
      <c r="J185">
        <f t="shared" si="20"/>
        <v>1</v>
      </c>
      <c r="K185">
        <f t="shared" si="21"/>
        <v>0</v>
      </c>
      <c r="L185">
        <f t="shared" si="22"/>
        <v>0</v>
      </c>
      <c r="M185">
        <f t="shared" si="23"/>
        <v>0</v>
      </c>
      <c r="N185">
        <f t="shared" si="24"/>
        <v>0</v>
      </c>
      <c r="O185">
        <f t="shared" si="25"/>
        <v>0</v>
      </c>
      <c r="P185">
        <f t="shared" si="26"/>
        <v>0</v>
      </c>
    </row>
    <row r="186" spans="1:16" x14ac:dyDescent="0.35">
      <c r="A186">
        <v>-70.223147310000002</v>
      </c>
      <c r="B186">
        <v>18.429252460000001</v>
      </c>
      <c r="C186">
        <v>183</v>
      </c>
      <c r="D186">
        <v>183</v>
      </c>
      <c r="E186">
        <v>0</v>
      </c>
      <c r="F186">
        <v>0</v>
      </c>
      <c r="H186">
        <f t="shared" si="18"/>
        <v>0</v>
      </c>
      <c r="I186">
        <f t="shared" si="19"/>
        <v>0</v>
      </c>
      <c r="J186">
        <f t="shared" si="20"/>
        <v>1</v>
      </c>
      <c r="K186">
        <f t="shared" si="21"/>
        <v>0</v>
      </c>
      <c r="L186">
        <f t="shared" si="22"/>
        <v>0</v>
      </c>
      <c r="M186">
        <f t="shared" si="23"/>
        <v>0</v>
      </c>
      <c r="N186">
        <f t="shared" si="24"/>
        <v>0</v>
      </c>
      <c r="O186">
        <f t="shared" si="25"/>
        <v>0</v>
      </c>
      <c r="P186">
        <f t="shared" si="26"/>
        <v>0</v>
      </c>
    </row>
    <row r="187" spans="1:16" x14ac:dyDescent="0.35">
      <c r="A187">
        <v>-69.796537380000004</v>
      </c>
      <c r="B187">
        <v>19.167128640000001</v>
      </c>
      <c r="C187">
        <v>132</v>
      </c>
      <c r="D187">
        <v>132</v>
      </c>
      <c r="E187">
        <v>0</v>
      </c>
      <c r="F187">
        <v>0</v>
      </c>
      <c r="H187">
        <f t="shared" si="18"/>
        <v>0</v>
      </c>
      <c r="I187">
        <f t="shared" si="19"/>
        <v>0</v>
      </c>
      <c r="J187">
        <f t="shared" si="20"/>
        <v>1</v>
      </c>
      <c r="K187">
        <f t="shared" si="21"/>
        <v>0</v>
      </c>
      <c r="L187">
        <f t="shared" si="22"/>
        <v>0</v>
      </c>
      <c r="M187">
        <f t="shared" si="23"/>
        <v>0</v>
      </c>
      <c r="N187">
        <f t="shared" si="24"/>
        <v>0</v>
      </c>
      <c r="O187">
        <f t="shared" si="25"/>
        <v>0</v>
      </c>
      <c r="P187">
        <f t="shared" si="26"/>
        <v>0</v>
      </c>
    </row>
    <row r="188" spans="1:16" x14ac:dyDescent="0.35">
      <c r="A188">
        <v>-70.135831060000001</v>
      </c>
      <c r="B188">
        <v>19.153384410000001</v>
      </c>
      <c r="C188">
        <v>286</v>
      </c>
      <c r="D188">
        <v>286</v>
      </c>
      <c r="E188">
        <v>1</v>
      </c>
      <c r="F188">
        <v>1</v>
      </c>
      <c r="H188">
        <f t="shared" si="18"/>
        <v>0</v>
      </c>
      <c r="I188">
        <f t="shared" si="19"/>
        <v>1</v>
      </c>
      <c r="J188">
        <f t="shared" si="20"/>
        <v>0</v>
      </c>
      <c r="K188">
        <f t="shared" si="21"/>
        <v>0</v>
      </c>
      <c r="L188">
        <f t="shared" si="22"/>
        <v>0</v>
      </c>
      <c r="M188">
        <f t="shared" si="23"/>
        <v>0</v>
      </c>
      <c r="N188">
        <f t="shared" si="24"/>
        <v>0</v>
      </c>
      <c r="O188">
        <f t="shared" si="25"/>
        <v>0</v>
      </c>
      <c r="P188">
        <f t="shared" si="26"/>
        <v>0</v>
      </c>
    </row>
    <row r="189" spans="1:16" x14ac:dyDescent="0.35">
      <c r="A189">
        <v>-69.62433034</v>
      </c>
      <c r="B189">
        <v>19.109187299999999</v>
      </c>
      <c r="C189">
        <v>331</v>
      </c>
      <c r="D189">
        <v>331</v>
      </c>
      <c r="E189">
        <v>2</v>
      </c>
      <c r="F189">
        <v>2</v>
      </c>
      <c r="H189">
        <f t="shared" si="18"/>
        <v>1</v>
      </c>
      <c r="I189">
        <f t="shared" si="19"/>
        <v>0</v>
      </c>
      <c r="J189">
        <f t="shared" si="20"/>
        <v>0</v>
      </c>
      <c r="K189">
        <f t="shared" si="21"/>
        <v>0</v>
      </c>
      <c r="L189">
        <f t="shared" si="22"/>
        <v>0</v>
      </c>
      <c r="M189">
        <f t="shared" si="23"/>
        <v>0</v>
      </c>
      <c r="N189">
        <f t="shared" si="24"/>
        <v>0</v>
      </c>
      <c r="O189">
        <f t="shared" si="25"/>
        <v>0</v>
      </c>
      <c r="P189">
        <f t="shared" si="26"/>
        <v>0</v>
      </c>
    </row>
    <row r="190" spans="1:16" x14ac:dyDescent="0.35">
      <c r="A190">
        <v>-69.91349803</v>
      </c>
      <c r="B190">
        <v>19.09409561</v>
      </c>
      <c r="C190">
        <v>161</v>
      </c>
      <c r="D190">
        <v>161</v>
      </c>
      <c r="E190">
        <v>0</v>
      </c>
      <c r="F190">
        <v>0</v>
      </c>
      <c r="H190">
        <f t="shared" si="18"/>
        <v>0</v>
      </c>
      <c r="I190">
        <f t="shared" si="19"/>
        <v>0</v>
      </c>
      <c r="J190">
        <f t="shared" si="20"/>
        <v>1</v>
      </c>
      <c r="K190">
        <f t="shared" si="21"/>
        <v>0</v>
      </c>
      <c r="L190">
        <f t="shared" si="22"/>
        <v>0</v>
      </c>
      <c r="M190">
        <f t="shared" si="23"/>
        <v>0</v>
      </c>
      <c r="N190">
        <f t="shared" si="24"/>
        <v>0</v>
      </c>
      <c r="O190">
        <f t="shared" si="25"/>
        <v>0</v>
      </c>
      <c r="P190">
        <f t="shared" si="26"/>
        <v>0</v>
      </c>
    </row>
    <row r="191" spans="1:16" x14ac:dyDescent="0.35">
      <c r="A191">
        <v>-70.435239539999998</v>
      </c>
      <c r="B191">
        <v>18.301242540000001</v>
      </c>
      <c r="C191">
        <v>65</v>
      </c>
      <c r="D191">
        <v>65</v>
      </c>
      <c r="E191">
        <v>0</v>
      </c>
      <c r="F191">
        <v>0</v>
      </c>
      <c r="H191">
        <f t="shared" si="18"/>
        <v>0</v>
      </c>
      <c r="I191">
        <f t="shared" si="19"/>
        <v>0</v>
      </c>
      <c r="J191">
        <f t="shared" si="20"/>
        <v>1</v>
      </c>
      <c r="K191">
        <f t="shared" si="21"/>
        <v>0</v>
      </c>
      <c r="L191">
        <f t="shared" si="22"/>
        <v>0</v>
      </c>
      <c r="M191">
        <f t="shared" si="23"/>
        <v>0</v>
      </c>
      <c r="N191">
        <f t="shared" si="24"/>
        <v>0</v>
      </c>
      <c r="O191">
        <f t="shared" si="25"/>
        <v>0</v>
      </c>
      <c r="P191">
        <f t="shared" si="26"/>
        <v>0</v>
      </c>
    </row>
    <row r="192" spans="1:16" x14ac:dyDescent="0.35">
      <c r="A192">
        <v>-69.643194960000002</v>
      </c>
      <c r="B192">
        <v>18.901676470000002</v>
      </c>
      <c r="C192">
        <v>96</v>
      </c>
      <c r="D192">
        <v>96</v>
      </c>
      <c r="E192">
        <v>0</v>
      </c>
      <c r="F192">
        <v>0</v>
      </c>
      <c r="H192">
        <f t="shared" si="18"/>
        <v>0</v>
      </c>
      <c r="I192">
        <f t="shared" si="19"/>
        <v>0</v>
      </c>
      <c r="J192">
        <f t="shared" si="20"/>
        <v>1</v>
      </c>
      <c r="K192">
        <f t="shared" si="21"/>
        <v>0</v>
      </c>
      <c r="L192">
        <f t="shared" si="22"/>
        <v>0</v>
      </c>
      <c r="M192">
        <f t="shared" si="23"/>
        <v>0</v>
      </c>
      <c r="N192">
        <f t="shared" si="24"/>
        <v>0</v>
      </c>
      <c r="O192">
        <f t="shared" si="25"/>
        <v>0</v>
      </c>
      <c r="P192">
        <f t="shared" si="26"/>
        <v>0</v>
      </c>
    </row>
    <row r="193" spans="1:16" x14ac:dyDescent="0.35">
      <c r="A193">
        <v>-69.624869329999996</v>
      </c>
      <c r="B193">
        <v>19.221566540000001</v>
      </c>
      <c r="C193">
        <v>374</v>
      </c>
      <c r="D193">
        <v>374</v>
      </c>
      <c r="E193">
        <v>2</v>
      </c>
      <c r="F193">
        <v>2</v>
      </c>
      <c r="H193">
        <f t="shared" si="18"/>
        <v>1</v>
      </c>
      <c r="I193">
        <f t="shared" si="19"/>
        <v>0</v>
      </c>
      <c r="J193">
        <f t="shared" si="20"/>
        <v>0</v>
      </c>
      <c r="K193">
        <f t="shared" si="21"/>
        <v>0</v>
      </c>
      <c r="L193">
        <f t="shared" si="22"/>
        <v>0</v>
      </c>
      <c r="M193">
        <f t="shared" si="23"/>
        <v>0</v>
      </c>
      <c r="N193">
        <f t="shared" si="24"/>
        <v>0</v>
      </c>
      <c r="O193">
        <f t="shared" si="25"/>
        <v>0</v>
      </c>
      <c r="P193">
        <f t="shared" si="26"/>
        <v>0</v>
      </c>
    </row>
    <row r="194" spans="1:16" x14ac:dyDescent="0.35">
      <c r="A194">
        <v>-69.882506149999998</v>
      </c>
      <c r="B194">
        <v>18.567772680000001</v>
      </c>
      <c r="C194">
        <v>135</v>
      </c>
      <c r="D194">
        <v>135</v>
      </c>
      <c r="E194">
        <v>0</v>
      </c>
      <c r="F194">
        <v>0</v>
      </c>
      <c r="H194">
        <f t="shared" si="18"/>
        <v>0</v>
      </c>
      <c r="I194">
        <f t="shared" si="19"/>
        <v>0</v>
      </c>
      <c r="J194">
        <f t="shared" si="20"/>
        <v>1</v>
      </c>
      <c r="K194">
        <f t="shared" si="21"/>
        <v>0</v>
      </c>
      <c r="L194">
        <f t="shared" si="22"/>
        <v>0</v>
      </c>
      <c r="M194">
        <f t="shared" si="23"/>
        <v>0</v>
      </c>
      <c r="N194">
        <f t="shared" si="24"/>
        <v>0</v>
      </c>
      <c r="O194">
        <f t="shared" si="25"/>
        <v>0</v>
      </c>
      <c r="P194">
        <f t="shared" si="26"/>
        <v>0</v>
      </c>
    </row>
    <row r="195" spans="1:16" x14ac:dyDescent="0.35">
      <c r="A195">
        <v>-69.462903080000004</v>
      </c>
      <c r="B195">
        <v>18.87445752</v>
      </c>
      <c r="C195">
        <v>125</v>
      </c>
      <c r="D195">
        <v>125</v>
      </c>
      <c r="E195">
        <v>0</v>
      </c>
      <c r="F195">
        <v>0</v>
      </c>
      <c r="H195">
        <f t="shared" ref="H195:H258" si="27">IF(AND(E195=2,F195=2),1,0)</f>
        <v>0</v>
      </c>
      <c r="I195">
        <f t="shared" ref="I195:I258" si="28">IF(AND(E195=1,F195=1),1,0)</f>
        <v>0</v>
      </c>
      <c r="J195">
        <f t="shared" ref="J195:J258" si="29">IF(AND(E195=0,F195=0),1,0)</f>
        <v>1</v>
      </c>
      <c r="K195">
        <f t="shared" ref="K195:K258" si="30">IF(AND(E195=2,F195=1),1,0)</f>
        <v>0</v>
      </c>
      <c r="L195">
        <f t="shared" ref="L195:L258" si="31">IF(AND(E195=1,F195=2),1,0)</f>
        <v>0</v>
      </c>
      <c r="M195">
        <f t="shared" ref="M195:M258" si="32">IF(AND(E195=1,F195=0),1,0)</f>
        <v>0</v>
      </c>
      <c r="N195">
        <f t="shared" ref="N195:N258" si="33">IF(AND(E195=2,F195=0),1,0)</f>
        <v>0</v>
      </c>
      <c r="O195">
        <f t="shared" ref="O195:O258" si="34">IF(AND(E195=0,F195=2),1,0)</f>
        <v>0</v>
      </c>
      <c r="P195">
        <f t="shared" ref="P195:P258" si="35">IF(AND(E195=0,F195=1),1,0)</f>
        <v>0</v>
      </c>
    </row>
    <row r="196" spans="1:16" x14ac:dyDescent="0.35">
      <c r="A196">
        <v>-70.169787380000002</v>
      </c>
      <c r="B196">
        <v>18.896825570000001</v>
      </c>
      <c r="C196">
        <v>345</v>
      </c>
      <c r="D196">
        <v>345</v>
      </c>
      <c r="E196">
        <v>2</v>
      </c>
      <c r="F196">
        <v>2</v>
      </c>
      <c r="H196">
        <f t="shared" si="27"/>
        <v>1</v>
      </c>
      <c r="I196">
        <f t="shared" si="28"/>
        <v>0</v>
      </c>
      <c r="J196">
        <f t="shared" si="29"/>
        <v>0</v>
      </c>
      <c r="K196">
        <f t="shared" si="30"/>
        <v>0</v>
      </c>
      <c r="L196">
        <f t="shared" si="31"/>
        <v>0</v>
      </c>
      <c r="M196">
        <f t="shared" si="32"/>
        <v>0</v>
      </c>
      <c r="N196">
        <f t="shared" si="33"/>
        <v>0</v>
      </c>
      <c r="O196">
        <f t="shared" si="34"/>
        <v>0</v>
      </c>
      <c r="P196">
        <f t="shared" si="35"/>
        <v>0</v>
      </c>
    </row>
    <row r="197" spans="1:16" x14ac:dyDescent="0.35">
      <c r="A197">
        <v>-70.426076730000005</v>
      </c>
      <c r="B197">
        <v>18.758574849999999</v>
      </c>
      <c r="C197">
        <v>104</v>
      </c>
      <c r="D197">
        <v>104</v>
      </c>
      <c r="E197">
        <v>0</v>
      </c>
      <c r="F197">
        <v>0</v>
      </c>
      <c r="H197">
        <f t="shared" si="27"/>
        <v>0</v>
      </c>
      <c r="I197">
        <f t="shared" si="28"/>
        <v>0</v>
      </c>
      <c r="J197">
        <f t="shared" si="29"/>
        <v>1</v>
      </c>
      <c r="K197">
        <f t="shared" si="30"/>
        <v>0</v>
      </c>
      <c r="L197">
        <f t="shared" si="31"/>
        <v>0</v>
      </c>
      <c r="M197">
        <f t="shared" si="32"/>
        <v>0</v>
      </c>
      <c r="N197">
        <f t="shared" si="33"/>
        <v>0</v>
      </c>
      <c r="O197">
        <f t="shared" si="34"/>
        <v>0</v>
      </c>
      <c r="P197">
        <f t="shared" si="35"/>
        <v>0</v>
      </c>
    </row>
    <row r="198" spans="1:16" x14ac:dyDescent="0.35">
      <c r="A198">
        <v>-68.950863369999993</v>
      </c>
      <c r="B198">
        <v>18.82945192</v>
      </c>
      <c r="C198">
        <v>119</v>
      </c>
      <c r="D198">
        <v>119</v>
      </c>
      <c r="E198">
        <v>0</v>
      </c>
      <c r="F198">
        <v>0</v>
      </c>
      <c r="H198">
        <f t="shared" si="27"/>
        <v>0</v>
      </c>
      <c r="I198">
        <f t="shared" si="28"/>
        <v>0</v>
      </c>
      <c r="J198">
        <f t="shared" si="29"/>
        <v>1</v>
      </c>
      <c r="K198">
        <f t="shared" si="30"/>
        <v>0</v>
      </c>
      <c r="L198">
        <f t="shared" si="31"/>
        <v>0</v>
      </c>
      <c r="M198">
        <f t="shared" si="32"/>
        <v>0</v>
      </c>
      <c r="N198">
        <f t="shared" si="33"/>
        <v>0</v>
      </c>
      <c r="O198">
        <f t="shared" si="34"/>
        <v>0</v>
      </c>
      <c r="P198">
        <f t="shared" si="35"/>
        <v>0</v>
      </c>
    </row>
    <row r="199" spans="1:16" x14ac:dyDescent="0.35">
      <c r="A199">
        <v>-70.176255249999997</v>
      </c>
      <c r="B199">
        <v>18.882542359999999</v>
      </c>
      <c r="C199">
        <v>261</v>
      </c>
      <c r="D199">
        <v>261</v>
      </c>
      <c r="E199">
        <v>1</v>
      </c>
      <c r="F199">
        <v>1</v>
      </c>
      <c r="H199">
        <f t="shared" si="27"/>
        <v>0</v>
      </c>
      <c r="I199">
        <f t="shared" si="28"/>
        <v>1</v>
      </c>
      <c r="J199">
        <f t="shared" si="29"/>
        <v>0</v>
      </c>
      <c r="K199">
        <f t="shared" si="30"/>
        <v>0</v>
      </c>
      <c r="L199">
        <f t="shared" si="31"/>
        <v>0</v>
      </c>
      <c r="M199">
        <f t="shared" si="32"/>
        <v>0</v>
      </c>
      <c r="N199">
        <f t="shared" si="33"/>
        <v>0</v>
      </c>
      <c r="O199">
        <f t="shared" si="34"/>
        <v>0</v>
      </c>
      <c r="P199">
        <f t="shared" si="35"/>
        <v>0</v>
      </c>
    </row>
    <row r="200" spans="1:16" x14ac:dyDescent="0.35">
      <c r="A200">
        <v>-69.888704529999998</v>
      </c>
      <c r="B200">
        <v>19.096251559999999</v>
      </c>
      <c r="C200">
        <v>88</v>
      </c>
      <c r="D200">
        <v>88</v>
      </c>
      <c r="E200">
        <v>0</v>
      </c>
      <c r="F200">
        <v>0</v>
      </c>
      <c r="H200">
        <f t="shared" si="27"/>
        <v>0</v>
      </c>
      <c r="I200">
        <f t="shared" si="28"/>
        <v>0</v>
      </c>
      <c r="J200">
        <f t="shared" si="29"/>
        <v>1</v>
      </c>
      <c r="K200">
        <f t="shared" si="30"/>
        <v>0</v>
      </c>
      <c r="L200">
        <f t="shared" si="31"/>
        <v>0</v>
      </c>
      <c r="M200">
        <f t="shared" si="32"/>
        <v>0</v>
      </c>
      <c r="N200">
        <f t="shared" si="33"/>
        <v>0</v>
      </c>
      <c r="O200">
        <f t="shared" si="34"/>
        <v>0</v>
      </c>
      <c r="P200">
        <f t="shared" si="35"/>
        <v>0</v>
      </c>
    </row>
    <row r="201" spans="1:16" x14ac:dyDescent="0.35">
      <c r="A201">
        <v>-69.10528377</v>
      </c>
      <c r="B201">
        <v>18.982794340000002</v>
      </c>
      <c r="C201">
        <v>13</v>
      </c>
      <c r="D201">
        <v>13</v>
      </c>
      <c r="E201">
        <v>0</v>
      </c>
      <c r="F201">
        <v>0</v>
      </c>
      <c r="H201">
        <f t="shared" si="27"/>
        <v>0</v>
      </c>
      <c r="I201">
        <f t="shared" si="28"/>
        <v>0</v>
      </c>
      <c r="J201">
        <f t="shared" si="29"/>
        <v>1</v>
      </c>
      <c r="K201">
        <f t="shared" si="30"/>
        <v>0</v>
      </c>
      <c r="L201">
        <f t="shared" si="31"/>
        <v>0</v>
      </c>
      <c r="M201">
        <f t="shared" si="32"/>
        <v>0</v>
      </c>
      <c r="N201">
        <f t="shared" si="33"/>
        <v>0</v>
      </c>
      <c r="O201">
        <f t="shared" si="34"/>
        <v>0</v>
      </c>
      <c r="P201">
        <f t="shared" si="35"/>
        <v>0</v>
      </c>
    </row>
    <row r="202" spans="1:16" x14ac:dyDescent="0.35">
      <c r="A202">
        <v>-69.307674199999994</v>
      </c>
      <c r="B202">
        <v>18.64484813</v>
      </c>
      <c r="C202">
        <v>103</v>
      </c>
      <c r="D202">
        <v>103</v>
      </c>
      <c r="E202">
        <v>0</v>
      </c>
      <c r="F202">
        <v>0</v>
      </c>
      <c r="H202">
        <f t="shared" si="27"/>
        <v>0</v>
      </c>
      <c r="I202">
        <f t="shared" si="28"/>
        <v>0</v>
      </c>
      <c r="J202">
        <f t="shared" si="29"/>
        <v>1</v>
      </c>
      <c r="K202">
        <f t="shared" si="30"/>
        <v>0</v>
      </c>
      <c r="L202">
        <f t="shared" si="31"/>
        <v>0</v>
      </c>
      <c r="M202">
        <f t="shared" si="32"/>
        <v>0</v>
      </c>
      <c r="N202">
        <f t="shared" si="33"/>
        <v>0</v>
      </c>
      <c r="O202">
        <f t="shared" si="34"/>
        <v>0</v>
      </c>
      <c r="P202">
        <f t="shared" si="35"/>
        <v>0</v>
      </c>
    </row>
    <row r="203" spans="1:16" x14ac:dyDescent="0.35">
      <c r="A203">
        <v>-70.413949470000006</v>
      </c>
      <c r="B203">
        <v>19.447403009999999</v>
      </c>
      <c r="C203">
        <v>173</v>
      </c>
      <c r="D203">
        <v>173</v>
      </c>
      <c r="E203">
        <v>0</v>
      </c>
      <c r="F203">
        <v>0</v>
      </c>
      <c r="H203">
        <f t="shared" si="27"/>
        <v>0</v>
      </c>
      <c r="I203">
        <f t="shared" si="28"/>
        <v>0</v>
      </c>
      <c r="J203">
        <f t="shared" si="29"/>
        <v>1</v>
      </c>
      <c r="K203">
        <f t="shared" si="30"/>
        <v>0</v>
      </c>
      <c r="L203">
        <f t="shared" si="31"/>
        <v>0</v>
      </c>
      <c r="M203">
        <f t="shared" si="32"/>
        <v>0</v>
      </c>
      <c r="N203">
        <f t="shared" si="33"/>
        <v>0</v>
      </c>
      <c r="O203">
        <f t="shared" si="34"/>
        <v>0</v>
      </c>
      <c r="P203">
        <f t="shared" si="35"/>
        <v>0</v>
      </c>
    </row>
    <row r="204" spans="1:16" x14ac:dyDescent="0.35">
      <c r="A204">
        <v>-70.171943330000005</v>
      </c>
      <c r="B204">
        <v>18.886045790000001</v>
      </c>
      <c r="C204">
        <v>329</v>
      </c>
      <c r="D204">
        <v>329</v>
      </c>
      <c r="E204">
        <v>2</v>
      </c>
      <c r="F204">
        <v>2</v>
      </c>
      <c r="H204">
        <f t="shared" si="27"/>
        <v>1</v>
      </c>
      <c r="I204">
        <f t="shared" si="28"/>
        <v>0</v>
      </c>
      <c r="J204">
        <f t="shared" si="29"/>
        <v>0</v>
      </c>
      <c r="K204">
        <f t="shared" si="30"/>
        <v>0</v>
      </c>
      <c r="L204">
        <f t="shared" si="31"/>
        <v>0</v>
      </c>
      <c r="M204">
        <f t="shared" si="32"/>
        <v>0</v>
      </c>
      <c r="N204">
        <f t="shared" si="33"/>
        <v>0</v>
      </c>
      <c r="O204">
        <f t="shared" si="34"/>
        <v>0</v>
      </c>
      <c r="P204">
        <f t="shared" si="35"/>
        <v>0</v>
      </c>
    </row>
    <row r="205" spans="1:16" x14ac:dyDescent="0.35">
      <c r="A205">
        <v>-70.283244600000003</v>
      </c>
      <c r="B205">
        <v>19.186532249999999</v>
      </c>
      <c r="C205">
        <v>198</v>
      </c>
      <c r="D205">
        <v>198</v>
      </c>
      <c r="E205">
        <v>0</v>
      </c>
      <c r="F205">
        <v>0</v>
      </c>
      <c r="H205">
        <f t="shared" si="27"/>
        <v>0</v>
      </c>
      <c r="I205">
        <f t="shared" si="28"/>
        <v>0</v>
      </c>
      <c r="J205">
        <f t="shared" si="29"/>
        <v>1</v>
      </c>
      <c r="K205">
        <f t="shared" si="30"/>
        <v>0</v>
      </c>
      <c r="L205">
        <f t="shared" si="31"/>
        <v>0</v>
      </c>
      <c r="M205">
        <f t="shared" si="32"/>
        <v>0</v>
      </c>
      <c r="N205">
        <f t="shared" si="33"/>
        <v>0</v>
      </c>
      <c r="O205">
        <f t="shared" si="34"/>
        <v>0</v>
      </c>
      <c r="P205">
        <f t="shared" si="35"/>
        <v>0</v>
      </c>
    </row>
    <row r="206" spans="1:16" x14ac:dyDescent="0.35">
      <c r="A206">
        <v>-70.415296949999998</v>
      </c>
      <c r="B206">
        <v>19.05744434</v>
      </c>
      <c r="C206">
        <v>248</v>
      </c>
      <c r="D206">
        <v>248</v>
      </c>
      <c r="E206">
        <v>1</v>
      </c>
      <c r="F206">
        <v>1</v>
      </c>
      <c r="H206">
        <f t="shared" si="27"/>
        <v>0</v>
      </c>
      <c r="I206">
        <f t="shared" si="28"/>
        <v>1</v>
      </c>
      <c r="J206">
        <f t="shared" si="29"/>
        <v>0</v>
      </c>
      <c r="K206">
        <f t="shared" si="30"/>
        <v>0</v>
      </c>
      <c r="L206">
        <f t="shared" si="31"/>
        <v>0</v>
      </c>
      <c r="M206">
        <f t="shared" si="32"/>
        <v>0</v>
      </c>
      <c r="N206">
        <f t="shared" si="33"/>
        <v>0</v>
      </c>
      <c r="O206">
        <f t="shared" si="34"/>
        <v>0</v>
      </c>
      <c r="P206">
        <f t="shared" si="35"/>
        <v>0</v>
      </c>
    </row>
    <row r="207" spans="1:16" x14ac:dyDescent="0.35">
      <c r="A207">
        <v>-69.869300920000001</v>
      </c>
      <c r="B207">
        <v>19.169015099999999</v>
      </c>
      <c r="C207">
        <v>144</v>
      </c>
      <c r="D207">
        <v>144</v>
      </c>
      <c r="E207">
        <v>0</v>
      </c>
      <c r="F207">
        <v>0</v>
      </c>
      <c r="H207">
        <f t="shared" si="27"/>
        <v>0</v>
      </c>
      <c r="I207">
        <f t="shared" si="28"/>
        <v>0</v>
      </c>
      <c r="J207">
        <f t="shared" si="29"/>
        <v>1</v>
      </c>
      <c r="K207">
        <f t="shared" si="30"/>
        <v>0</v>
      </c>
      <c r="L207">
        <f t="shared" si="31"/>
        <v>0</v>
      </c>
      <c r="M207">
        <f t="shared" si="32"/>
        <v>0</v>
      </c>
      <c r="N207">
        <f t="shared" si="33"/>
        <v>0</v>
      </c>
      <c r="O207">
        <f t="shared" si="34"/>
        <v>0</v>
      </c>
      <c r="P207">
        <f t="shared" si="35"/>
        <v>0</v>
      </c>
    </row>
    <row r="208" spans="1:16" x14ac:dyDescent="0.35">
      <c r="A208">
        <v>-70.278663190000003</v>
      </c>
      <c r="B208">
        <v>19.051515460000001</v>
      </c>
      <c r="C208">
        <v>47</v>
      </c>
      <c r="D208">
        <v>47</v>
      </c>
      <c r="E208">
        <v>0</v>
      </c>
      <c r="F208">
        <v>0</v>
      </c>
      <c r="H208">
        <f t="shared" si="27"/>
        <v>0</v>
      </c>
      <c r="I208">
        <f t="shared" si="28"/>
        <v>0</v>
      </c>
      <c r="J208">
        <f t="shared" si="29"/>
        <v>1</v>
      </c>
      <c r="K208">
        <f t="shared" si="30"/>
        <v>0</v>
      </c>
      <c r="L208">
        <f t="shared" si="31"/>
        <v>0</v>
      </c>
      <c r="M208">
        <f t="shared" si="32"/>
        <v>0</v>
      </c>
      <c r="N208">
        <f t="shared" si="33"/>
        <v>0</v>
      </c>
      <c r="O208">
        <f t="shared" si="34"/>
        <v>0</v>
      </c>
      <c r="P208">
        <f t="shared" si="35"/>
        <v>0</v>
      </c>
    </row>
    <row r="209" spans="1:16" x14ac:dyDescent="0.35">
      <c r="A209">
        <v>-70.225033769999996</v>
      </c>
      <c r="B209">
        <v>19.018637120000001</v>
      </c>
      <c r="C209">
        <v>282</v>
      </c>
      <c r="D209">
        <v>282</v>
      </c>
      <c r="E209">
        <v>1</v>
      </c>
      <c r="F209">
        <v>1</v>
      </c>
      <c r="H209">
        <f t="shared" si="27"/>
        <v>0</v>
      </c>
      <c r="I209">
        <f t="shared" si="28"/>
        <v>1</v>
      </c>
      <c r="J209">
        <f t="shared" si="29"/>
        <v>0</v>
      </c>
      <c r="K209">
        <f t="shared" si="30"/>
        <v>0</v>
      </c>
      <c r="L209">
        <f t="shared" si="31"/>
        <v>0</v>
      </c>
      <c r="M209">
        <f t="shared" si="32"/>
        <v>0</v>
      </c>
      <c r="N209">
        <f t="shared" si="33"/>
        <v>0</v>
      </c>
      <c r="O209">
        <f t="shared" si="34"/>
        <v>0</v>
      </c>
      <c r="P209">
        <f t="shared" si="35"/>
        <v>0</v>
      </c>
    </row>
    <row r="210" spans="1:16" x14ac:dyDescent="0.35">
      <c r="A210">
        <v>-70.107534130000005</v>
      </c>
      <c r="B210">
        <v>19.210247769999999</v>
      </c>
      <c r="C210">
        <v>180</v>
      </c>
      <c r="D210">
        <v>180</v>
      </c>
      <c r="E210">
        <v>0</v>
      </c>
      <c r="F210">
        <v>0</v>
      </c>
      <c r="H210">
        <f t="shared" si="27"/>
        <v>0</v>
      </c>
      <c r="I210">
        <f t="shared" si="28"/>
        <v>0</v>
      </c>
      <c r="J210">
        <f t="shared" si="29"/>
        <v>1</v>
      </c>
      <c r="K210">
        <f t="shared" si="30"/>
        <v>0</v>
      </c>
      <c r="L210">
        <f t="shared" si="31"/>
        <v>0</v>
      </c>
      <c r="M210">
        <f t="shared" si="32"/>
        <v>0</v>
      </c>
      <c r="N210">
        <f t="shared" si="33"/>
        <v>0</v>
      </c>
      <c r="O210">
        <f t="shared" si="34"/>
        <v>0</v>
      </c>
      <c r="P210">
        <f t="shared" si="35"/>
        <v>0</v>
      </c>
    </row>
    <row r="211" spans="1:16" x14ac:dyDescent="0.35">
      <c r="A211">
        <v>-69.636727089999994</v>
      </c>
      <c r="B211">
        <v>19.142874129999999</v>
      </c>
      <c r="C211">
        <v>323</v>
      </c>
      <c r="D211">
        <v>323</v>
      </c>
      <c r="E211">
        <v>2</v>
      </c>
      <c r="F211">
        <v>2</v>
      </c>
      <c r="H211">
        <f t="shared" si="27"/>
        <v>1</v>
      </c>
      <c r="I211">
        <f t="shared" si="28"/>
        <v>0</v>
      </c>
      <c r="J211">
        <f t="shared" si="29"/>
        <v>0</v>
      </c>
      <c r="K211">
        <f t="shared" si="30"/>
        <v>0</v>
      </c>
      <c r="L211">
        <f t="shared" si="31"/>
        <v>0</v>
      </c>
      <c r="M211">
        <f t="shared" si="32"/>
        <v>0</v>
      </c>
      <c r="N211">
        <f t="shared" si="33"/>
        <v>0</v>
      </c>
      <c r="O211">
        <f t="shared" si="34"/>
        <v>0</v>
      </c>
      <c r="P211">
        <f t="shared" si="35"/>
        <v>0</v>
      </c>
    </row>
    <row r="212" spans="1:16" x14ac:dyDescent="0.35">
      <c r="A212">
        <v>-70.164397489999999</v>
      </c>
      <c r="B212">
        <v>18.932129360000001</v>
      </c>
      <c r="C212">
        <v>341</v>
      </c>
      <c r="D212">
        <v>341</v>
      </c>
      <c r="E212">
        <v>2</v>
      </c>
      <c r="F212">
        <v>2</v>
      </c>
      <c r="H212">
        <f t="shared" si="27"/>
        <v>1</v>
      </c>
      <c r="I212">
        <f t="shared" si="28"/>
        <v>0</v>
      </c>
      <c r="J212">
        <f t="shared" si="29"/>
        <v>0</v>
      </c>
      <c r="K212">
        <f t="shared" si="30"/>
        <v>0</v>
      </c>
      <c r="L212">
        <f t="shared" si="31"/>
        <v>0</v>
      </c>
      <c r="M212">
        <f t="shared" si="32"/>
        <v>0</v>
      </c>
      <c r="N212">
        <f t="shared" si="33"/>
        <v>0</v>
      </c>
      <c r="O212">
        <f t="shared" si="34"/>
        <v>0</v>
      </c>
      <c r="P212">
        <f t="shared" si="35"/>
        <v>0</v>
      </c>
    </row>
    <row r="213" spans="1:16" x14ac:dyDescent="0.35">
      <c r="A213">
        <v>-70.169787380000002</v>
      </c>
      <c r="B213">
        <v>18.893861130000001</v>
      </c>
      <c r="C213">
        <v>390</v>
      </c>
      <c r="D213">
        <v>390</v>
      </c>
      <c r="E213">
        <v>2</v>
      </c>
      <c r="F213">
        <v>2</v>
      </c>
      <c r="H213">
        <f t="shared" si="27"/>
        <v>1</v>
      </c>
      <c r="I213">
        <f t="shared" si="28"/>
        <v>0</v>
      </c>
      <c r="J213">
        <f t="shared" si="29"/>
        <v>0</v>
      </c>
      <c r="K213">
        <f t="shared" si="30"/>
        <v>0</v>
      </c>
      <c r="L213">
        <f t="shared" si="31"/>
        <v>0</v>
      </c>
      <c r="M213">
        <f t="shared" si="32"/>
        <v>0</v>
      </c>
      <c r="N213">
        <f t="shared" si="33"/>
        <v>0</v>
      </c>
      <c r="O213">
        <f t="shared" si="34"/>
        <v>0</v>
      </c>
      <c r="P213">
        <f t="shared" si="35"/>
        <v>0</v>
      </c>
    </row>
    <row r="214" spans="1:16" x14ac:dyDescent="0.35">
      <c r="A214">
        <v>-70.220182870000002</v>
      </c>
      <c r="B214">
        <v>18.992496150000001</v>
      </c>
      <c r="C214">
        <v>242</v>
      </c>
      <c r="D214">
        <v>242</v>
      </c>
      <c r="E214">
        <v>1</v>
      </c>
      <c r="F214">
        <v>1</v>
      </c>
      <c r="H214">
        <f t="shared" si="27"/>
        <v>0</v>
      </c>
      <c r="I214">
        <f t="shared" si="28"/>
        <v>1</v>
      </c>
      <c r="J214">
        <f t="shared" si="29"/>
        <v>0</v>
      </c>
      <c r="K214">
        <f t="shared" si="30"/>
        <v>0</v>
      </c>
      <c r="L214">
        <f t="shared" si="31"/>
        <v>0</v>
      </c>
      <c r="M214">
        <f t="shared" si="32"/>
        <v>0</v>
      </c>
      <c r="N214">
        <f t="shared" si="33"/>
        <v>0</v>
      </c>
      <c r="O214">
        <f t="shared" si="34"/>
        <v>0</v>
      </c>
      <c r="P214">
        <f t="shared" si="35"/>
        <v>0</v>
      </c>
    </row>
    <row r="215" spans="1:16" x14ac:dyDescent="0.35">
      <c r="A215">
        <v>-70.183531599999995</v>
      </c>
      <c r="B215">
        <v>18.794687119999999</v>
      </c>
      <c r="C215">
        <v>145</v>
      </c>
      <c r="D215">
        <v>145</v>
      </c>
      <c r="E215">
        <v>0</v>
      </c>
      <c r="F215">
        <v>0</v>
      </c>
      <c r="H215">
        <f t="shared" si="27"/>
        <v>0</v>
      </c>
      <c r="I215">
        <f t="shared" si="28"/>
        <v>0</v>
      </c>
      <c r="J215">
        <f t="shared" si="29"/>
        <v>1</v>
      </c>
      <c r="K215">
        <f t="shared" si="30"/>
        <v>0</v>
      </c>
      <c r="L215">
        <f t="shared" si="31"/>
        <v>0</v>
      </c>
      <c r="M215">
        <f t="shared" si="32"/>
        <v>0</v>
      </c>
      <c r="N215">
        <f t="shared" si="33"/>
        <v>0</v>
      </c>
      <c r="O215">
        <f t="shared" si="34"/>
        <v>0</v>
      </c>
      <c r="P215">
        <f t="shared" si="35"/>
        <v>0</v>
      </c>
    </row>
    <row r="216" spans="1:16" x14ac:dyDescent="0.35">
      <c r="A216">
        <v>-70.421225829999997</v>
      </c>
      <c r="B216">
        <v>19.087897229999999</v>
      </c>
      <c r="C216">
        <v>228</v>
      </c>
      <c r="D216">
        <v>228</v>
      </c>
      <c r="E216">
        <v>1</v>
      </c>
      <c r="F216">
        <v>1</v>
      </c>
      <c r="H216">
        <f t="shared" si="27"/>
        <v>0</v>
      </c>
      <c r="I216">
        <f t="shared" si="28"/>
        <v>1</v>
      </c>
      <c r="J216">
        <f t="shared" si="29"/>
        <v>0</v>
      </c>
      <c r="K216">
        <f t="shared" si="30"/>
        <v>0</v>
      </c>
      <c r="L216">
        <f t="shared" si="31"/>
        <v>0</v>
      </c>
      <c r="M216">
        <f t="shared" si="32"/>
        <v>0</v>
      </c>
      <c r="N216">
        <f t="shared" si="33"/>
        <v>0</v>
      </c>
      <c r="O216">
        <f t="shared" si="34"/>
        <v>0</v>
      </c>
      <c r="P216">
        <f t="shared" si="35"/>
        <v>0</v>
      </c>
    </row>
    <row r="217" spans="1:16" x14ac:dyDescent="0.35">
      <c r="A217">
        <v>-70.233388099999999</v>
      </c>
      <c r="B217">
        <v>19.02133207</v>
      </c>
      <c r="C217">
        <v>213</v>
      </c>
      <c r="D217">
        <v>213</v>
      </c>
      <c r="E217">
        <v>1</v>
      </c>
      <c r="F217">
        <v>1</v>
      </c>
      <c r="H217">
        <f t="shared" si="27"/>
        <v>0</v>
      </c>
      <c r="I217">
        <f t="shared" si="28"/>
        <v>1</v>
      </c>
      <c r="J217">
        <f t="shared" si="29"/>
        <v>0</v>
      </c>
      <c r="K217">
        <f t="shared" si="30"/>
        <v>0</v>
      </c>
      <c r="L217">
        <f t="shared" si="31"/>
        <v>0</v>
      </c>
      <c r="M217">
        <f t="shared" si="32"/>
        <v>0</v>
      </c>
      <c r="N217">
        <f t="shared" si="33"/>
        <v>0</v>
      </c>
      <c r="O217">
        <f t="shared" si="34"/>
        <v>0</v>
      </c>
      <c r="P217">
        <f t="shared" si="35"/>
        <v>0</v>
      </c>
    </row>
    <row r="218" spans="1:16" x14ac:dyDescent="0.35">
      <c r="A218">
        <v>-70.668621860000002</v>
      </c>
      <c r="B218">
        <v>18.436528819999999</v>
      </c>
      <c r="C218">
        <v>151</v>
      </c>
      <c r="D218">
        <v>151</v>
      </c>
      <c r="E218">
        <v>0</v>
      </c>
      <c r="F218">
        <v>0</v>
      </c>
      <c r="H218">
        <f t="shared" si="27"/>
        <v>0</v>
      </c>
      <c r="I218">
        <f t="shared" si="28"/>
        <v>0</v>
      </c>
      <c r="J218">
        <f t="shared" si="29"/>
        <v>1</v>
      </c>
      <c r="K218">
        <f t="shared" si="30"/>
        <v>0</v>
      </c>
      <c r="L218">
        <f t="shared" si="31"/>
        <v>0</v>
      </c>
      <c r="M218">
        <f t="shared" si="32"/>
        <v>0</v>
      </c>
      <c r="N218">
        <f t="shared" si="33"/>
        <v>0</v>
      </c>
      <c r="O218">
        <f t="shared" si="34"/>
        <v>0</v>
      </c>
      <c r="P218">
        <f t="shared" si="35"/>
        <v>0</v>
      </c>
    </row>
    <row r="219" spans="1:16" x14ac:dyDescent="0.35">
      <c r="A219">
        <v>-69.855826190000002</v>
      </c>
      <c r="B219">
        <v>19.00839633</v>
      </c>
      <c r="C219">
        <v>31</v>
      </c>
      <c r="D219">
        <v>31</v>
      </c>
      <c r="E219">
        <v>0</v>
      </c>
      <c r="F219">
        <v>0</v>
      </c>
      <c r="H219">
        <f t="shared" si="27"/>
        <v>0</v>
      </c>
      <c r="I219">
        <f t="shared" si="28"/>
        <v>0</v>
      </c>
      <c r="J219">
        <f t="shared" si="29"/>
        <v>1</v>
      </c>
      <c r="K219">
        <f t="shared" si="30"/>
        <v>0</v>
      </c>
      <c r="L219">
        <f t="shared" si="31"/>
        <v>0</v>
      </c>
      <c r="M219">
        <f t="shared" si="32"/>
        <v>0</v>
      </c>
      <c r="N219">
        <f t="shared" si="33"/>
        <v>0</v>
      </c>
      <c r="O219">
        <f t="shared" si="34"/>
        <v>0</v>
      </c>
      <c r="P219">
        <f t="shared" si="35"/>
        <v>0</v>
      </c>
    </row>
    <row r="220" spans="1:16" x14ac:dyDescent="0.35">
      <c r="A220">
        <v>-70.401283230000004</v>
      </c>
      <c r="B220">
        <v>19.11484669</v>
      </c>
      <c r="C220">
        <v>335</v>
      </c>
      <c r="D220">
        <v>335</v>
      </c>
      <c r="E220">
        <v>2</v>
      </c>
      <c r="F220">
        <v>2</v>
      </c>
      <c r="H220">
        <f t="shared" si="27"/>
        <v>1</v>
      </c>
      <c r="I220">
        <f t="shared" si="28"/>
        <v>0</v>
      </c>
      <c r="J220">
        <f t="shared" si="29"/>
        <v>0</v>
      </c>
      <c r="K220">
        <f t="shared" si="30"/>
        <v>0</v>
      </c>
      <c r="L220">
        <f t="shared" si="31"/>
        <v>0</v>
      </c>
      <c r="M220">
        <f t="shared" si="32"/>
        <v>0</v>
      </c>
      <c r="N220">
        <f t="shared" si="33"/>
        <v>0</v>
      </c>
      <c r="O220">
        <f t="shared" si="34"/>
        <v>0</v>
      </c>
      <c r="P220">
        <f t="shared" si="35"/>
        <v>0</v>
      </c>
    </row>
    <row r="221" spans="1:16" x14ac:dyDescent="0.35">
      <c r="A221">
        <v>-70.171943330000005</v>
      </c>
      <c r="B221">
        <v>18.896286580000002</v>
      </c>
      <c r="C221">
        <v>380</v>
      </c>
      <c r="D221">
        <v>380</v>
      </c>
      <c r="E221">
        <v>2</v>
      </c>
      <c r="F221">
        <v>2</v>
      </c>
      <c r="H221">
        <f t="shared" si="27"/>
        <v>1</v>
      </c>
      <c r="I221">
        <f t="shared" si="28"/>
        <v>0</v>
      </c>
      <c r="J221">
        <f t="shared" si="29"/>
        <v>0</v>
      </c>
      <c r="K221">
        <f t="shared" si="30"/>
        <v>0</v>
      </c>
      <c r="L221">
        <f t="shared" si="31"/>
        <v>0</v>
      </c>
      <c r="M221">
        <f t="shared" si="32"/>
        <v>0</v>
      </c>
      <c r="N221">
        <f t="shared" si="33"/>
        <v>0</v>
      </c>
      <c r="O221">
        <f t="shared" si="34"/>
        <v>0</v>
      </c>
      <c r="P221">
        <f t="shared" si="35"/>
        <v>0</v>
      </c>
    </row>
    <row r="222" spans="1:16" x14ac:dyDescent="0.35">
      <c r="A222">
        <v>-69.500632319999994</v>
      </c>
      <c r="B222">
        <v>18.883889830000001</v>
      </c>
      <c r="C222">
        <v>77</v>
      </c>
      <c r="D222">
        <v>77</v>
      </c>
      <c r="E222">
        <v>0</v>
      </c>
      <c r="F222">
        <v>0</v>
      </c>
      <c r="H222">
        <f t="shared" si="27"/>
        <v>0</v>
      </c>
      <c r="I222">
        <f t="shared" si="28"/>
        <v>0</v>
      </c>
      <c r="J222">
        <f t="shared" si="29"/>
        <v>1</v>
      </c>
      <c r="K222">
        <f t="shared" si="30"/>
        <v>0</v>
      </c>
      <c r="L222">
        <f t="shared" si="31"/>
        <v>0</v>
      </c>
      <c r="M222">
        <f t="shared" si="32"/>
        <v>0</v>
      </c>
      <c r="N222">
        <f t="shared" si="33"/>
        <v>0</v>
      </c>
      <c r="O222">
        <f t="shared" si="34"/>
        <v>0</v>
      </c>
      <c r="P222">
        <f t="shared" si="35"/>
        <v>0</v>
      </c>
    </row>
    <row r="223" spans="1:16" x14ac:dyDescent="0.35">
      <c r="A223">
        <v>-70.382688099999996</v>
      </c>
      <c r="B223">
        <v>19.118889110000001</v>
      </c>
      <c r="C223">
        <v>60</v>
      </c>
      <c r="D223">
        <v>60</v>
      </c>
      <c r="E223">
        <v>0</v>
      </c>
      <c r="F223">
        <v>0</v>
      </c>
      <c r="H223">
        <f t="shared" si="27"/>
        <v>0</v>
      </c>
      <c r="I223">
        <f t="shared" si="28"/>
        <v>0</v>
      </c>
      <c r="J223">
        <f t="shared" si="29"/>
        <v>1</v>
      </c>
      <c r="K223">
        <f t="shared" si="30"/>
        <v>0</v>
      </c>
      <c r="L223">
        <f t="shared" si="31"/>
        <v>0</v>
      </c>
      <c r="M223">
        <f t="shared" si="32"/>
        <v>0</v>
      </c>
      <c r="N223">
        <f t="shared" si="33"/>
        <v>0</v>
      </c>
      <c r="O223">
        <f t="shared" si="34"/>
        <v>0</v>
      </c>
      <c r="P223">
        <f t="shared" si="35"/>
        <v>0</v>
      </c>
    </row>
    <row r="224" spans="1:16" x14ac:dyDescent="0.35">
      <c r="A224">
        <v>-70.295910840000005</v>
      </c>
      <c r="B224">
        <v>19.418836580000001</v>
      </c>
      <c r="C224">
        <v>23</v>
      </c>
      <c r="D224">
        <v>23</v>
      </c>
      <c r="E224">
        <v>0</v>
      </c>
      <c r="F224">
        <v>0</v>
      </c>
      <c r="H224">
        <f t="shared" si="27"/>
        <v>0</v>
      </c>
      <c r="I224">
        <f t="shared" si="28"/>
        <v>0</v>
      </c>
      <c r="J224">
        <f t="shared" si="29"/>
        <v>1</v>
      </c>
      <c r="K224">
        <f t="shared" si="30"/>
        <v>0</v>
      </c>
      <c r="L224">
        <f t="shared" si="31"/>
        <v>0</v>
      </c>
      <c r="M224">
        <f t="shared" si="32"/>
        <v>0</v>
      </c>
      <c r="N224">
        <f t="shared" si="33"/>
        <v>0</v>
      </c>
      <c r="O224">
        <f t="shared" si="34"/>
        <v>0</v>
      </c>
      <c r="P224">
        <f t="shared" si="35"/>
        <v>0</v>
      </c>
    </row>
    <row r="225" spans="1:16" x14ac:dyDescent="0.35">
      <c r="A225">
        <v>-70.161702539999993</v>
      </c>
      <c r="B225">
        <v>18.9302429</v>
      </c>
      <c r="C225">
        <v>375</v>
      </c>
      <c r="D225">
        <v>375</v>
      </c>
      <c r="E225">
        <v>2</v>
      </c>
      <c r="F225">
        <v>2</v>
      </c>
      <c r="H225">
        <f t="shared" si="27"/>
        <v>1</v>
      </c>
      <c r="I225">
        <f t="shared" si="28"/>
        <v>0</v>
      </c>
      <c r="J225">
        <f t="shared" si="29"/>
        <v>0</v>
      </c>
      <c r="K225">
        <f t="shared" si="30"/>
        <v>0</v>
      </c>
      <c r="L225">
        <f t="shared" si="31"/>
        <v>0</v>
      </c>
      <c r="M225">
        <f t="shared" si="32"/>
        <v>0</v>
      </c>
      <c r="N225">
        <f t="shared" si="33"/>
        <v>0</v>
      </c>
      <c r="O225">
        <f t="shared" si="34"/>
        <v>0</v>
      </c>
      <c r="P225">
        <f t="shared" si="35"/>
        <v>0</v>
      </c>
    </row>
    <row r="226" spans="1:16" x14ac:dyDescent="0.35">
      <c r="A226">
        <v>-69.111751639999994</v>
      </c>
      <c r="B226">
        <v>18.946682070000001</v>
      </c>
      <c r="C226">
        <v>174</v>
      </c>
      <c r="D226">
        <v>174</v>
      </c>
      <c r="E226">
        <v>0</v>
      </c>
      <c r="F226">
        <v>0</v>
      </c>
      <c r="H226">
        <f t="shared" si="27"/>
        <v>0</v>
      </c>
      <c r="I226">
        <f t="shared" si="28"/>
        <v>0</v>
      </c>
      <c r="J226">
        <f t="shared" si="29"/>
        <v>1</v>
      </c>
      <c r="K226">
        <f t="shared" si="30"/>
        <v>0</v>
      </c>
      <c r="L226">
        <f t="shared" si="31"/>
        <v>0</v>
      </c>
      <c r="M226">
        <f t="shared" si="32"/>
        <v>0</v>
      </c>
      <c r="N226">
        <f t="shared" si="33"/>
        <v>0</v>
      </c>
      <c r="O226">
        <f t="shared" si="34"/>
        <v>0</v>
      </c>
      <c r="P226">
        <f t="shared" si="35"/>
        <v>0</v>
      </c>
    </row>
    <row r="227" spans="1:16" x14ac:dyDescent="0.35">
      <c r="A227">
        <v>-70.308307589999998</v>
      </c>
      <c r="B227">
        <v>18.787141269999999</v>
      </c>
      <c r="C227">
        <v>105</v>
      </c>
      <c r="D227">
        <v>105</v>
      </c>
      <c r="E227">
        <v>0</v>
      </c>
      <c r="F227">
        <v>0</v>
      </c>
      <c r="H227">
        <f t="shared" si="27"/>
        <v>0</v>
      </c>
      <c r="I227">
        <f t="shared" si="28"/>
        <v>0</v>
      </c>
      <c r="J227">
        <f t="shared" si="29"/>
        <v>1</v>
      </c>
      <c r="K227">
        <f t="shared" si="30"/>
        <v>0</v>
      </c>
      <c r="L227">
        <f t="shared" si="31"/>
        <v>0</v>
      </c>
      <c r="M227">
        <f t="shared" si="32"/>
        <v>0</v>
      </c>
      <c r="N227">
        <f t="shared" si="33"/>
        <v>0</v>
      </c>
      <c r="O227">
        <f t="shared" si="34"/>
        <v>0</v>
      </c>
      <c r="P227">
        <f t="shared" si="35"/>
        <v>0</v>
      </c>
    </row>
    <row r="228" spans="1:16" x14ac:dyDescent="0.35">
      <c r="A228">
        <v>-70.406403620000006</v>
      </c>
      <c r="B228">
        <v>18.68230788</v>
      </c>
      <c r="C228">
        <v>3</v>
      </c>
      <c r="D228">
        <v>3</v>
      </c>
      <c r="E228">
        <v>0</v>
      </c>
      <c r="F228">
        <v>0</v>
      </c>
      <c r="H228">
        <f t="shared" si="27"/>
        <v>0</v>
      </c>
      <c r="I228">
        <f t="shared" si="28"/>
        <v>0</v>
      </c>
      <c r="J228">
        <f t="shared" si="29"/>
        <v>1</v>
      </c>
      <c r="K228">
        <f t="shared" si="30"/>
        <v>0</v>
      </c>
      <c r="L228">
        <f t="shared" si="31"/>
        <v>0</v>
      </c>
      <c r="M228">
        <f t="shared" si="32"/>
        <v>0</v>
      </c>
      <c r="N228">
        <f t="shared" si="33"/>
        <v>0</v>
      </c>
      <c r="O228">
        <f t="shared" si="34"/>
        <v>0</v>
      </c>
      <c r="P228">
        <f t="shared" si="35"/>
        <v>0</v>
      </c>
    </row>
    <row r="229" spans="1:16" x14ac:dyDescent="0.35">
      <c r="A229">
        <v>-70.245245859999997</v>
      </c>
      <c r="B229">
        <v>18.423054090000001</v>
      </c>
      <c r="C229">
        <v>226</v>
      </c>
      <c r="D229">
        <v>226</v>
      </c>
      <c r="E229">
        <v>1</v>
      </c>
      <c r="F229">
        <v>1</v>
      </c>
      <c r="H229">
        <f t="shared" si="27"/>
        <v>0</v>
      </c>
      <c r="I229">
        <f t="shared" si="28"/>
        <v>1</v>
      </c>
      <c r="J229">
        <f t="shared" si="29"/>
        <v>0</v>
      </c>
      <c r="K229">
        <f t="shared" si="30"/>
        <v>0</v>
      </c>
      <c r="L229">
        <f t="shared" si="31"/>
        <v>0</v>
      </c>
      <c r="M229">
        <f t="shared" si="32"/>
        <v>0</v>
      </c>
      <c r="N229">
        <f t="shared" si="33"/>
        <v>0</v>
      </c>
      <c r="O229">
        <f t="shared" si="34"/>
        <v>0</v>
      </c>
      <c r="P229">
        <f t="shared" si="35"/>
        <v>0</v>
      </c>
    </row>
    <row r="230" spans="1:16" x14ac:dyDescent="0.35">
      <c r="A230">
        <v>-69.981949650000004</v>
      </c>
      <c r="B230">
        <v>19.51289019</v>
      </c>
      <c r="C230">
        <v>44</v>
      </c>
      <c r="D230">
        <v>44</v>
      </c>
      <c r="E230">
        <v>0</v>
      </c>
      <c r="F230">
        <v>0</v>
      </c>
      <c r="H230">
        <f t="shared" si="27"/>
        <v>0</v>
      </c>
      <c r="I230">
        <f t="shared" si="28"/>
        <v>0</v>
      </c>
      <c r="J230">
        <f t="shared" si="29"/>
        <v>1</v>
      </c>
      <c r="K230">
        <f t="shared" si="30"/>
        <v>0</v>
      </c>
      <c r="L230">
        <f t="shared" si="31"/>
        <v>0</v>
      </c>
      <c r="M230">
        <f t="shared" si="32"/>
        <v>0</v>
      </c>
      <c r="N230">
        <f t="shared" si="33"/>
        <v>0</v>
      </c>
      <c r="O230">
        <f t="shared" si="34"/>
        <v>0</v>
      </c>
      <c r="P230">
        <f t="shared" si="35"/>
        <v>0</v>
      </c>
    </row>
    <row r="231" spans="1:16" x14ac:dyDescent="0.35">
      <c r="A231">
        <v>-69.272370409999994</v>
      </c>
      <c r="B231">
        <v>19.26630265</v>
      </c>
      <c r="C231">
        <v>93</v>
      </c>
      <c r="D231">
        <v>93</v>
      </c>
      <c r="E231">
        <v>0</v>
      </c>
      <c r="F231">
        <v>0</v>
      </c>
      <c r="H231">
        <f t="shared" si="27"/>
        <v>0</v>
      </c>
      <c r="I231">
        <f t="shared" si="28"/>
        <v>0</v>
      </c>
      <c r="J231">
        <f t="shared" si="29"/>
        <v>1</v>
      </c>
      <c r="K231">
        <f t="shared" si="30"/>
        <v>0</v>
      </c>
      <c r="L231">
        <f t="shared" si="31"/>
        <v>0</v>
      </c>
      <c r="M231">
        <f t="shared" si="32"/>
        <v>0</v>
      </c>
      <c r="N231">
        <f t="shared" si="33"/>
        <v>0</v>
      </c>
      <c r="O231">
        <f t="shared" si="34"/>
        <v>0</v>
      </c>
      <c r="P231">
        <f t="shared" si="35"/>
        <v>0</v>
      </c>
    </row>
    <row r="232" spans="1:16" x14ac:dyDescent="0.35">
      <c r="A232">
        <v>-70.344689360000004</v>
      </c>
      <c r="B232">
        <v>18.942100660000001</v>
      </c>
      <c r="C232">
        <v>392</v>
      </c>
      <c r="D232">
        <v>392</v>
      </c>
      <c r="E232">
        <v>2</v>
      </c>
      <c r="F232">
        <v>2</v>
      </c>
      <c r="H232">
        <f t="shared" si="27"/>
        <v>1</v>
      </c>
      <c r="I232">
        <f t="shared" si="28"/>
        <v>0</v>
      </c>
      <c r="J232">
        <f t="shared" si="29"/>
        <v>0</v>
      </c>
      <c r="K232">
        <f t="shared" si="30"/>
        <v>0</v>
      </c>
      <c r="L232">
        <f t="shared" si="31"/>
        <v>0</v>
      </c>
      <c r="M232">
        <f t="shared" si="32"/>
        <v>0</v>
      </c>
      <c r="N232">
        <f t="shared" si="33"/>
        <v>0</v>
      </c>
      <c r="O232">
        <f t="shared" si="34"/>
        <v>0</v>
      </c>
      <c r="P232">
        <f t="shared" si="35"/>
        <v>0</v>
      </c>
    </row>
    <row r="233" spans="1:16" x14ac:dyDescent="0.35">
      <c r="A233">
        <v>-69.935866079999997</v>
      </c>
      <c r="B233">
        <v>18.629217449999999</v>
      </c>
      <c r="C233">
        <v>66</v>
      </c>
      <c r="D233">
        <v>66</v>
      </c>
      <c r="E233">
        <v>0</v>
      </c>
      <c r="F233">
        <v>0</v>
      </c>
      <c r="H233">
        <f t="shared" si="27"/>
        <v>0</v>
      </c>
      <c r="I233">
        <f t="shared" si="28"/>
        <v>0</v>
      </c>
      <c r="J233">
        <f t="shared" si="29"/>
        <v>1</v>
      </c>
      <c r="K233">
        <f t="shared" si="30"/>
        <v>0</v>
      </c>
      <c r="L233">
        <f t="shared" si="31"/>
        <v>0</v>
      </c>
      <c r="M233">
        <f t="shared" si="32"/>
        <v>0</v>
      </c>
      <c r="N233">
        <f t="shared" si="33"/>
        <v>0</v>
      </c>
      <c r="O233">
        <f t="shared" si="34"/>
        <v>0</v>
      </c>
      <c r="P233">
        <f t="shared" si="35"/>
        <v>0</v>
      </c>
    </row>
    <row r="234" spans="1:16" x14ac:dyDescent="0.35">
      <c r="A234">
        <v>-70.166283949999993</v>
      </c>
      <c r="B234">
        <v>18.934285320000001</v>
      </c>
      <c r="C234">
        <v>315</v>
      </c>
      <c r="D234">
        <v>315</v>
      </c>
      <c r="E234">
        <v>2</v>
      </c>
      <c r="F234">
        <v>2</v>
      </c>
      <c r="H234">
        <f t="shared" si="27"/>
        <v>1</v>
      </c>
      <c r="I234">
        <f t="shared" si="28"/>
        <v>0</v>
      </c>
      <c r="J234">
        <f t="shared" si="29"/>
        <v>0</v>
      </c>
      <c r="K234">
        <f t="shared" si="30"/>
        <v>0</v>
      </c>
      <c r="L234">
        <f t="shared" si="31"/>
        <v>0</v>
      </c>
      <c r="M234">
        <f t="shared" si="32"/>
        <v>0</v>
      </c>
      <c r="N234">
        <f t="shared" si="33"/>
        <v>0</v>
      </c>
      <c r="O234">
        <f t="shared" si="34"/>
        <v>0</v>
      </c>
      <c r="P234">
        <f t="shared" si="35"/>
        <v>0</v>
      </c>
    </row>
    <row r="235" spans="1:16" x14ac:dyDescent="0.35">
      <c r="A235">
        <v>-69.283150190000001</v>
      </c>
      <c r="B235">
        <v>18.691201199999998</v>
      </c>
      <c r="C235">
        <v>184</v>
      </c>
      <c r="D235">
        <v>184</v>
      </c>
      <c r="E235">
        <v>0</v>
      </c>
      <c r="F235">
        <v>0</v>
      </c>
      <c r="H235">
        <f t="shared" si="27"/>
        <v>0</v>
      </c>
      <c r="I235">
        <f t="shared" si="28"/>
        <v>0</v>
      </c>
      <c r="J235">
        <f t="shared" si="29"/>
        <v>1</v>
      </c>
      <c r="K235">
        <f t="shared" si="30"/>
        <v>0</v>
      </c>
      <c r="L235">
        <f t="shared" si="31"/>
        <v>0</v>
      </c>
      <c r="M235">
        <f t="shared" si="32"/>
        <v>0</v>
      </c>
      <c r="N235">
        <f t="shared" si="33"/>
        <v>0</v>
      </c>
      <c r="O235">
        <f t="shared" si="34"/>
        <v>0</v>
      </c>
      <c r="P235">
        <f t="shared" si="35"/>
        <v>0</v>
      </c>
    </row>
    <row r="236" spans="1:16" x14ac:dyDescent="0.35">
      <c r="A236">
        <v>-70.266266439999995</v>
      </c>
      <c r="B236">
        <v>18.97632647</v>
      </c>
      <c r="C236">
        <v>206</v>
      </c>
      <c r="D236">
        <v>206</v>
      </c>
      <c r="E236">
        <v>1</v>
      </c>
      <c r="F236">
        <v>1</v>
      </c>
      <c r="H236">
        <f t="shared" si="27"/>
        <v>0</v>
      </c>
      <c r="I236">
        <f t="shared" si="28"/>
        <v>1</v>
      </c>
      <c r="J236">
        <f t="shared" si="29"/>
        <v>0</v>
      </c>
      <c r="K236">
        <f t="shared" si="30"/>
        <v>0</v>
      </c>
      <c r="L236">
        <f t="shared" si="31"/>
        <v>0</v>
      </c>
      <c r="M236">
        <f t="shared" si="32"/>
        <v>0</v>
      </c>
      <c r="N236">
        <f t="shared" si="33"/>
        <v>0</v>
      </c>
      <c r="O236">
        <f t="shared" si="34"/>
        <v>0</v>
      </c>
      <c r="P236">
        <f t="shared" si="35"/>
        <v>0</v>
      </c>
    </row>
    <row r="237" spans="1:16" x14ac:dyDescent="0.35">
      <c r="A237">
        <v>-70.251983229999993</v>
      </c>
      <c r="B237">
        <v>18.954497409999998</v>
      </c>
      <c r="C237">
        <v>247</v>
      </c>
      <c r="D237">
        <v>247</v>
      </c>
      <c r="E237">
        <v>1</v>
      </c>
      <c r="F237">
        <v>1</v>
      </c>
      <c r="H237">
        <f t="shared" si="27"/>
        <v>0</v>
      </c>
      <c r="I237">
        <f t="shared" si="28"/>
        <v>1</v>
      </c>
      <c r="J237">
        <f t="shared" si="29"/>
        <v>0</v>
      </c>
      <c r="K237">
        <f t="shared" si="30"/>
        <v>0</v>
      </c>
      <c r="L237">
        <f t="shared" si="31"/>
        <v>0</v>
      </c>
      <c r="M237">
        <f t="shared" si="32"/>
        <v>0</v>
      </c>
      <c r="N237">
        <f t="shared" si="33"/>
        <v>0</v>
      </c>
      <c r="O237">
        <f t="shared" si="34"/>
        <v>0</v>
      </c>
      <c r="P237">
        <f t="shared" si="35"/>
        <v>0</v>
      </c>
    </row>
    <row r="238" spans="1:16" x14ac:dyDescent="0.35">
      <c r="A238">
        <v>-70.260068059999995</v>
      </c>
      <c r="B238">
        <v>18.945065100000001</v>
      </c>
      <c r="C238">
        <v>270</v>
      </c>
      <c r="D238">
        <v>270</v>
      </c>
      <c r="E238">
        <v>1</v>
      </c>
      <c r="F238">
        <v>1</v>
      </c>
      <c r="H238">
        <f t="shared" si="27"/>
        <v>0</v>
      </c>
      <c r="I238">
        <f t="shared" si="28"/>
        <v>1</v>
      </c>
      <c r="J238">
        <f t="shared" si="29"/>
        <v>0</v>
      </c>
      <c r="K238">
        <f t="shared" si="30"/>
        <v>0</v>
      </c>
      <c r="L238">
        <f t="shared" si="31"/>
        <v>0</v>
      </c>
      <c r="M238">
        <f t="shared" si="32"/>
        <v>0</v>
      </c>
      <c r="N238">
        <f t="shared" si="33"/>
        <v>0</v>
      </c>
      <c r="O238">
        <f t="shared" si="34"/>
        <v>0</v>
      </c>
      <c r="P238">
        <f t="shared" si="35"/>
        <v>0</v>
      </c>
    </row>
    <row r="239" spans="1:16" x14ac:dyDescent="0.35">
      <c r="A239">
        <v>-70.249557780000004</v>
      </c>
      <c r="B239">
        <v>18.953688929999998</v>
      </c>
      <c r="C239">
        <v>236</v>
      </c>
      <c r="D239">
        <v>236</v>
      </c>
      <c r="E239">
        <v>1</v>
      </c>
      <c r="F239">
        <v>1</v>
      </c>
      <c r="H239">
        <f t="shared" si="27"/>
        <v>0</v>
      </c>
      <c r="I239">
        <f t="shared" si="28"/>
        <v>1</v>
      </c>
      <c r="J239">
        <f t="shared" si="29"/>
        <v>0</v>
      </c>
      <c r="K239">
        <f t="shared" si="30"/>
        <v>0</v>
      </c>
      <c r="L239">
        <f t="shared" si="31"/>
        <v>0</v>
      </c>
      <c r="M239">
        <f t="shared" si="32"/>
        <v>0</v>
      </c>
      <c r="N239">
        <f t="shared" si="33"/>
        <v>0</v>
      </c>
      <c r="O239">
        <f t="shared" si="34"/>
        <v>0</v>
      </c>
      <c r="P239">
        <f t="shared" si="35"/>
        <v>0</v>
      </c>
    </row>
    <row r="240" spans="1:16" x14ac:dyDescent="0.35">
      <c r="A240">
        <v>-70.246054349999994</v>
      </c>
      <c r="B240">
        <v>18.96554669</v>
      </c>
      <c r="C240">
        <v>288</v>
      </c>
      <c r="D240">
        <v>288</v>
      </c>
      <c r="E240">
        <v>1</v>
      </c>
      <c r="F240">
        <v>1</v>
      </c>
      <c r="H240">
        <f t="shared" si="27"/>
        <v>0</v>
      </c>
      <c r="I240">
        <f t="shared" si="28"/>
        <v>1</v>
      </c>
      <c r="J240">
        <f t="shared" si="29"/>
        <v>0</v>
      </c>
      <c r="K240">
        <f t="shared" si="30"/>
        <v>0</v>
      </c>
      <c r="L240">
        <f t="shared" si="31"/>
        <v>0</v>
      </c>
      <c r="M240">
        <f t="shared" si="32"/>
        <v>0</v>
      </c>
      <c r="N240">
        <f t="shared" si="33"/>
        <v>0</v>
      </c>
      <c r="O240">
        <f t="shared" si="34"/>
        <v>0</v>
      </c>
      <c r="P240">
        <f t="shared" si="35"/>
        <v>0</v>
      </c>
    </row>
    <row r="241" spans="1:16" x14ac:dyDescent="0.35">
      <c r="A241">
        <v>-70.243359400000003</v>
      </c>
      <c r="B241">
        <v>18.422784589999999</v>
      </c>
      <c r="C241">
        <v>291</v>
      </c>
      <c r="D241">
        <v>291</v>
      </c>
      <c r="E241">
        <v>1</v>
      </c>
      <c r="F241">
        <v>1</v>
      </c>
      <c r="H241">
        <f t="shared" si="27"/>
        <v>0</v>
      </c>
      <c r="I241">
        <f t="shared" si="28"/>
        <v>1</v>
      </c>
      <c r="J241">
        <f t="shared" si="29"/>
        <v>0</v>
      </c>
      <c r="K241">
        <f t="shared" si="30"/>
        <v>0</v>
      </c>
      <c r="L241">
        <f t="shared" si="31"/>
        <v>0</v>
      </c>
      <c r="M241">
        <f t="shared" si="32"/>
        <v>0</v>
      </c>
      <c r="N241">
        <f t="shared" si="33"/>
        <v>0</v>
      </c>
      <c r="O241">
        <f t="shared" si="34"/>
        <v>0</v>
      </c>
      <c r="P241">
        <f t="shared" si="35"/>
        <v>0</v>
      </c>
    </row>
    <row r="242" spans="1:16" x14ac:dyDescent="0.35">
      <c r="A242">
        <v>-70.192694419999995</v>
      </c>
      <c r="B242">
        <v>19.004892900000002</v>
      </c>
      <c r="C242">
        <v>244</v>
      </c>
      <c r="D242">
        <v>244</v>
      </c>
      <c r="E242">
        <v>1</v>
      </c>
      <c r="F242">
        <v>1</v>
      </c>
      <c r="H242">
        <f t="shared" si="27"/>
        <v>0</v>
      </c>
      <c r="I242">
        <f t="shared" si="28"/>
        <v>1</v>
      </c>
      <c r="J242">
        <f t="shared" si="29"/>
        <v>0</v>
      </c>
      <c r="K242">
        <f t="shared" si="30"/>
        <v>0</v>
      </c>
      <c r="L242">
        <f t="shared" si="31"/>
        <v>0</v>
      </c>
      <c r="M242">
        <f t="shared" si="32"/>
        <v>0</v>
      </c>
      <c r="N242">
        <f t="shared" si="33"/>
        <v>0</v>
      </c>
      <c r="O242">
        <f t="shared" si="34"/>
        <v>0</v>
      </c>
      <c r="P242">
        <f t="shared" si="35"/>
        <v>0</v>
      </c>
    </row>
    <row r="243" spans="1:16" x14ac:dyDescent="0.35">
      <c r="A243">
        <v>-70.278932690000005</v>
      </c>
      <c r="B243">
        <v>18.339241269999999</v>
      </c>
      <c r="C243">
        <v>158</v>
      </c>
      <c r="D243">
        <v>158</v>
      </c>
      <c r="E243">
        <v>0</v>
      </c>
      <c r="F243">
        <v>0</v>
      </c>
      <c r="H243">
        <f t="shared" si="27"/>
        <v>0</v>
      </c>
      <c r="I243">
        <f t="shared" si="28"/>
        <v>0</v>
      </c>
      <c r="J243">
        <f t="shared" si="29"/>
        <v>1</v>
      </c>
      <c r="K243">
        <f t="shared" si="30"/>
        <v>0</v>
      </c>
      <c r="L243">
        <f t="shared" si="31"/>
        <v>0</v>
      </c>
      <c r="M243">
        <f t="shared" si="32"/>
        <v>0</v>
      </c>
      <c r="N243">
        <f t="shared" si="33"/>
        <v>0</v>
      </c>
      <c r="O243">
        <f t="shared" si="34"/>
        <v>0</v>
      </c>
      <c r="P243">
        <f t="shared" si="35"/>
        <v>0</v>
      </c>
    </row>
    <row r="244" spans="1:16" x14ac:dyDescent="0.35">
      <c r="A244">
        <v>-70.672125280000003</v>
      </c>
      <c r="B244">
        <v>18.432486399999998</v>
      </c>
      <c r="C244">
        <v>355</v>
      </c>
      <c r="D244">
        <v>355</v>
      </c>
      <c r="E244">
        <v>2</v>
      </c>
      <c r="F244">
        <v>2</v>
      </c>
      <c r="H244">
        <f t="shared" si="27"/>
        <v>1</v>
      </c>
      <c r="I244">
        <f t="shared" si="28"/>
        <v>0</v>
      </c>
      <c r="J244">
        <f t="shared" si="29"/>
        <v>0</v>
      </c>
      <c r="K244">
        <f t="shared" si="30"/>
        <v>0</v>
      </c>
      <c r="L244">
        <f t="shared" si="31"/>
        <v>0</v>
      </c>
      <c r="M244">
        <f t="shared" si="32"/>
        <v>0</v>
      </c>
      <c r="N244">
        <f t="shared" si="33"/>
        <v>0</v>
      </c>
      <c r="O244">
        <f t="shared" si="34"/>
        <v>0</v>
      </c>
      <c r="P244">
        <f t="shared" si="35"/>
        <v>0</v>
      </c>
    </row>
    <row r="245" spans="1:16" x14ac:dyDescent="0.35">
      <c r="A245">
        <v>-69.584984129999995</v>
      </c>
      <c r="B245">
        <v>18.83699777</v>
      </c>
      <c r="C245">
        <v>38</v>
      </c>
      <c r="D245">
        <v>38</v>
      </c>
      <c r="E245">
        <v>0</v>
      </c>
      <c r="F245">
        <v>0</v>
      </c>
      <c r="H245">
        <f t="shared" si="27"/>
        <v>0</v>
      </c>
      <c r="I245">
        <f t="shared" si="28"/>
        <v>0</v>
      </c>
      <c r="J245">
        <f t="shared" si="29"/>
        <v>1</v>
      </c>
      <c r="K245">
        <f t="shared" si="30"/>
        <v>0</v>
      </c>
      <c r="L245">
        <f t="shared" si="31"/>
        <v>0</v>
      </c>
      <c r="M245">
        <f t="shared" si="32"/>
        <v>0</v>
      </c>
      <c r="N245">
        <f t="shared" si="33"/>
        <v>0</v>
      </c>
      <c r="O245">
        <f t="shared" si="34"/>
        <v>0</v>
      </c>
      <c r="P245">
        <f t="shared" si="35"/>
        <v>0</v>
      </c>
    </row>
    <row r="246" spans="1:16" x14ac:dyDescent="0.35">
      <c r="A246">
        <v>-70.295371849999995</v>
      </c>
      <c r="B246">
        <v>18.421976109999999</v>
      </c>
      <c r="C246">
        <v>10</v>
      </c>
      <c r="D246">
        <v>10</v>
      </c>
      <c r="E246">
        <v>0</v>
      </c>
      <c r="F246">
        <v>0</v>
      </c>
      <c r="H246">
        <f t="shared" si="27"/>
        <v>0</v>
      </c>
      <c r="I246">
        <f t="shared" si="28"/>
        <v>0</v>
      </c>
      <c r="J246">
        <f t="shared" si="29"/>
        <v>1</v>
      </c>
      <c r="K246">
        <f t="shared" si="30"/>
        <v>0</v>
      </c>
      <c r="L246">
        <f t="shared" si="31"/>
        <v>0</v>
      </c>
      <c r="M246">
        <f t="shared" si="32"/>
        <v>0</v>
      </c>
      <c r="N246">
        <f t="shared" si="33"/>
        <v>0</v>
      </c>
      <c r="O246">
        <f t="shared" si="34"/>
        <v>0</v>
      </c>
      <c r="P246">
        <f t="shared" si="35"/>
        <v>0</v>
      </c>
    </row>
    <row r="247" spans="1:16" x14ac:dyDescent="0.35">
      <c r="A247">
        <v>-70.135561569999993</v>
      </c>
      <c r="B247">
        <v>18.890357699999999</v>
      </c>
      <c r="C247">
        <v>156</v>
      </c>
      <c r="D247">
        <v>156</v>
      </c>
      <c r="E247">
        <v>0</v>
      </c>
      <c r="F247">
        <v>0</v>
      </c>
      <c r="H247">
        <f t="shared" si="27"/>
        <v>0</v>
      </c>
      <c r="I247">
        <f t="shared" si="28"/>
        <v>0</v>
      </c>
      <c r="J247">
        <f t="shared" si="29"/>
        <v>1</v>
      </c>
      <c r="K247">
        <f t="shared" si="30"/>
        <v>0</v>
      </c>
      <c r="L247">
        <f t="shared" si="31"/>
        <v>0</v>
      </c>
      <c r="M247">
        <f t="shared" si="32"/>
        <v>0</v>
      </c>
      <c r="N247">
        <f t="shared" si="33"/>
        <v>0</v>
      </c>
      <c r="O247">
        <f t="shared" si="34"/>
        <v>0</v>
      </c>
      <c r="P247">
        <f t="shared" si="35"/>
        <v>0</v>
      </c>
    </row>
    <row r="248" spans="1:16" x14ac:dyDescent="0.35">
      <c r="A248">
        <v>-68.979699289999999</v>
      </c>
      <c r="B248">
        <v>18.985219789999999</v>
      </c>
      <c r="C248">
        <v>216</v>
      </c>
      <c r="D248">
        <v>216</v>
      </c>
      <c r="E248">
        <v>1</v>
      </c>
      <c r="F248">
        <v>1</v>
      </c>
      <c r="H248">
        <f t="shared" si="27"/>
        <v>0</v>
      </c>
      <c r="I248">
        <f t="shared" si="28"/>
        <v>1</v>
      </c>
      <c r="J248">
        <f t="shared" si="29"/>
        <v>0</v>
      </c>
      <c r="K248">
        <f t="shared" si="30"/>
        <v>0</v>
      </c>
      <c r="L248">
        <f t="shared" si="31"/>
        <v>0</v>
      </c>
      <c r="M248">
        <f t="shared" si="32"/>
        <v>0</v>
      </c>
      <c r="N248">
        <f t="shared" si="33"/>
        <v>0</v>
      </c>
      <c r="O248">
        <f t="shared" si="34"/>
        <v>0</v>
      </c>
      <c r="P248">
        <f t="shared" si="35"/>
        <v>0</v>
      </c>
    </row>
    <row r="249" spans="1:16" x14ac:dyDescent="0.35">
      <c r="A249">
        <v>-70.166283949999993</v>
      </c>
      <c r="B249">
        <v>18.935363299999999</v>
      </c>
      <c r="C249">
        <v>334</v>
      </c>
      <c r="D249">
        <v>334</v>
      </c>
      <c r="E249">
        <v>2</v>
      </c>
      <c r="F249">
        <v>2</v>
      </c>
      <c r="H249">
        <f t="shared" si="27"/>
        <v>1</v>
      </c>
      <c r="I249">
        <f t="shared" si="28"/>
        <v>0</v>
      </c>
      <c r="J249">
        <f t="shared" si="29"/>
        <v>0</v>
      </c>
      <c r="K249">
        <f t="shared" si="30"/>
        <v>0</v>
      </c>
      <c r="L249">
        <f t="shared" si="31"/>
        <v>0</v>
      </c>
      <c r="M249">
        <f t="shared" si="32"/>
        <v>0</v>
      </c>
      <c r="N249">
        <f t="shared" si="33"/>
        <v>0</v>
      </c>
      <c r="O249">
        <f t="shared" si="34"/>
        <v>0</v>
      </c>
      <c r="P249">
        <f t="shared" si="35"/>
        <v>0</v>
      </c>
    </row>
    <row r="250" spans="1:16" x14ac:dyDescent="0.35">
      <c r="A250">
        <v>-70.232579619999996</v>
      </c>
      <c r="B250">
        <v>18.984411309999999</v>
      </c>
      <c r="C250">
        <v>263</v>
      </c>
      <c r="D250">
        <v>263</v>
      </c>
      <c r="E250">
        <v>1</v>
      </c>
      <c r="F250">
        <v>1</v>
      </c>
      <c r="H250">
        <f t="shared" si="27"/>
        <v>0</v>
      </c>
      <c r="I250">
        <f t="shared" si="28"/>
        <v>1</v>
      </c>
      <c r="J250">
        <f t="shared" si="29"/>
        <v>0</v>
      </c>
      <c r="K250">
        <f t="shared" si="30"/>
        <v>0</v>
      </c>
      <c r="L250">
        <f t="shared" si="31"/>
        <v>0</v>
      </c>
      <c r="M250">
        <f t="shared" si="32"/>
        <v>0</v>
      </c>
      <c r="N250">
        <f t="shared" si="33"/>
        <v>0</v>
      </c>
      <c r="O250">
        <f t="shared" si="34"/>
        <v>0</v>
      </c>
      <c r="P250">
        <f t="shared" si="35"/>
        <v>0</v>
      </c>
    </row>
    <row r="251" spans="1:16" x14ac:dyDescent="0.35">
      <c r="A251">
        <v>-70.205630159999998</v>
      </c>
      <c r="B251">
        <v>19.38029886</v>
      </c>
      <c r="C251">
        <v>59</v>
      </c>
      <c r="D251">
        <v>59</v>
      </c>
      <c r="E251">
        <v>0</v>
      </c>
      <c r="F251">
        <v>0</v>
      </c>
      <c r="H251">
        <f t="shared" si="27"/>
        <v>0</v>
      </c>
      <c r="I251">
        <f t="shared" si="28"/>
        <v>0</v>
      </c>
      <c r="J251">
        <f t="shared" si="29"/>
        <v>1</v>
      </c>
      <c r="K251">
        <f t="shared" si="30"/>
        <v>0</v>
      </c>
      <c r="L251">
        <f t="shared" si="31"/>
        <v>0</v>
      </c>
      <c r="M251">
        <f t="shared" si="32"/>
        <v>0</v>
      </c>
      <c r="N251">
        <f t="shared" si="33"/>
        <v>0</v>
      </c>
      <c r="O251">
        <f t="shared" si="34"/>
        <v>0</v>
      </c>
      <c r="P251">
        <f t="shared" si="35"/>
        <v>0</v>
      </c>
    </row>
    <row r="252" spans="1:16" x14ac:dyDescent="0.35">
      <c r="A252">
        <v>-70.285400559999999</v>
      </c>
      <c r="B252">
        <v>19.442282609999999</v>
      </c>
      <c r="C252">
        <v>182</v>
      </c>
      <c r="D252">
        <v>182</v>
      </c>
      <c r="E252">
        <v>0</v>
      </c>
      <c r="F252">
        <v>0</v>
      </c>
      <c r="H252">
        <f t="shared" si="27"/>
        <v>0</v>
      </c>
      <c r="I252">
        <f t="shared" si="28"/>
        <v>0</v>
      </c>
      <c r="J252">
        <f t="shared" si="29"/>
        <v>1</v>
      </c>
      <c r="K252">
        <f t="shared" si="30"/>
        <v>0</v>
      </c>
      <c r="L252">
        <f t="shared" si="31"/>
        <v>0</v>
      </c>
      <c r="M252">
        <f t="shared" si="32"/>
        <v>0</v>
      </c>
      <c r="N252">
        <f t="shared" si="33"/>
        <v>0</v>
      </c>
      <c r="O252">
        <f t="shared" si="34"/>
        <v>0</v>
      </c>
      <c r="P252">
        <f t="shared" si="35"/>
        <v>0</v>
      </c>
    </row>
    <row r="253" spans="1:16" x14ac:dyDescent="0.35">
      <c r="A253">
        <v>-69.189905069999995</v>
      </c>
      <c r="B253">
        <v>18.414160769999999</v>
      </c>
      <c r="C253">
        <v>344</v>
      </c>
      <c r="D253">
        <v>344</v>
      </c>
      <c r="E253">
        <v>2</v>
      </c>
      <c r="F253">
        <v>2</v>
      </c>
      <c r="H253">
        <f t="shared" si="27"/>
        <v>1</v>
      </c>
      <c r="I253">
        <f t="shared" si="28"/>
        <v>0</v>
      </c>
      <c r="J253">
        <f t="shared" si="29"/>
        <v>0</v>
      </c>
      <c r="K253">
        <f t="shared" si="30"/>
        <v>0</v>
      </c>
      <c r="L253">
        <f t="shared" si="31"/>
        <v>0</v>
      </c>
      <c r="M253">
        <f t="shared" si="32"/>
        <v>0</v>
      </c>
      <c r="N253">
        <f t="shared" si="33"/>
        <v>0</v>
      </c>
      <c r="O253">
        <f t="shared" si="34"/>
        <v>0</v>
      </c>
      <c r="P253">
        <f t="shared" si="35"/>
        <v>0</v>
      </c>
    </row>
    <row r="254" spans="1:16" x14ac:dyDescent="0.35">
      <c r="A254">
        <v>-69.628103260000003</v>
      </c>
      <c r="B254">
        <v>19.093017629999999</v>
      </c>
      <c r="C254">
        <v>302</v>
      </c>
      <c r="D254">
        <v>302</v>
      </c>
      <c r="E254">
        <v>2</v>
      </c>
      <c r="F254">
        <v>2</v>
      </c>
      <c r="H254">
        <f t="shared" si="27"/>
        <v>1</v>
      </c>
      <c r="I254">
        <f t="shared" si="28"/>
        <v>0</v>
      </c>
      <c r="J254">
        <f t="shared" si="29"/>
        <v>0</v>
      </c>
      <c r="K254">
        <f t="shared" si="30"/>
        <v>0</v>
      </c>
      <c r="L254">
        <f t="shared" si="31"/>
        <v>0</v>
      </c>
      <c r="M254">
        <f t="shared" si="32"/>
        <v>0</v>
      </c>
      <c r="N254">
        <f t="shared" si="33"/>
        <v>0</v>
      </c>
      <c r="O254">
        <f t="shared" si="34"/>
        <v>0</v>
      </c>
      <c r="P254">
        <f t="shared" si="35"/>
        <v>0</v>
      </c>
    </row>
    <row r="255" spans="1:16" x14ac:dyDescent="0.35">
      <c r="A255">
        <v>-69.459938640000004</v>
      </c>
      <c r="B255">
        <v>18.65724488</v>
      </c>
      <c r="C255">
        <v>86</v>
      </c>
      <c r="D255">
        <v>86</v>
      </c>
      <c r="E255">
        <v>0</v>
      </c>
      <c r="F255">
        <v>0</v>
      </c>
      <c r="H255">
        <f t="shared" si="27"/>
        <v>0</v>
      </c>
      <c r="I255">
        <f t="shared" si="28"/>
        <v>0</v>
      </c>
      <c r="J255">
        <f t="shared" si="29"/>
        <v>1</v>
      </c>
      <c r="K255">
        <f t="shared" si="30"/>
        <v>0</v>
      </c>
      <c r="L255">
        <f t="shared" si="31"/>
        <v>0</v>
      </c>
      <c r="M255">
        <f t="shared" si="32"/>
        <v>0</v>
      </c>
      <c r="N255">
        <f t="shared" si="33"/>
        <v>0</v>
      </c>
      <c r="O255">
        <f t="shared" si="34"/>
        <v>0</v>
      </c>
      <c r="P255">
        <f t="shared" si="35"/>
        <v>0</v>
      </c>
    </row>
    <row r="256" spans="1:16" x14ac:dyDescent="0.35">
      <c r="A256">
        <v>-69.627833769999995</v>
      </c>
      <c r="B256">
        <v>19.088975210000001</v>
      </c>
      <c r="C256">
        <v>397</v>
      </c>
      <c r="D256">
        <v>397</v>
      </c>
      <c r="E256">
        <v>2</v>
      </c>
      <c r="F256">
        <v>2</v>
      </c>
      <c r="H256">
        <f t="shared" si="27"/>
        <v>1</v>
      </c>
      <c r="I256">
        <f t="shared" si="28"/>
        <v>0</v>
      </c>
      <c r="J256">
        <f t="shared" si="29"/>
        <v>0</v>
      </c>
      <c r="K256">
        <f t="shared" si="30"/>
        <v>0</v>
      </c>
      <c r="L256">
        <f t="shared" si="31"/>
        <v>0</v>
      </c>
      <c r="M256">
        <f t="shared" si="32"/>
        <v>0</v>
      </c>
      <c r="N256">
        <f t="shared" si="33"/>
        <v>0</v>
      </c>
      <c r="O256">
        <f t="shared" si="34"/>
        <v>0</v>
      </c>
      <c r="P256">
        <f t="shared" si="35"/>
        <v>0</v>
      </c>
    </row>
    <row r="257" spans="1:16" x14ac:dyDescent="0.35">
      <c r="A257">
        <v>-69.907299649999999</v>
      </c>
      <c r="B257">
        <v>19.194078099999999</v>
      </c>
      <c r="C257">
        <v>41</v>
      </c>
      <c r="D257">
        <v>41</v>
      </c>
      <c r="E257">
        <v>0</v>
      </c>
      <c r="F257">
        <v>0</v>
      </c>
      <c r="H257">
        <f t="shared" si="27"/>
        <v>0</v>
      </c>
      <c r="I257">
        <f t="shared" si="28"/>
        <v>0</v>
      </c>
      <c r="J257">
        <f t="shared" si="29"/>
        <v>1</v>
      </c>
      <c r="K257">
        <f t="shared" si="30"/>
        <v>0</v>
      </c>
      <c r="L257">
        <f t="shared" si="31"/>
        <v>0</v>
      </c>
      <c r="M257">
        <f t="shared" si="32"/>
        <v>0</v>
      </c>
      <c r="N257">
        <f t="shared" si="33"/>
        <v>0</v>
      </c>
      <c r="O257">
        <f t="shared" si="34"/>
        <v>0</v>
      </c>
      <c r="P257">
        <f t="shared" si="35"/>
        <v>0</v>
      </c>
    </row>
    <row r="258" spans="1:16" x14ac:dyDescent="0.35">
      <c r="A258">
        <v>-69.90298774</v>
      </c>
      <c r="B258">
        <v>18.924583510000001</v>
      </c>
      <c r="C258">
        <v>63</v>
      </c>
      <c r="D258">
        <v>63</v>
      </c>
      <c r="E258">
        <v>0</v>
      </c>
      <c r="F258">
        <v>0</v>
      </c>
      <c r="H258">
        <f t="shared" si="27"/>
        <v>0</v>
      </c>
      <c r="I258">
        <f t="shared" si="28"/>
        <v>0</v>
      </c>
      <c r="J258">
        <f t="shared" si="29"/>
        <v>1</v>
      </c>
      <c r="K258">
        <f t="shared" si="30"/>
        <v>0</v>
      </c>
      <c r="L258">
        <f t="shared" si="31"/>
        <v>0</v>
      </c>
      <c r="M258">
        <f t="shared" si="32"/>
        <v>0</v>
      </c>
      <c r="N258">
        <f t="shared" si="33"/>
        <v>0</v>
      </c>
      <c r="O258">
        <f t="shared" si="34"/>
        <v>0</v>
      </c>
      <c r="P258">
        <f t="shared" si="35"/>
        <v>0</v>
      </c>
    </row>
    <row r="259" spans="1:16" x14ac:dyDescent="0.35">
      <c r="A259">
        <v>-69.861485569999999</v>
      </c>
      <c r="B259">
        <v>19.008935319999999</v>
      </c>
      <c r="C259">
        <v>32</v>
      </c>
      <c r="D259">
        <v>32</v>
      </c>
      <c r="E259">
        <v>0</v>
      </c>
      <c r="F259">
        <v>0</v>
      </c>
      <c r="H259">
        <f t="shared" ref="H259:H322" si="36">IF(AND(E259=2,F259=2),1,0)</f>
        <v>0</v>
      </c>
      <c r="I259">
        <f t="shared" ref="I259:I322" si="37">IF(AND(E259=1,F259=1),1,0)</f>
        <v>0</v>
      </c>
      <c r="J259">
        <f t="shared" ref="J259:J322" si="38">IF(AND(E259=0,F259=0),1,0)</f>
        <v>1</v>
      </c>
      <c r="K259">
        <f t="shared" ref="K259:K322" si="39">IF(AND(E259=2,F259=1),1,0)</f>
        <v>0</v>
      </c>
      <c r="L259">
        <f t="shared" ref="L259:L322" si="40">IF(AND(E259=1,F259=2),1,0)</f>
        <v>0</v>
      </c>
      <c r="M259">
        <f t="shared" ref="M259:M322" si="41">IF(AND(E259=1,F259=0),1,0)</f>
        <v>0</v>
      </c>
      <c r="N259">
        <f t="shared" ref="N259:N322" si="42">IF(AND(E259=2,F259=0),1,0)</f>
        <v>0</v>
      </c>
      <c r="O259">
        <f t="shared" ref="O259:O322" si="43">IF(AND(E259=0,F259=2),1,0)</f>
        <v>0</v>
      </c>
      <c r="P259">
        <f t="shared" ref="P259:P322" si="44">IF(AND(E259=0,F259=1),1,0)</f>
        <v>0</v>
      </c>
    </row>
    <row r="260" spans="1:16" x14ac:dyDescent="0.35">
      <c r="A260">
        <v>-70.017522940000006</v>
      </c>
      <c r="B260">
        <v>19.679168350000001</v>
      </c>
      <c r="C260">
        <v>283</v>
      </c>
      <c r="D260">
        <v>283</v>
      </c>
      <c r="E260">
        <v>1</v>
      </c>
      <c r="F260">
        <v>1</v>
      </c>
      <c r="H260">
        <f t="shared" si="36"/>
        <v>0</v>
      </c>
      <c r="I260">
        <f t="shared" si="37"/>
        <v>1</v>
      </c>
      <c r="J260">
        <f t="shared" si="38"/>
        <v>0</v>
      </c>
      <c r="K260">
        <f t="shared" si="39"/>
        <v>0</v>
      </c>
      <c r="L260">
        <f t="shared" si="40"/>
        <v>0</v>
      </c>
      <c r="M260">
        <f t="shared" si="41"/>
        <v>0</v>
      </c>
      <c r="N260">
        <f t="shared" si="42"/>
        <v>0</v>
      </c>
      <c r="O260">
        <f t="shared" si="43"/>
        <v>0</v>
      </c>
      <c r="P260">
        <f t="shared" si="44"/>
        <v>0</v>
      </c>
    </row>
    <row r="261" spans="1:16" x14ac:dyDescent="0.35">
      <c r="A261">
        <v>-70.40182222</v>
      </c>
      <c r="B261">
        <v>19.112151740000002</v>
      </c>
      <c r="C261">
        <v>351</v>
      </c>
      <c r="D261">
        <v>351</v>
      </c>
      <c r="E261">
        <v>2</v>
      </c>
      <c r="F261">
        <v>2</v>
      </c>
      <c r="H261">
        <f t="shared" si="36"/>
        <v>1</v>
      </c>
      <c r="I261">
        <f t="shared" si="37"/>
        <v>0</v>
      </c>
      <c r="J261">
        <f t="shared" si="38"/>
        <v>0</v>
      </c>
      <c r="K261">
        <f t="shared" si="39"/>
        <v>0</v>
      </c>
      <c r="L261">
        <f t="shared" si="40"/>
        <v>0</v>
      </c>
      <c r="M261">
        <f t="shared" si="41"/>
        <v>0</v>
      </c>
      <c r="N261">
        <f t="shared" si="42"/>
        <v>0</v>
      </c>
      <c r="O261">
        <f t="shared" si="43"/>
        <v>0</v>
      </c>
      <c r="P261">
        <f t="shared" si="44"/>
        <v>0</v>
      </c>
    </row>
    <row r="262" spans="1:16" x14ac:dyDescent="0.35">
      <c r="A262">
        <v>-69.091270050000006</v>
      </c>
      <c r="B262">
        <v>18.885776289999999</v>
      </c>
      <c r="C262">
        <v>94</v>
      </c>
      <c r="D262">
        <v>94</v>
      </c>
      <c r="E262">
        <v>0</v>
      </c>
      <c r="F262">
        <v>0</v>
      </c>
      <c r="H262">
        <f t="shared" si="36"/>
        <v>0</v>
      </c>
      <c r="I262">
        <f t="shared" si="37"/>
        <v>0</v>
      </c>
      <c r="J262">
        <f t="shared" si="38"/>
        <v>1</v>
      </c>
      <c r="K262">
        <f t="shared" si="39"/>
        <v>0</v>
      </c>
      <c r="L262">
        <f t="shared" si="40"/>
        <v>0</v>
      </c>
      <c r="M262">
        <f t="shared" si="41"/>
        <v>0</v>
      </c>
      <c r="N262">
        <f t="shared" si="42"/>
        <v>0</v>
      </c>
      <c r="O262">
        <f t="shared" si="43"/>
        <v>0</v>
      </c>
      <c r="P262">
        <f t="shared" si="44"/>
        <v>0</v>
      </c>
    </row>
    <row r="263" spans="1:16" x14ac:dyDescent="0.35">
      <c r="A263">
        <v>-69.020931959999999</v>
      </c>
      <c r="B263">
        <v>18.971475569999999</v>
      </c>
      <c r="C263">
        <v>95</v>
      </c>
      <c r="D263">
        <v>95</v>
      </c>
      <c r="E263">
        <v>0</v>
      </c>
      <c r="F263">
        <v>0</v>
      </c>
      <c r="H263">
        <f t="shared" si="36"/>
        <v>0</v>
      </c>
      <c r="I263">
        <f t="shared" si="37"/>
        <v>0</v>
      </c>
      <c r="J263">
        <f t="shared" si="38"/>
        <v>1</v>
      </c>
      <c r="K263">
        <f t="shared" si="39"/>
        <v>0</v>
      </c>
      <c r="L263">
        <f t="shared" si="40"/>
        <v>0</v>
      </c>
      <c r="M263">
        <f t="shared" si="41"/>
        <v>0</v>
      </c>
      <c r="N263">
        <f t="shared" si="42"/>
        <v>0</v>
      </c>
      <c r="O263">
        <f t="shared" si="43"/>
        <v>0</v>
      </c>
      <c r="P263">
        <f t="shared" si="44"/>
        <v>0</v>
      </c>
    </row>
    <row r="264" spans="1:16" x14ac:dyDescent="0.35">
      <c r="A264">
        <v>-69.70544821</v>
      </c>
      <c r="B264">
        <v>18.62328857</v>
      </c>
      <c r="C264">
        <v>258</v>
      </c>
      <c r="D264">
        <v>258</v>
      </c>
      <c r="E264">
        <v>1</v>
      </c>
      <c r="F264">
        <v>1</v>
      </c>
      <c r="H264">
        <f t="shared" si="36"/>
        <v>0</v>
      </c>
      <c r="I264">
        <f t="shared" si="37"/>
        <v>1</v>
      </c>
      <c r="J264">
        <f t="shared" si="38"/>
        <v>0</v>
      </c>
      <c r="K264">
        <f t="shared" si="39"/>
        <v>0</v>
      </c>
      <c r="L264">
        <f t="shared" si="40"/>
        <v>0</v>
      </c>
      <c r="M264">
        <f t="shared" si="41"/>
        <v>0</v>
      </c>
      <c r="N264">
        <f t="shared" si="42"/>
        <v>0</v>
      </c>
      <c r="O264">
        <f t="shared" si="43"/>
        <v>0</v>
      </c>
      <c r="P264">
        <f t="shared" si="44"/>
        <v>0</v>
      </c>
    </row>
    <row r="265" spans="1:16" x14ac:dyDescent="0.35">
      <c r="A265">
        <v>-69.330042250000005</v>
      </c>
      <c r="B265">
        <v>18.82244506</v>
      </c>
      <c r="C265">
        <v>78</v>
      </c>
      <c r="D265">
        <v>78</v>
      </c>
      <c r="E265">
        <v>0</v>
      </c>
      <c r="F265">
        <v>0</v>
      </c>
      <c r="H265">
        <f t="shared" si="36"/>
        <v>0</v>
      </c>
      <c r="I265">
        <f t="shared" si="37"/>
        <v>0</v>
      </c>
      <c r="J265">
        <f t="shared" si="38"/>
        <v>1</v>
      </c>
      <c r="K265">
        <f t="shared" si="39"/>
        <v>0</v>
      </c>
      <c r="L265">
        <f t="shared" si="40"/>
        <v>0</v>
      </c>
      <c r="M265">
        <f t="shared" si="41"/>
        <v>0</v>
      </c>
      <c r="N265">
        <f t="shared" si="42"/>
        <v>0</v>
      </c>
      <c r="O265">
        <f t="shared" si="43"/>
        <v>0</v>
      </c>
      <c r="P265">
        <f t="shared" si="44"/>
        <v>0</v>
      </c>
    </row>
    <row r="266" spans="1:16" x14ac:dyDescent="0.35">
      <c r="A266">
        <v>-70.171134850000001</v>
      </c>
      <c r="B266">
        <v>18.893861130000001</v>
      </c>
      <c r="C266">
        <v>325</v>
      </c>
      <c r="D266">
        <v>325</v>
      </c>
      <c r="E266">
        <v>2</v>
      </c>
      <c r="F266">
        <v>2</v>
      </c>
      <c r="H266">
        <f t="shared" si="36"/>
        <v>1</v>
      </c>
      <c r="I266">
        <f t="shared" si="37"/>
        <v>0</v>
      </c>
      <c r="J266">
        <f t="shared" si="38"/>
        <v>0</v>
      </c>
      <c r="K266">
        <f t="shared" si="39"/>
        <v>0</v>
      </c>
      <c r="L266">
        <f t="shared" si="40"/>
        <v>0</v>
      </c>
      <c r="M266">
        <f t="shared" si="41"/>
        <v>0</v>
      </c>
      <c r="N266">
        <f t="shared" si="42"/>
        <v>0</v>
      </c>
      <c r="O266">
        <f t="shared" si="43"/>
        <v>0</v>
      </c>
      <c r="P266">
        <f t="shared" si="44"/>
        <v>0</v>
      </c>
    </row>
    <row r="267" spans="1:16" x14ac:dyDescent="0.35">
      <c r="A267">
        <v>-69.791955970000004</v>
      </c>
      <c r="B267">
        <v>18.623019070000002</v>
      </c>
      <c r="C267">
        <v>378</v>
      </c>
      <c r="D267">
        <v>378</v>
      </c>
      <c r="E267">
        <v>2</v>
      </c>
      <c r="F267">
        <v>2</v>
      </c>
      <c r="H267">
        <f t="shared" si="36"/>
        <v>1</v>
      </c>
      <c r="I267">
        <f t="shared" si="37"/>
        <v>0</v>
      </c>
      <c r="J267">
        <f t="shared" si="38"/>
        <v>0</v>
      </c>
      <c r="K267">
        <f t="shared" si="39"/>
        <v>0</v>
      </c>
      <c r="L267">
        <f t="shared" si="40"/>
        <v>0</v>
      </c>
      <c r="M267">
        <f t="shared" si="41"/>
        <v>0</v>
      </c>
      <c r="N267">
        <f t="shared" si="42"/>
        <v>0</v>
      </c>
      <c r="O267">
        <f t="shared" si="43"/>
        <v>0</v>
      </c>
      <c r="P267">
        <f t="shared" si="44"/>
        <v>0</v>
      </c>
    </row>
    <row r="268" spans="1:16" x14ac:dyDescent="0.35">
      <c r="A268">
        <v>-70.21991337</v>
      </c>
      <c r="B268">
        <v>18.994382609999999</v>
      </c>
      <c r="C268">
        <v>227</v>
      </c>
      <c r="D268">
        <v>227</v>
      </c>
      <c r="E268">
        <v>1</v>
      </c>
      <c r="F268">
        <v>1</v>
      </c>
      <c r="H268">
        <f t="shared" si="36"/>
        <v>0</v>
      </c>
      <c r="I268">
        <f t="shared" si="37"/>
        <v>1</v>
      </c>
      <c r="J268">
        <f t="shared" si="38"/>
        <v>0</v>
      </c>
      <c r="K268">
        <f t="shared" si="39"/>
        <v>0</v>
      </c>
      <c r="L268">
        <f t="shared" si="40"/>
        <v>0</v>
      </c>
      <c r="M268">
        <f t="shared" si="41"/>
        <v>0</v>
      </c>
      <c r="N268">
        <f t="shared" si="42"/>
        <v>0</v>
      </c>
      <c r="O268">
        <f t="shared" si="43"/>
        <v>0</v>
      </c>
      <c r="P268">
        <f t="shared" si="44"/>
        <v>0</v>
      </c>
    </row>
    <row r="269" spans="1:16" x14ac:dyDescent="0.35">
      <c r="A269">
        <v>-69.136275639999994</v>
      </c>
      <c r="B269">
        <v>18.787680259999998</v>
      </c>
      <c r="C269">
        <v>121</v>
      </c>
      <c r="D269">
        <v>121</v>
      </c>
      <c r="E269">
        <v>0</v>
      </c>
      <c r="F269">
        <v>0</v>
      </c>
      <c r="H269">
        <f t="shared" si="36"/>
        <v>0</v>
      </c>
      <c r="I269">
        <f t="shared" si="37"/>
        <v>0</v>
      </c>
      <c r="J269">
        <f t="shared" si="38"/>
        <v>1</v>
      </c>
      <c r="K269">
        <f t="shared" si="39"/>
        <v>0</v>
      </c>
      <c r="L269">
        <f t="shared" si="40"/>
        <v>0</v>
      </c>
      <c r="M269">
        <f t="shared" si="41"/>
        <v>0</v>
      </c>
      <c r="N269">
        <f t="shared" si="42"/>
        <v>0</v>
      </c>
      <c r="O269">
        <f t="shared" si="43"/>
        <v>0</v>
      </c>
      <c r="P269">
        <f t="shared" si="44"/>
        <v>0</v>
      </c>
    </row>
    <row r="270" spans="1:16" x14ac:dyDescent="0.35">
      <c r="A270">
        <v>-70.637360479999998</v>
      </c>
      <c r="B270">
        <v>18.869337120000001</v>
      </c>
      <c r="C270">
        <v>196</v>
      </c>
      <c r="D270">
        <v>196</v>
      </c>
      <c r="E270">
        <v>0</v>
      </c>
      <c r="F270">
        <v>0</v>
      </c>
      <c r="H270">
        <f t="shared" si="36"/>
        <v>0</v>
      </c>
      <c r="I270">
        <f t="shared" si="37"/>
        <v>0</v>
      </c>
      <c r="J270">
        <f t="shared" si="38"/>
        <v>1</v>
      </c>
      <c r="K270">
        <f t="shared" si="39"/>
        <v>0</v>
      </c>
      <c r="L270">
        <f t="shared" si="40"/>
        <v>0</v>
      </c>
      <c r="M270">
        <f t="shared" si="41"/>
        <v>0</v>
      </c>
      <c r="N270">
        <f t="shared" si="42"/>
        <v>0</v>
      </c>
      <c r="O270">
        <f t="shared" si="43"/>
        <v>0</v>
      </c>
      <c r="P270">
        <f t="shared" si="44"/>
        <v>0</v>
      </c>
    </row>
    <row r="271" spans="1:16" x14ac:dyDescent="0.35">
      <c r="A271">
        <v>-70.255756149999996</v>
      </c>
      <c r="B271">
        <v>18.427904989999998</v>
      </c>
      <c r="C271">
        <v>274</v>
      </c>
      <c r="D271">
        <v>274</v>
      </c>
      <c r="E271">
        <v>1</v>
      </c>
      <c r="F271">
        <v>1</v>
      </c>
      <c r="H271">
        <f t="shared" si="36"/>
        <v>0</v>
      </c>
      <c r="I271">
        <f t="shared" si="37"/>
        <v>1</v>
      </c>
      <c r="J271">
        <f t="shared" si="38"/>
        <v>0</v>
      </c>
      <c r="K271">
        <f t="shared" si="39"/>
        <v>0</v>
      </c>
      <c r="L271">
        <f t="shared" si="40"/>
        <v>0</v>
      </c>
      <c r="M271">
        <f t="shared" si="41"/>
        <v>0</v>
      </c>
      <c r="N271">
        <f t="shared" si="42"/>
        <v>0</v>
      </c>
      <c r="O271">
        <f t="shared" si="43"/>
        <v>0</v>
      </c>
      <c r="P271">
        <f t="shared" si="44"/>
        <v>0</v>
      </c>
    </row>
    <row r="272" spans="1:16" x14ac:dyDescent="0.35">
      <c r="A272">
        <v>-69.62729478</v>
      </c>
      <c r="B272">
        <v>19.0994855</v>
      </c>
      <c r="C272">
        <v>356</v>
      </c>
      <c r="D272">
        <v>356</v>
      </c>
      <c r="E272">
        <v>2</v>
      </c>
      <c r="F272">
        <v>2</v>
      </c>
      <c r="H272">
        <f t="shared" si="36"/>
        <v>1</v>
      </c>
      <c r="I272">
        <f t="shared" si="37"/>
        <v>0</v>
      </c>
      <c r="J272">
        <f t="shared" si="38"/>
        <v>0</v>
      </c>
      <c r="K272">
        <f t="shared" si="39"/>
        <v>0</v>
      </c>
      <c r="L272">
        <f t="shared" si="40"/>
        <v>0</v>
      </c>
      <c r="M272">
        <f t="shared" si="41"/>
        <v>0</v>
      </c>
      <c r="N272">
        <f t="shared" si="42"/>
        <v>0</v>
      </c>
      <c r="O272">
        <f t="shared" si="43"/>
        <v>0</v>
      </c>
      <c r="P272">
        <f t="shared" si="44"/>
        <v>0</v>
      </c>
    </row>
    <row r="273" spans="1:16" x14ac:dyDescent="0.35">
      <c r="A273">
        <v>-70.169787380000002</v>
      </c>
      <c r="B273">
        <v>18.89197467</v>
      </c>
      <c r="C273">
        <v>300</v>
      </c>
      <c r="D273">
        <v>300</v>
      </c>
      <c r="E273">
        <v>2</v>
      </c>
      <c r="F273">
        <v>2</v>
      </c>
      <c r="H273">
        <f t="shared" si="36"/>
        <v>1</v>
      </c>
      <c r="I273">
        <f t="shared" si="37"/>
        <v>0</v>
      </c>
      <c r="J273">
        <f t="shared" si="38"/>
        <v>0</v>
      </c>
      <c r="K273">
        <f t="shared" si="39"/>
        <v>0</v>
      </c>
      <c r="L273">
        <f t="shared" si="40"/>
        <v>0</v>
      </c>
      <c r="M273">
        <f t="shared" si="41"/>
        <v>0</v>
      </c>
      <c r="N273">
        <f t="shared" si="42"/>
        <v>0</v>
      </c>
      <c r="O273">
        <f t="shared" si="43"/>
        <v>0</v>
      </c>
      <c r="P273">
        <f t="shared" si="44"/>
        <v>0</v>
      </c>
    </row>
    <row r="274" spans="1:16" x14ac:dyDescent="0.35">
      <c r="A274">
        <v>-69.373161379999999</v>
      </c>
      <c r="B274">
        <v>19.029416909999998</v>
      </c>
      <c r="C274">
        <v>169</v>
      </c>
      <c r="D274">
        <v>169</v>
      </c>
      <c r="E274">
        <v>0</v>
      </c>
      <c r="F274">
        <v>0</v>
      </c>
      <c r="H274">
        <f t="shared" si="36"/>
        <v>0</v>
      </c>
      <c r="I274">
        <f t="shared" si="37"/>
        <v>0</v>
      </c>
      <c r="J274">
        <f t="shared" si="38"/>
        <v>1</v>
      </c>
      <c r="K274">
        <f t="shared" si="39"/>
        <v>0</v>
      </c>
      <c r="L274">
        <f t="shared" si="40"/>
        <v>0</v>
      </c>
      <c r="M274">
        <f t="shared" si="41"/>
        <v>0</v>
      </c>
      <c r="N274">
        <f t="shared" si="42"/>
        <v>0</v>
      </c>
      <c r="O274">
        <f t="shared" si="43"/>
        <v>0</v>
      </c>
      <c r="P274">
        <f t="shared" si="44"/>
        <v>0</v>
      </c>
    </row>
    <row r="275" spans="1:16" x14ac:dyDescent="0.35">
      <c r="A275">
        <v>-70.423112290000006</v>
      </c>
      <c r="B275">
        <v>19.070110589999999</v>
      </c>
      <c r="C275">
        <v>272</v>
      </c>
      <c r="D275">
        <v>272</v>
      </c>
      <c r="E275">
        <v>1</v>
      </c>
      <c r="F275">
        <v>1</v>
      </c>
      <c r="H275">
        <f t="shared" si="36"/>
        <v>0</v>
      </c>
      <c r="I275">
        <f t="shared" si="37"/>
        <v>1</v>
      </c>
      <c r="J275">
        <f t="shared" si="38"/>
        <v>0</v>
      </c>
      <c r="K275">
        <f t="shared" si="39"/>
        <v>0</v>
      </c>
      <c r="L275">
        <f t="shared" si="40"/>
        <v>0</v>
      </c>
      <c r="M275">
        <f t="shared" si="41"/>
        <v>0</v>
      </c>
      <c r="N275">
        <f t="shared" si="42"/>
        <v>0</v>
      </c>
      <c r="O275">
        <f t="shared" si="43"/>
        <v>0</v>
      </c>
      <c r="P275">
        <f t="shared" si="44"/>
        <v>0</v>
      </c>
    </row>
    <row r="276" spans="1:16" x14ac:dyDescent="0.35">
      <c r="A276">
        <v>-69.744524920000003</v>
      </c>
      <c r="B276">
        <v>19.122931529999999</v>
      </c>
      <c r="C276">
        <v>277</v>
      </c>
      <c r="D276">
        <v>277</v>
      </c>
      <c r="E276">
        <v>1</v>
      </c>
      <c r="F276">
        <v>1</v>
      </c>
      <c r="H276">
        <f t="shared" si="36"/>
        <v>0</v>
      </c>
      <c r="I276">
        <f t="shared" si="37"/>
        <v>1</v>
      </c>
      <c r="J276">
        <f t="shared" si="38"/>
        <v>0</v>
      </c>
      <c r="K276">
        <f t="shared" si="39"/>
        <v>0</v>
      </c>
      <c r="L276">
        <f t="shared" si="40"/>
        <v>0</v>
      </c>
      <c r="M276">
        <f t="shared" si="41"/>
        <v>0</v>
      </c>
      <c r="N276">
        <f t="shared" si="42"/>
        <v>0</v>
      </c>
      <c r="O276">
        <f t="shared" si="43"/>
        <v>0</v>
      </c>
      <c r="P276">
        <f t="shared" si="44"/>
        <v>0</v>
      </c>
    </row>
    <row r="277" spans="1:16" x14ac:dyDescent="0.35">
      <c r="A277">
        <v>-70.246054349999994</v>
      </c>
      <c r="B277">
        <v>18.965816180000001</v>
      </c>
      <c r="C277">
        <v>243</v>
      </c>
      <c r="D277">
        <v>243</v>
      </c>
      <c r="E277">
        <v>1</v>
      </c>
      <c r="F277">
        <v>1</v>
      </c>
      <c r="H277">
        <f t="shared" si="36"/>
        <v>0</v>
      </c>
      <c r="I277">
        <f t="shared" si="37"/>
        <v>1</v>
      </c>
      <c r="J277">
        <f t="shared" si="38"/>
        <v>0</v>
      </c>
      <c r="K277">
        <f t="shared" si="39"/>
        <v>0</v>
      </c>
      <c r="L277">
        <f t="shared" si="40"/>
        <v>0</v>
      </c>
      <c r="M277">
        <f t="shared" si="41"/>
        <v>0</v>
      </c>
      <c r="N277">
        <f t="shared" si="42"/>
        <v>0</v>
      </c>
      <c r="O277">
        <f t="shared" si="43"/>
        <v>0</v>
      </c>
      <c r="P277">
        <f t="shared" si="44"/>
        <v>0</v>
      </c>
    </row>
    <row r="278" spans="1:16" x14ac:dyDescent="0.35">
      <c r="A278">
        <v>-69.797345859999993</v>
      </c>
      <c r="B278">
        <v>18.9302429</v>
      </c>
      <c r="C278">
        <v>130</v>
      </c>
      <c r="D278">
        <v>130</v>
      </c>
      <c r="E278">
        <v>0</v>
      </c>
      <c r="F278">
        <v>0</v>
      </c>
      <c r="H278">
        <f t="shared" si="36"/>
        <v>0</v>
      </c>
      <c r="I278">
        <f t="shared" si="37"/>
        <v>0</v>
      </c>
      <c r="J278">
        <f t="shared" si="38"/>
        <v>1</v>
      </c>
      <c r="K278">
        <f t="shared" si="39"/>
        <v>0</v>
      </c>
      <c r="L278">
        <f t="shared" si="40"/>
        <v>0</v>
      </c>
      <c r="M278">
        <f t="shared" si="41"/>
        <v>0</v>
      </c>
      <c r="N278">
        <f t="shared" si="42"/>
        <v>0</v>
      </c>
      <c r="O278">
        <f t="shared" si="43"/>
        <v>0</v>
      </c>
      <c r="P278">
        <f t="shared" si="44"/>
        <v>0</v>
      </c>
    </row>
    <row r="279" spans="1:16" x14ac:dyDescent="0.35">
      <c r="A279">
        <v>-70.424190269999997</v>
      </c>
      <c r="B279">
        <v>19.0695716</v>
      </c>
      <c r="C279">
        <v>257</v>
      </c>
      <c r="D279">
        <v>257</v>
      </c>
      <c r="E279">
        <v>1</v>
      </c>
      <c r="F279">
        <v>1</v>
      </c>
      <c r="H279">
        <f t="shared" si="36"/>
        <v>0</v>
      </c>
      <c r="I279">
        <f t="shared" si="37"/>
        <v>1</v>
      </c>
      <c r="J279">
        <f t="shared" si="38"/>
        <v>0</v>
      </c>
      <c r="K279">
        <f t="shared" si="39"/>
        <v>0</v>
      </c>
      <c r="L279">
        <f t="shared" si="40"/>
        <v>0</v>
      </c>
      <c r="M279">
        <f t="shared" si="41"/>
        <v>0</v>
      </c>
      <c r="N279">
        <f t="shared" si="42"/>
        <v>0</v>
      </c>
      <c r="O279">
        <f t="shared" si="43"/>
        <v>0</v>
      </c>
      <c r="P279">
        <f t="shared" si="44"/>
        <v>0</v>
      </c>
    </row>
    <row r="280" spans="1:16" x14ac:dyDescent="0.35">
      <c r="A280">
        <v>-70.450331239999997</v>
      </c>
      <c r="B280">
        <v>18.99923351</v>
      </c>
      <c r="C280">
        <v>154</v>
      </c>
      <c r="D280">
        <v>154</v>
      </c>
      <c r="E280">
        <v>0</v>
      </c>
      <c r="F280">
        <v>0</v>
      </c>
      <c r="H280">
        <f t="shared" si="36"/>
        <v>0</v>
      </c>
      <c r="I280">
        <f t="shared" si="37"/>
        <v>0</v>
      </c>
      <c r="J280">
        <f t="shared" si="38"/>
        <v>1</v>
      </c>
      <c r="K280">
        <f t="shared" si="39"/>
        <v>0</v>
      </c>
      <c r="L280">
        <f t="shared" si="40"/>
        <v>0</v>
      </c>
      <c r="M280">
        <f t="shared" si="41"/>
        <v>0</v>
      </c>
      <c r="N280">
        <f t="shared" si="42"/>
        <v>0</v>
      </c>
      <c r="O280">
        <f t="shared" si="43"/>
        <v>0</v>
      </c>
      <c r="P280">
        <f t="shared" si="44"/>
        <v>0</v>
      </c>
    </row>
    <row r="281" spans="1:16" x14ac:dyDescent="0.35">
      <c r="A281">
        <v>-70.161163549999998</v>
      </c>
      <c r="B281">
        <v>18.927547950000001</v>
      </c>
      <c r="C281">
        <v>347</v>
      </c>
      <c r="D281">
        <v>347</v>
      </c>
      <c r="E281">
        <v>2</v>
      </c>
      <c r="F281">
        <v>2</v>
      </c>
      <c r="H281">
        <f t="shared" si="36"/>
        <v>1</v>
      </c>
      <c r="I281">
        <f t="shared" si="37"/>
        <v>0</v>
      </c>
      <c r="J281">
        <f t="shared" si="38"/>
        <v>0</v>
      </c>
      <c r="K281">
        <f t="shared" si="39"/>
        <v>0</v>
      </c>
      <c r="L281">
        <f t="shared" si="40"/>
        <v>0</v>
      </c>
      <c r="M281">
        <f t="shared" si="41"/>
        <v>0</v>
      </c>
      <c r="N281">
        <f t="shared" si="42"/>
        <v>0</v>
      </c>
      <c r="O281">
        <f t="shared" si="43"/>
        <v>0</v>
      </c>
      <c r="P281">
        <f t="shared" si="44"/>
        <v>0</v>
      </c>
    </row>
    <row r="282" spans="1:16" x14ac:dyDescent="0.35">
      <c r="A282">
        <v>-70.201857230000002</v>
      </c>
      <c r="B282">
        <v>19.000580979999999</v>
      </c>
      <c r="C282">
        <v>250</v>
      </c>
      <c r="D282">
        <v>250</v>
      </c>
      <c r="E282">
        <v>1</v>
      </c>
      <c r="F282">
        <v>1</v>
      </c>
      <c r="H282">
        <f t="shared" si="36"/>
        <v>0</v>
      </c>
      <c r="I282">
        <f t="shared" si="37"/>
        <v>1</v>
      </c>
      <c r="J282">
        <f t="shared" si="38"/>
        <v>0</v>
      </c>
      <c r="K282">
        <f t="shared" si="39"/>
        <v>0</v>
      </c>
      <c r="L282">
        <f t="shared" si="40"/>
        <v>0</v>
      </c>
      <c r="M282">
        <f t="shared" si="41"/>
        <v>0</v>
      </c>
      <c r="N282">
        <f t="shared" si="42"/>
        <v>0</v>
      </c>
      <c r="O282">
        <f t="shared" si="43"/>
        <v>0</v>
      </c>
      <c r="P282">
        <f t="shared" si="44"/>
        <v>0</v>
      </c>
    </row>
    <row r="283" spans="1:16" x14ac:dyDescent="0.35">
      <c r="A283">
        <v>-70.176524740000005</v>
      </c>
      <c r="B283">
        <v>18.884159319999998</v>
      </c>
      <c r="C283">
        <v>202</v>
      </c>
      <c r="D283">
        <v>202</v>
      </c>
      <c r="E283">
        <v>1</v>
      </c>
      <c r="F283">
        <v>1</v>
      </c>
      <c r="H283">
        <f t="shared" si="36"/>
        <v>0</v>
      </c>
      <c r="I283">
        <f t="shared" si="37"/>
        <v>1</v>
      </c>
      <c r="J283">
        <f t="shared" si="38"/>
        <v>0</v>
      </c>
      <c r="K283">
        <f t="shared" si="39"/>
        <v>0</v>
      </c>
      <c r="L283">
        <f t="shared" si="40"/>
        <v>0</v>
      </c>
      <c r="M283">
        <f t="shared" si="41"/>
        <v>0</v>
      </c>
      <c r="N283">
        <f t="shared" si="42"/>
        <v>0</v>
      </c>
      <c r="O283">
        <f t="shared" si="43"/>
        <v>0</v>
      </c>
      <c r="P283">
        <f t="shared" si="44"/>
        <v>0</v>
      </c>
    </row>
    <row r="284" spans="1:16" x14ac:dyDescent="0.35">
      <c r="A284">
        <v>-70.256834130000001</v>
      </c>
      <c r="B284">
        <v>19.322088019999999</v>
      </c>
      <c r="C284">
        <v>79</v>
      </c>
      <c r="D284">
        <v>79</v>
      </c>
      <c r="E284">
        <v>0</v>
      </c>
      <c r="F284">
        <v>0</v>
      </c>
      <c r="H284">
        <f t="shared" si="36"/>
        <v>0</v>
      </c>
      <c r="I284">
        <f t="shared" si="37"/>
        <v>0</v>
      </c>
      <c r="J284">
        <f t="shared" si="38"/>
        <v>1</v>
      </c>
      <c r="K284">
        <f t="shared" si="39"/>
        <v>0</v>
      </c>
      <c r="L284">
        <f t="shared" si="40"/>
        <v>0</v>
      </c>
      <c r="M284">
        <f t="shared" si="41"/>
        <v>0</v>
      </c>
      <c r="N284">
        <f t="shared" si="42"/>
        <v>0</v>
      </c>
      <c r="O284">
        <f t="shared" si="43"/>
        <v>0</v>
      </c>
      <c r="P284">
        <f t="shared" si="44"/>
        <v>0</v>
      </c>
    </row>
    <row r="285" spans="1:16" x14ac:dyDescent="0.35">
      <c r="A285">
        <v>-69.62729478</v>
      </c>
      <c r="B285">
        <v>19.0895142</v>
      </c>
      <c r="C285">
        <v>330</v>
      </c>
      <c r="D285">
        <v>330</v>
      </c>
      <c r="E285">
        <v>2</v>
      </c>
      <c r="F285">
        <v>2</v>
      </c>
      <c r="H285">
        <f t="shared" si="36"/>
        <v>1</v>
      </c>
      <c r="I285">
        <f t="shared" si="37"/>
        <v>0</v>
      </c>
      <c r="J285">
        <f t="shared" si="38"/>
        <v>0</v>
      </c>
      <c r="K285">
        <f t="shared" si="39"/>
        <v>0</v>
      </c>
      <c r="L285">
        <f t="shared" si="40"/>
        <v>0</v>
      </c>
      <c r="M285">
        <f t="shared" si="41"/>
        <v>0</v>
      </c>
      <c r="N285">
        <f t="shared" si="42"/>
        <v>0</v>
      </c>
      <c r="O285">
        <f t="shared" si="43"/>
        <v>0</v>
      </c>
      <c r="P285">
        <f t="shared" si="44"/>
        <v>0</v>
      </c>
    </row>
    <row r="286" spans="1:16" x14ac:dyDescent="0.35">
      <c r="A286">
        <v>-70.39885778</v>
      </c>
      <c r="B286">
        <v>19.205396870000001</v>
      </c>
      <c r="C286">
        <v>253</v>
      </c>
      <c r="D286">
        <v>253</v>
      </c>
      <c r="E286">
        <v>1</v>
      </c>
      <c r="F286">
        <v>1</v>
      </c>
      <c r="H286">
        <f t="shared" si="36"/>
        <v>0</v>
      </c>
      <c r="I286">
        <f t="shared" si="37"/>
        <v>1</v>
      </c>
      <c r="J286">
        <f t="shared" si="38"/>
        <v>0</v>
      </c>
      <c r="K286">
        <f t="shared" si="39"/>
        <v>0</v>
      </c>
      <c r="L286">
        <f t="shared" si="40"/>
        <v>0</v>
      </c>
      <c r="M286">
        <f t="shared" si="41"/>
        <v>0</v>
      </c>
      <c r="N286">
        <f t="shared" si="42"/>
        <v>0</v>
      </c>
      <c r="O286">
        <f t="shared" si="43"/>
        <v>0</v>
      </c>
      <c r="P286">
        <f t="shared" si="44"/>
        <v>0</v>
      </c>
    </row>
    <row r="287" spans="1:16" x14ac:dyDescent="0.35">
      <c r="A287">
        <v>-69.686853080000006</v>
      </c>
      <c r="B287">
        <v>18.84616059</v>
      </c>
      <c r="C287">
        <v>127</v>
      </c>
      <c r="D287">
        <v>127</v>
      </c>
      <c r="E287">
        <v>0</v>
      </c>
      <c r="F287">
        <v>0</v>
      </c>
      <c r="H287">
        <f t="shared" si="36"/>
        <v>0</v>
      </c>
      <c r="I287">
        <f t="shared" si="37"/>
        <v>0</v>
      </c>
      <c r="J287">
        <f t="shared" si="38"/>
        <v>1</v>
      </c>
      <c r="K287">
        <f t="shared" si="39"/>
        <v>0</v>
      </c>
      <c r="L287">
        <f t="shared" si="40"/>
        <v>0</v>
      </c>
      <c r="M287">
        <f t="shared" si="41"/>
        <v>0</v>
      </c>
      <c r="N287">
        <f t="shared" si="42"/>
        <v>0</v>
      </c>
      <c r="O287">
        <f t="shared" si="43"/>
        <v>0</v>
      </c>
      <c r="P287">
        <f t="shared" si="44"/>
        <v>0</v>
      </c>
    </row>
    <row r="288" spans="1:16" x14ac:dyDescent="0.35">
      <c r="A288">
        <v>-70.259529069999999</v>
      </c>
      <c r="B288">
        <v>18.957461850000001</v>
      </c>
      <c r="C288">
        <v>267</v>
      </c>
      <c r="D288">
        <v>267</v>
      </c>
      <c r="E288">
        <v>1</v>
      </c>
      <c r="F288">
        <v>1</v>
      </c>
      <c r="H288">
        <f t="shared" si="36"/>
        <v>0</v>
      </c>
      <c r="I288">
        <f t="shared" si="37"/>
        <v>1</v>
      </c>
      <c r="J288">
        <f t="shared" si="38"/>
        <v>0</v>
      </c>
      <c r="K288">
        <f t="shared" si="39"/>
        <v>0</v>
      </c>
      <c r="L288">
        <f t="shared" si="40"/>
        <v>0</v>
      </c>
      <c r="M288">
        <f t="shared" si="41"/>
        <v>0</v>
      </c>
      <c r="N288">
        <f t="shared" si="42"/>
        <v>0</v>
      </c>
      <c r="O288">
        <f t="shared" si="43"/>
        <v>0</v>
      </c>
      <c r="P288">
        <f t="shared" si="44"/>
        <v>0</v>
      </c>
    </row>
    <row r="289" spans="1:16" x14ac:dyDescent="0.35">
      <c r="A289">
        <v>-69.068093509999997</v>
      </c>
      <c r="B289">
        <v>18.97632647</v>
      </c>
      <c r="C289">
        <v>89</v>
      </c>
      <c r="D289">
        <v>89</v>
      </c>
      <c r="E289">
        <v>0</v>
      </c>
      <c r="F289">
        <v>0</v>
      </c>
      <c r="H289">
        <f t="shared" si="36"/>
        <v>0</v>
      </c>
      <c r="I289">
        <f t="shared" si="37"/>
        <v>0</v>
      </c>
      <c r="J289">
        <f t="shared" si="38"/>
        <v>1</v>
      </c>
      <c r="K289">
        <f t="shared" si="39"/>
        <v>0</v>
      </c>
      <c r="L289">
        <f t="shared" si="40"/>
        <v>0</v>
      </c>
      <c r="M289">
        <f t="shared" si="41"/>
        <v>0</v>
      </c>
      <c r="N289">
        <f t="shared" si="42"/>
        <v>0</v>
      </c>
      <c r="O289">
        <f t="shared" si="43"/>
        <v>0</v>
      </c>
      <c r="P289">
        <f t="shared" si="44"/>
        <v>0</v>
      </c>
    </row>
    <row r="290" spans="1:16" x14ac:dyDescent="0.35">
      <c r="A290">
        <v>-69.627564269999993</v>
      </c>
      <c r="B290">
        <v>19.086280259999999</v>
      </c>
      <c r="C290">
        <v>361</v>
      </c>
      <c r="D290">
        <v>361</v>
      </c>
      <c r="E290">
        <v>2</v>
      </c>
      <c r="F290">
        <v>2</v>
      </c>
      <c r="H290">
        <f t="shared" si="36"/>
        <v>1</v>
      </c>
      <c r="I290">
        <f t="shared" si="37"/>
        <v>0</v>
      </c>
      <c r="J290">
        <f t="shared" si="38"/>
        <v>0</v>
      </c>
      <c r="K290">
        <f t="shared" si="39"/>
        <v>0</v>
      </c>
      <c r="L290">
        <f t="shared" si="40"/>
        <v>0</v>
      </c>
      <c r="M290">
        <f t="shared" si="41"/>
        <v>0</v>
      </c>
      <c r="N290">
        <f t="shared" si="42"/>
        <v>0</v>
      </c>
      <c r="O290">
        <f t="shared" si="43"/>
        <v>0</v>
      </c>
      <c r="P290">
        <f t="shared" si="44"/>
        <v>0</v>
      </c>
    </row>
    <row r="291" spans="1:16" x14ac:dyDescent="0.35">
      <c r="A291">
        <v>-70.375411749999998</v>
      </c>
      <c r="B291">
        <v>18.388289289999999</v>
      </c>
      <c r="C291">
        <v>6</v>
      </c>
      <c r="D291">
        <v>6</v>
      </c>
      <c r="E291">
        <v>0</v>
      </c>
      <c r="F291">
        <v>0</v>
      </c>
      <c r="H291">
        <f t="shared" si="36"/>
        <v>0</v>
      </c>
      <c r="I291">
        <f t="shared" si="37"/>
        <v>0</v>
      </c>
      <c r="J291">
        <f t="shared" si="38"/>
        <v>1</v>
      </c>
      <c r="K291">
        <f t="shared" si="39"/>
        <v>0</v>
      </c>
      <c r="L291">
        <f t="shared" si="40"/>
        <v>0</v>
      </c>
      <c r="M291">
        <f t="shared" si="41"/>
        <v>0</v>
      </c>
      <c r="N291">
        <f t="shared" si="42"/>
        <v>0</v>
      </c>
      <c r="O291">
        <f t="shared" si="43"/>
        <v>0</v>
      </c>
      <c r="P291">
        <f t="shared" si="44"/>
        <v>0</v>
      </c>
    </row>
    <row r="292" spans="1:16" x14ac:dyDescent="0.35">
      <c r="A292">
        <v>-70.363015000000004</v>
      </c>
      <c r="B292">
        <v>18.9051799</v>
      </c>
      <c r="C292">
        <v>290</v>
      </c>
      <c r="D292">
        <v>290</v>
      </c>
      <c r="E292">
        <v>1</v>
      </c>
      <c r="F292">
        <v>1</v>
      </c>
      <c r="H292">
        <f t="shared" si="36"/>
        <v>0</v>
      </c>
      <c r="I292">
        <f t="shared" si="37"/>
        <v>1</v>
      </c>
      <c r="J292">
        <f t="shared" si="38"/>
        <v>0</v>
      </c>
      <c r="K292">
        <f t="shared" si="39"/>
        <v>0</v>
      </c>
      <c r="L292">
        <f t="shared" si="40"/>
        <v>0</v>
      </c>
      <c r="M292">
        <f t="shared" si="41"/>
        <v>0</v>
      </c>
      <c r="N292">
        <f t="shared" si="42"/>
        <v>0</v>
      </c>
      <c r="O292">
        <f t="shared" si="43"/>
        <v>0</v>
      </c>
      <c r="P292">
        <f t="shared" si="44"/>
        <v>0</v>
      </c>
    </row>
    <row r="293" spans="1:16" x14ac:dyDescent="0.35">
      <c r="A293">
        <v>-69.736979070000004</v>
      </c>
      <c r="B293">
        <v>19.075500479999999</v>
      </c>
      <c r="C293">
        <v>187</v>
      </c>
      <c r="D293">
        <v>187</v>
      </c>
      <c r="E293">
        <v>0</v>
      </c>
      <c r="F293">
        <v>0</v>
      </c>
      <c r="H293">
        <f t="shared" si="36"/>
        <v>0</v>
      </c>
      <c r="I293">
        <f t="shared" si="37"/>
        <v>0</v>
      </c>
      <c r="J293">
        <f t="shared" si="38"/>
        <v>1</v>
      </c>
      <c r="K293">
        <f t="shared" si="39"/>
        <v>0</v>
      </c>
      <c r="L293">
        <f t="shared" si="40"/>
        <v>0</v>
      </c>
      <c r="M293">
        <f t="shared" si="41"/>
        <v>0</v>
      </c>
      <c r="N293">
        <f t="shared" si="42"/>
        <v>0</v>
      </c>
      <c r="O293">
        <f t="shared" si="43"/>
        <v>0</v>
      </c>
      <c r="P293">
        <f t="shared" si="44"/>
        <v>0</v>
      </c>
    </row>
    <row r="294" spans="1:16" x14ac:dyDescent="0.35">
      <c r="A294">
        <v>-69.62729478</v>
      </c>
      <c r="B294">
        <v>19.10325842</v>
      </c>
      <c r="C294">
        <v>327</v>
      </c>
      <c r="D294">
        <v>327</v>
      </c>
      <c r="E294">
        <v>2</v>
      </c>
      <c r="F294">
        <v>2</v>
      </c>
      <c r="H294">
        <f t="shared" si="36"/>
        <v>1</v>
      </c>
      <c r="I294">
        <f t="shared" si="37"/>
        <v>0</v>
      </c>
      <c r="J294">
        <f t="shared" si="38"/>
        <v>0</v>
      </c>
      <c r="K294">
        <f t="shared" si="39"/>
        <v>0</v>
      </c>
      <c r="L294">
        <f t="shared" si="40"/>
        <v>0</v>
      </c>
      <c r="M294">
        <f t="shared" si="41"/>
        <v>0</v>
      </c>
      <c r="N294">
        <f t="shared" si="42"/>
        <v>0</v>
      </c>
      <c r="O294">
        <f t="shared" si="43"/>
        <v>0</v>
      </c>
      <c r="P294">
        <f t="shared" si="44"/>
        <v>0</v>
      </c>
    </row>
    <row r="295" spans="1:16" x14ac:dyDescent="0.35">
      <c r="A295">
        <v>-70.244976370000003</v>
      </c>
      <c r="B295">
        <v>18.96339073</v>
      </c>
      <c r="C295">
        <v>224</v>
      </c>
      <c r="D295">
        <v>224</v>
      </c>
      <c r="E295">
        <v>1</v>
      </c>
      <c r="F295">
        <v>1</v>
      </c>
      <c r="H295">
        <f t="shared" si="36"/>
        <v>0</v>
      </c>
      <c r="I295">
        <f t="shared" si="37"/>
        <v>1</v>
      </c>
      <c r="J295">
        <f t="shared" si="38"/>
        <v>0</v>
      </c>
      <c r="K295">
        <f t="shared" si="39"/>
        <v>0</v>
      </c>
      <c r="L295">
        <f t="shared" si="40"/>
        <v>0</v>
      </c>
      <c r="M295">
        <f t="shared" si="41"/>
        <v>0</v>
      </c>
      <c r="N295">
        <f t="shared" si="42"/>
        <v>0</v>
      </c>
      <c r="O295">
        <f t="shared" si="43"/>
        <v>0</v>
      </c>
      <c r="P295">
        <f t="shared" si="44"/>
        <v>0</v>
      </c>
    </row>
    <row r="296" spans="1:16" x14ac:dyDescent="0.35">
      <c r="A296">
        <v>-70.180297670000002</v>
      </c>
      <c r="B296">
        <v>18.883081350000001</v>
      </c>
      <c r="C296">
        <v>193</v>
      </c>
      <c r="D296">
        <v>193</v>
      </c>
      <c r="E296">
        <v>0</v>
      </c>
      <c r="F296">
        <v>0</v>
      </c>
      <c r="H296">
        <f t="shared" si="36"/>
        <v>0</v>
      </c>
      <c r="I296">
        <f t="shared" si="37"/>
        <v>0</v>
      </c>
      <c r="J296">
        <f t="shared" si="38"/>
        <v>1</v>
      </c>
      <c r="K296">
        <f t="shared" si="39"/>
        <v>0</v>
      </c>
      <c r="L296">
        <f t="shared" si="40"/>
        <v>0</v>
      </c>
      <c r="M296">
        <f t="shared" si="41"/>
        <v>0</v>
      </c>
      <c r="N296">
        <f t="shared" si="42"/>
        <v>0</v>
      </c>
      <c r="O296">
        <f t="shared" si="43"/>
        <v>0</v>
      </c>
      <c r="P296">
        <f t="shared" si="44"/>
        <v>0</v>
      </c>
    </row>
    <row r="297" spans="1:16" x14ac:dyDescent="0.35">
      <c r="A297">
        <v>-70.173021309999996</v>
      </c>
      <c r="B297">
        <v>18.90059849</v>
      </c>
      <c r="C297">
        <v>367</v>
      </c>
      <c r="D297">
        <v>367</v>
      </c>
      <c r="E297">
        <v>2</v>
      </c>
      <c r="F297">
        <v>2</v>
      </c>
      <c r="H297">
        <f t="shared" si="36"/>
        <v>1</v>
      </c>
      <c r="I297">
        <f t="shared" si="37"/>
        <v>0</v>
      </c>
      <c r="J297">
        <f t="shared" si="38"/>
        <v>0</v>
      </c>
      <c r="K297">
        <f t="shared" si="39"/>
        <v>0</v>
      </c>
      <c r="L297">
        <f t="shared" si="40"/>
        <v>0</v>
      </c>
      <c r="M297">
        <f t="shared" si="41"/>
        <v>0</v>
      </c>
      <c r="N297">
        <f t="shared" si="42"/>
        <v>0</v>
      </c>
      <c r="O297">
        <f t="shared" si="43"/>
        <v>0</v>
      </c>
      <c r="P297">
        <f t="shared" si="44"/>
        <v>0</v>
      </c>
    </row>
    <row r="298" spans="1:16" x14ac:dyDescent="0.35">
      <c r="A298">
        <v>-70.256295140000006</v>
      </c>
      <c r="B298">
        <v>18.95180246</v>
      </c>
      <c r="C298">
        <v>232</v>
      </c>
      <c r="D298">
        <v>232</v>
      </c>
      <c r="E298">
        <v>1</v>
      </c>
      <c r="F298">
        <v>1</v>
      </c>
      <c r="H298">
        <f t="shared" si="36"/>
        <v>0</v>
      </c>
      <c r="I298">
        <f t="shared" si="37"/>
        <v>1</v>
      </c>
      <c r="J298">
        <f t="shared" si="38"/>
        <v>0</v>
      </c>
      <c r="K298">
        <f t="shared" si="39"/>
        <v>0</v>
      </c>
      <c r="L298">
        <f t="shared" si="40"/>
        <v>0</v>
      </c>
      <c r="M298">
        <f t="shared" si="41"/>
        <v>0</v>
      </c>
      <c r="N298">
        <f t="shared" si="42"/>
        <v>0</v>
      </c>
      <c r="O298">
        <f t="shared" si="43"/>
        <v>0</v>
      </c>
      <c r="P298">
        <f t="shared" si="44"/>
        <v>0</v>
      </c>
    </row>
    <row r="299" spans="1:16" x14ac:dyDescent="0.35">
      <c r="A299">
        <v>-69.627025279999998</v>
      </c>
      <c r="B299">
        <v>19.087088749999999</v>
      </c>
      <c r="C299">
        <v>313</v>
      </c>
      <c r="D299">
        <v>313</v>
      </c>
      <c r="E299">
        <v>2</v>
      </c>
      <c r="F299">
        <v>2</v>
      </c>
      <c r="H299">
        <f t="shared" si="36"/>
        <v>1</v>
      </c>
      <c r="I299">
        <f t="shared" si="37"/>
        <v>0</v>
      </c>
      <c r="J299">
        <f t="shared" si="38"/>
        <v>0</v>
      </c>
      <c r="K299">
        <f t="shared" si="39"/>
        <v>0</v>
      </c>
      <c r="L299">
        <f t="shared" si="40"/>
        <v>0</v>
      </c>
      <c r="M299">
        <f t="shared" si="41"/>
        <v>0</v>
      </c>
      <c r="N299">
        <f t="shared" si="42"/>
        <v>0</v>
      </c>
      <c r="O299">
        <f t="shared" si="43"/>
        <v>0</v>
      </c>
      <c r="P299">
        <f t="shared" si="44"/>
        <v>0</v>
      </c>
    </row>
    <row r="300" spans="1:16" x14ac:dyDescent="0.35">
      <c r="A300">
        <v>-70.086244059999999</v>
      </c>
      <c r="B300">
        <v>18.528156979999999</v>
      </c>
      <c r="C300">
        <v>307</v>
      </c>
      <c r="D300">
        <v>307</v>
      </c>
      <c r="E300">
        <v>2</v>
      </c>
      <c r="F300">
        <v>2</v>
      </c>
      <c r="H300">
        <f t="shared" si="36"/>
        <v>1</v>
      </c>
      <c r="I300">
        <f t="shared" si="37"/>
        <v>0</v>
      </c>
      <c r="J300">
        <f t="shared" si="38"/>
        <v>0</v>
      </c>
      <c r="K300">
        <f t="shared" si="39"/>
        <v>0</v>
      </c>
      <c r="L300">
        <f t="shared" si="40"/>
        <v>0</v>
      </c>
      <c r="M300">
        <f t="shared" si="41"/>
        <v>0</v>
      </c>
      <c r="N300">
        <f t="shared" si="42"/>
        <v>0</v>
      </c>
      <c r="O300">
        <f t="shared" si="43"/>
        <v>0</v>
      </c>
      <c r="P300">
        <f t="shared" si="44"/>
        <v>0</v>
      </c>
    </row>
    <row r="301" spans="1:16" x14ac:dyDescent="0.35">
      <c r="A301">
        <v>-70.218026910000006</v>
      </c>
      <c r="B301">
        <v>19.015672680000002</v>
      </c>
      <c r="C301">
        <v>210</v>
      </c>
      <c r="D301">
        <v>210</v>
      </c>
      <c r="E301">
        <v>1</v>
      </c>
      <c r="F301">
        <v>1</v>
      </c>
      <c r="H301">
        <f t="shared" si="36"/>
        <v>0</v>
      </c>
      <c r="I301">
        <f t="shared" si="37"/>
        <v>1</v>
      </c>
      <c r="J301">
        <f t="shared" si="38"/>
        <v>0</v>
      </c>
      <c r="K301">
        <f t="shared" si="39"/>
        <v>0</v>
      </c>
      <c r="L301">
        <f t="shared" si="40"/>
        <v>0</v>
      </c>
      <c r="M301">
        <f t="shared" si="41"/>
        <v>0</v>
      </c>
      <c r="N301">
        <f t="shared" si="42"/>
        <v>0</v>
      </c>
      <c r="O301">
        <f t="shared" si="43"/>
        <v>0</v>
      </c>
      <c r="P301">
        <f t="shared" si="44"/>
        <v>0</v>
      </c>
    </row>
    <row r="302" spans="1:16" x14ac:dyDescent="0.35">
      <c r="A302">
        <v>-70.519052360000003</v>
      </c>
      <c r="B302">
        <v>19.119697590000001</v>
      </c>
      <c r="C302">
        <v>20</v>
      </c>
      <c r="D302">
        <v>20</v>
      </c>
      <c r="E302">
        <v>0</v>
      </c>
      <c r="F302">
        <v>0</v>
      </c>
      <c r="H302">
        <f t="shared" si="36"/>
        <v>0</v>
      </c>
      <c r="I302">
        <f t="shared" si="37"/>
        <v>0</v>
      </c>
      <c r="J302">
        <f t="shared" si="38"/>
        <v>1</v>
      </c>
      <c r="K302">
        <f t="shared" si="39"/>
        <v>0</v>
      </c>
      <c r="L302">
        <f t="shared" si="40"/>
        <v>0</v>
      </c>
      <c r="M302">
        <f t="shared" si="41"/>
        <v>0</v>
      </c>
      <c r="N302">
        <f t="shared" si="42"/>
        <v>0</v>
      </c>
      <c r="O302">
        <f t="shared" si="43"/>
        <v>0</v>
      </c>
      <c r="P302">
        <f t="shared" si="44"/>
        <v>0</v>
      </c>
    </row>
    <row r="303" spans="1:16" x14ac:dyDescent="0.35">
      <c r="A303">
        <v>-69.603579249999996</v>
      </c>
      <c r="B303">
        <v>18.511178820000001</v>
      </c>
      <c r="C303">
        <v>188</v>
      </c>
      <c r="D303">
        <v>188</v>
      </c>
      <c r="E303">
        <v>0</v>
      </c>
      <c r="F303">
        <v>0</v>
      </c>
      <c r="H303">
        <f t="shared" si="36"/>
        <v>0</v>
      </c>
      <c r="I303">
        <f t="shared" si="37"/>
        <v>0</v>
      </c>
      <c r="J303">
        <f t="shared" si="38"/>
        <v>1</v>
      </c>
      <c r="K303">
        <f t="shared" si="39"/>
        <v>0</v>
      </c>
      <c r="L303">
        <f t="shared" si="40"/>
        <v>0</v>
      </c>
      <c r="M303">
        <f t="shared" si="41"/>
        <v>0</v>
      </c>
      <c r="N303">
        <f t="shared" si="42"/>
        <v>0</v>
      </c>
      <c r="O303">
        <f t="shared" si="43"/>
        <v>0</v>
      </c>
      <c r="P303">
        <f t="shared" si="44"/>
        <v>0</v>
      </c>
    </row>
    <row r="304" spans="1:16" x14ac:dyDescent="0.35">
      <c r="A304">
        <v>-69.506830699999995</v>
      </c>
      <c r="B304">
        <v>18.727313479999999</v>
      </c>
      <c r="C304">
        <v>147</v>
      </c>
      <c r="D304">
        <v>147</v>
      </c>
      <c r="E304">
        <v>0</v>
      </c>
      <c r="F304">
        <v>0</v>
      </c>
      <c r="H304">
        <f t="shared" si="36"/>
        <v>0</v>
      </c>
      <c r="I304">
        <f t="shared" si="37"/>
        <v>0</v>
      </c>
      <c r="J304">
        <f t="shared" si="38"/>
        <v>1</v>
      </c>
      <c r="K304">
        <f t="shared" si="39"/>
        <v>0</v>
      </c>
      <c r="L304">
        <f t="shared" si="40"/>
        <v>0</v>
      </c>
      <c r="M304">
        <f t="shared" si="41"/>
        <v>0</v>
      </c>
      <c r="N304">
        <f t="shared" si="42"/>
        <v>0</v>
      </c>
      <c r="O304">
        <f t="shared" si="43"/>
        <v>0</v>
      </c>
      <c r="P304">
        <f t="shared" si="44"/>
        <v>0</v>
      </c>
    </row>
    <row r="305" spans="1:16" x14ac:dyDescent="0.35">
      <c r="A305">
        <v>-69.626755790000004</v>
      </c>
      <c r="B305">
        <v>19.101641449999999</v>
      </c>
      <c r="C305">
        <v>320</v>
      </c>
      <c r="D305">
        <v>320</v>
      </c>
      <c r="E305">
        <v>2</v>
      </c>
      <c r="F305">
        <v>2</v>
      </c>
      <c r="H305">
        <f t="shared" si="36"/>
        <v>1</v>
      </c>
      <c r="I305">
        <f t="shared" si="37"/>
        <v>0</v>
      </c>
      <c r="J305">
        <f t="shared" si="38"/>
        <v>0</v>
      </c>
      <c r="K305">
        <f t="shared" si="39"/>
        <v>0</v>
      </c>
      <c r="L305">
        <f t="shared" si="40"/>
        <v>0</v>
      </c>
      <c r="M305">
        <f t="shared" si="41"/>
        <v>0</v>
      </c>
      <c r="N305">
        <f t="shared" si="42"/>
        <v>0</v>
      </c>
      <c r="O305">
        <f t="shared" si="43"/>
        <v>0</v>
      </c>
      <c r="P305">
        <f t="shared" si="44"/>
        <v>0</v>
      </c>
    </row>
    <row r="306" spans="1:16" x14ac:dyDescent="0.35">
      <c r="A306">
        <v>-70.188652000000005</v>
      </c>
      <c r="B306">
        <v>19.018637120000001</v>
      </c>
      <c r="C306">
        <v>222</v>
      </c>
      <c r="D306">
        <v>222</v>
      </c>
      <c r="E306">
        <v>1</v>
      </c>
      <c r="F306">
        <v>1</v>
      </c>
      <c r="H306">
        <f t="shared" si="36"/>
        <v>0</v>
      </c>
      <c r="I306">
        <f t="shared" si="37"/>
        <v>1</v>
      </c>
      <c r="J306">
        <f t="shared" si="38"/>
        <v>0</v>
      </c>
      <c r="K306">
        <f t="shared" si="39"/>
        <v>0</v>
      </c>
      <c r="L306">
        <f t="shared" si="40"/>
        <v>0</v>
      </c>
      <c r="M306">
        <f t="shared" si="41"/>
        <v>0</v>
      </c>
      <c r="N306">
        <f t="shared" si="42"/>
        <v>0</v>
      </c>
      <c r="O306">
        <f t="shared" si="43"/>
        <v>0</v>
      </c>
      <c r="P306">
        <f t="shared" si="44"/>
        <v>0</v>
      </c>
    </row>
    <row r="307" spans="1:16" x14ac:dyDescent="0.35">
      <c r="A307">
        <v>-70.341455429999996</v>
      </c>
      <c r="B307">
        <v>19.073614020000001</v>
      </c>
      <c r="C307">
        <v>76</v>
      </c>
      <c r="D307">
        <v>76</v>
      </c>
      <c r="E307">
        <v>0</v>
      </c>
      <c r="F307">
        <v>0</v>
      </c>
      <c r="H307">
        <f t="shared" si="36"/>
        <v>0</v>
      </c>
      <c r="I307">
        <f t="shared" si="37"/>
        <v>0</v>
      </c>
      <c r="J307">
        <f t="shared" si="38"/>
        <v>1</v>
      </c>
      <c r="K307">
        <f t="shared" si="39"/>
        <v>0</v>
      </c>
      <c r="L307">
        <f t="shared" si="40"/>
        <v>0</v>
      </c>
      <c r="M307">
        <f t="shared" si="41"/>
        <v>0</v>
      </c>
      <c r="N307">
        <f t="shared" si="42"/>
        <v>0</v>
      </c>
      <c r="O307">
        <f t="shared" si="43"/>
        <v>0</v>
      </c>
      <c r="P307">
        <f t="shared" si="44"/>
        <v>0</v>
      </c>
    </row>
    <row r="308" spans="1:16" x14ac:dyDescent="0.35">
      <c r="A308">
        <v>-70.179489180000004</v>
      </c>
      <c r="B308">
        <v>19.2288429</v>
      </c>
      <c r="C308">
        <v>28</v>
      </c>
      <c r="D308">
        <v>28</v>
      </c>
      <c r="E308">
        <v>0</v>
      </c>
      <c r="F308">
        <v>0</v>
      </c>
      <c r="H308">
        <f t="shared" si="36"/>
        <v>0</v>
      </c>
      <c r="I308">
        <f t="shared" si="37"/>
        <v>0</v>
      </c>
      <c r="J308">
        <f t="shared" si="38"/>
        <v>1</v>
      </c>
      <c r="K308">
        <f t="shared" si="39"/>
        <v>0</v>
      </c>
      <c r="L308">
        <f t="shared" si="40"/>
        <v>0</v>
      </c>
      <c r="M308">
        <f t="shared" si="41"/>
        <v>0</v>
      </c>
      <c r="N308">
        <f t="shared" si="42"/>
        <v>0</v>
      </c>
      <c r="O308">
        <f t="shared" si="43"/>
        <v>0</v>
      </c>
      <c r="P308">
        <f t="shared" si="44"/>
        <v>0</v>
      </c>
    </row>
    <row r="309" spans="1:16" x14ac:dyDescent="0.35">
      <c r="A309">
        <v>-68.998563910000001</v>
      </c>
      <c r="B309">
        <v>18.416316720000001</v>
      </c>
      <c r="C309">
        <v>152</v>
      </c>
      <c r="D309">
        <v>152</v>
      </c>
      <c r="E309">
        <v>0</v>
      </c>
      <c r="F309">
        <v>0</v>
      </c>
      <c r="H309">
        <f t="shared" si="36"/>
        <v>0</v>
      </c>
      <c r="I309">
        <f t="shared" si="37"/>
        <v>0</v>
      </c>
      <c r="J309">
        <f t="shared" si="38"/>
        <v>1</v>
      </c>
      <c r="K309">
        <f t="shared" si="39"/>
        <v>0</v>
      </c>
      <c r="L309">
        <f t="shared" si="40"/>
        <v>0</v>
      </c>
      <c r="M309">
        <f t="shared" si="41"/>
        <v>0</v>
      </c>
      <c r="N309">
        <f t="shared" si="42"/>
        <v>0</v>
      </c>
      <c r="O309">
        <f t="shared" si="43"/>
        <v>0</v>
      </c>
      <c r="P309">
        <f t="shared" si="44"/>
        <v>0</v>
      </c>
    </row>
    <row r="310" spans="1:16" x14ac:dyDescent="0.35">
      <c r="A310">
        <v>-70.601517700000002</v>
      </c>
      <c r="B310">
        <v>18.845891089999999</v>
      </c>
      <c r="C310">
        <v>181</v>
      </c>
      <c r="D310">
        <v>181</v>
      </c>
      <c r="E310">
        <v>0</v>
      </c>
      <c r="F310">
        <v>0</v>
      </c>
      <c r="H310">
        <f t="shared" si="36"/>
        <v>0</v>
      </c>
      <c r="I310">
        <f t="shared" si="37"/>
        <v>0</v>
      </c>
      <c r="J310">
        <f t="shared" si="38"/>
        <v>1</v>
      </c>
      <c r="K310">
        <f t="shared" si="39"/>
        <v>0</v>
      </c>
      <c r="L310">
        <f t="shared" si="40"/>
        <v>0</v>
      </c>
      <c r="M310">
        <f t="shared" si="41"/>
        <v>0</v>
      </c>
      <c r="N310">
        <f t="shared" si="42"/>
        <v>0</v>
      </c>
      <c r="O310">
        <f t="shared" si="43"/>
        <v>0</v>
      </c>
      <c r="P310">
        <f t="shared" si="44"/>
        <v>0</v>
      </c>
    </row>
    <row r="311" spans="1:16" x14ac:dyDescent="0.35">
      <c r="A311">
        <v>-70.422034310000001</v>
      </c>
      <c r="B311">
        <v>19.063912210000002</v>
      </c>
      <c r="C311">
        <v>203</v>
      </c>
      <c r="D311">
        <v>203</v>
      </c>
      <c r="E311">
        <v>1</v>
      </c>
      <c r="F311">
        <v>1</v>
      </c>
      <c r="H311">
        <f t="shared" si="36"/>
        <v>0</v>
      </c>
      <c r="I311">
        <f t="shared" si="37"/>
        <v>1</v>
      </c>
      <c r="J311">
        <f t="shared" si="38"/>
        <v>0</v>
      </c>
      <c r="K311">
        <f t="shared" si="39"/>
        <v>0</v>
      </c>
      <c r="L311">
        <f t="shared" si="40"/>
        <v>0</v>
      </c>
      <c r="M311">
        <f t="shared" si="41"/>
        <v>0</v>
      </c>
      <c r="N311">
        <f t="shared" si="42"/>
        <v>0</v>
      </c>
      <c r="O311">
        <f t="shared" si="43"/>
        <v>0</v>
      </c>
      <c r="P311">
        <f t="shared" si="44"/>
        <v>0</v>
      </c>
    </row>
    <row r="312" spans="1:16" x14ac:dyDescent="0.35">
      <c r="A312">
        <v>-69.456974200000005</v>
      </c>
      <c r="B312">
        <v>18.534355349999998</v>
      </c>
      <c r="C312">
        <v>61</v>
      </c>
      <c r="D312">
        <v>61</v>
      </c>
      <c r="E312">
        <v>0</v>
      </c>
      <c r="F312">
        <v>0</v>
      </c>
      <c r="H312">
        <f t="shared" si="36"/>
        <v>0</v>
      </c>
      <c r="I312">
        <f t="shared" si="37"/>
        <v>0</v>
      </c>
      <c r="J312">
        <f t="shared" si="38"/>
        <v>1</v>
      </c>
      <c r="K312">
        <f t="shared" si="39"/>
        <v>0</v>
      </c>
      <c r="L312">
        <f t="shared" si="40"/>
        <v>0</v>
      </c>
      <c r="M312">
        <f t="shared" si="41"/>
        <v>0</v>
      </c>
      <c r="N312">
        <f t="shared" si="42"/>
        <v>0</v>
      </c>
      <c r="O312">
        <f t="shared" si="43"/>
        <v>0</v>
      </c>
      <c r="P312">
        <f t="shared" si="44"/>
        <v>0</v>
      </c>
    </row>
    <row r="313" spans="1:16" x14ac:dyDescent="0.35">
      <c r="A313">
        <v>-69.62729478</v>
      </c>
      <c r="B313">
        <v>19.09193965</v>
      </c>
      <c r="C313">
        <v>398</v>
      </c>
      <c r="D313">
        <v>398</v>
      </c>
      <c r="E313">
        <v>2</v>
      </c>
      <c r="F313">
        <v>2</v>
      </c>
      <c r="H313">
        <f t="shared" si="36"/>
        <v>1</v>
      </c>
      <c r="I313">
        <f t="shared" si="37"/>
        <v>0</v>
      </c>
      <c r="J313">
        <f t="shared" si="38"/>
        <v>0</v>
      </c>
      <c r="K313">
        <f t="shared" si="39"/>
        <v>0</v>
      </c>
      <c r="L313">
        <f t="shared" si="40"/>
        <v>0</v>
      </c>
      <c r="M313">
        <f t="shared" si="41"/>
        <v>0</v>
      </c>
      <c r="N313">
        <f t="shared" si="42"/>
        <v>0</v>
      </c>
      <c r="O313">
        <f t="shared" si="43"/>
        <v>0</v>
      </c>
      <c r="P313">
        <f t="shared" si="44"/>
        <v>0</v>
      </c>
    </row>
    <row r="314" spans="1:16" x14ac:dyDescent="0.35">
      <c r="A314">
        <v>-70.59019893</v>
      </c>
      <c r="B314">
        <v>18.910300299999999</v>
      </c>
      <c r="C314">
        <v>82</v>
      </c>
      <c r="D314">
        <v>82</v>
      </c>
      <c r="E314">
        <v>0</v>
      </c>
      <c r="F314">
        <v>0</v>
      </c>
      <c r="H314">
        <f t="shared" si="36"/>
        <v>0</v>
      </c>
      <c r="I314">
        <f t="shared" si="37"/>
        <v>0</v>
      </c>
      <c r="J314">
        <f t="shared" si="38"/>
        <v>1</v>
      </c>
      <c r="K314">
        <f t="shared" si="39"/>
        <v>0</v>
      </c>
      <c r="L314">
        <f t="shared" si="40"/>
        <v>0</v>
      </c>
      <c r="M314">
        <f t="shared" si="41"/>
        <v>0</v>
      </c>
      <c r="N314">
        <f t="shared" si="42"/>
        <v>0</v>
      </c>
      <c r="O314">
        <f t="shared" si="43"/>
        <v>0</v>
      </c>
      <c r="P314">
        <f t="shared" si="44"/>
        <v>0</v>
      </c>
    </row>
    <row r="315" spans="1:16" x14ac:dyDescent="0.35">
      <c r="A315">
        <v>-69.541056510000004</v>
      </c>
      <c r="B315">
        <v>18.41362178</v>
      </c>
      <c r="C315">
        <v>165</v>
      </c>
      <c r="D315">
        <v>165</v>
      </c>
      <c r="E315">
        <v>0</v>
      </c>
      <c r="F315">
        <v>0</v>
      </c>
      <c r="H315">
        <f t="shared" si="36"/>
        <v>0</v>
      </c>
      <c r="I315">
        <f t="shared" si="37"/>
        <v>0</v>
      </c>
      <c r="J315">
        <f t="shared" si="38"/>
        <v>1</v>
      </c>
      <c r="K315">
        <f t="shared" si="39"/>
        <v>0</v>
      </c>
      <c r="L315">
        <f t="shared" si="40"/>
        <v>0</v>
      </c>
      <c r="M315">
        <f t="shared" si="41"/>
        <v>0</v>
      </c>
      <c r="N315">
        <f t="shared" si="42"/>
        <v>0</v>
      </c>
      <c r="O315">
        <f t="shared" si="43"/>
        <v>0</v>
      </c>
      <c r="P315">
        <f t="shared" si="44"/>
        <v>0</v>
      </c>
    </row>
    <row r="316" spans="1:16" x14ac:dyDescent="0.35">
      <c r="A316">
        <v>-68.97835182</v>
      </c>
      <c r="B316">
        <v>18.986836759999999</v>
      </c>
      <c r="C316">
        <v>252</v>
      </c>
      <c r="D316">
        <v>252</v>
      </c>
      <c r="E316">
        <v>1</v>
      </c>
      <c r="F316">
        <v>1</v>
      </c>
      <c r="H316">
        <f t="shared" si="36"/>
        <v>0</v>
      </c>
      <c r="I316">
        <f t="shared" si="37"/>
        <v>1</v>
      </c>
      <c r="J316">
        <f t="shared" si="38"/>
        <v>0</v>
      </c>
      <c r="K316">
        <f t="shared" si="39"/>
        <v>0</v>
      </c>
      <c r="L316">
        <f t="shared" si="40"/>
        <v>0</v>
      </c>
      <c r="M316">
        <f t="shared" si="41"/>
        <v>0</v>
      </c>
      <c r="N316">
        <f t="shared" si="42"/>
        <v>0</v>
      </c>
      <c r="O316">
        <f t="shared" si="43"/>
        <v>0</v>
      </c>
      <c r="P316">
        <f t="shared" si="44"/>
        <v>0</v>
      </c>
    </row>
    <row r="317" spans="1:16" x14ac:dyDescent="0.35">
      <c r="A317">
        <v>-69.637535569999997</v>
      </c>
      <c r="B317">
        <v>19.12239254</v>
      </c>
      <c r="C317">
        <v>393</v>
      </c>
      <c r="D317">
        <v>393</v>
      </c>
      <c r="E317">
        <v>2</v>
      </c>
      <c r="F317">
        <v>2</v>
      </c>
      <c r="H317">
        <f t="shared" si="36"/>
        <v>1</v>
      </c>
      <c r="I317">
        <f t="shared" si="37"/>
        <v>0</v>
      </c>
      <c r="J317">
        <f t="shared" si="38"/>
        <v>0</v>
      </c>
      <c r="K317">
        <f t="shared" si="39"/>
        <v>0</v>
      </c>
      <c r="L317">
        <f t="shared" si="40"/>
        <v>0</v>
      </c>
      <c r="M317">
        <f t="shared" si="41"/>
        <v>0</v>
      </c>
      <c r="N317">
        <f t="shared" si="42"/>
        <v>0</v>
      </c>
      <c r="O317">
        <f t="shared" si="43"/>
        <v>0</v>
      </c>
      <c r="P317">
        <f t="shared" si="44"/>
        <v>0</v>
      </c>
    </row>
    <row r="318" spans="1:16" x14ac:dyDescent="0.35">
      <c r="A318">
        <v>-70.407751099999999</v>
      </c>
      <c r="B318">
        <v>18.29504416</v>
      </c>
      <c r="C318">
        <v>150</v>
      </c>
      <c r="D318">
        <v>150</v>
      </c>
      <c r="E318">
        <v>0</v>
      </c>
      <c r="F318">
        <v>0</v>
      </c>
      <c r="H318">
        <f t="shared" si="36"/>
        <v>0</v>
      </c>
      <c r="I318">
        <f t="shared" si="37"/>
        <v>0</v>
      </c>
      <c r="J318">
        <f t="shared" si="38"/>
        <v>1</v>
      </c>
      <c r="K318">
        <f t="shared" si="39"/>
        <v>0</v>
      </c>
      <c r="L318">
        <f t="shared" si="40"/>
        <v>0</v>
      </c>
      <c r="M318">
        <f t="shared" si="41"/>
        <v>0</v>
      </c>
      <c r="N318">
        <f t="shared" si="42"/>
        <v>0</v>
      </c>
      <c r="O318">
        <f t="shared" si="43"/>
        <v>0</v>
      </c>
      <c r="P318">
        <f t="shared" si="44"/>
        <v>0</v>
      </c>
    </row>
    <row r="319" spans="1:16" x14ac:dyDescent="0.35">
      <c r="A319">
        <v>-70.433892069999999</v>
      </c>
      <c r="B319">
        <v>18.241684230000001</v>
      </c>
      <c r="C319">
        <v>98</v>
      </c>
      <c r="D319">
        <v>98</v>
      </c>
      <c r="E319">
        <v>0</v>
      </c>
      <c r="F319">
        <v>0</v>
      </c>
      <c r="H319">
        <f t="shared" si="36"/>
        <v>0</v>
      </c>
      <c r="I319">
        <f t="shared" si="37"/>
        <v>0</v>
      </c>
      <c r="J319">
        <f t="shared" si="38"/>
        <v>1</v>
      </c>
      <c r="K319">
        <f t="shared" si="39"/>
        <v>0</v>
      </c>
      <c r="L319">
        <f t="shared" si="40"/>
        <v>0</v>
      </c>
      <c r="M319">
        <f t="shared" si="41"/>
        <v>0</v>
      </c>
      <c r="N319">
        <f t="shared" si="42"/>
        <v>0</v>
      </c>
      <c r="O319">
        <f t="shared" si="43"/>
        <v>0</v>
      </c>
      <c r="P319">
        <f t="shared" si="44"/>
        <v>0</v>
      </c>
    </row>
    <row r="320" spans="1:16" x14ac:dyDescent="0.35">
      <c r="A320">
        <v>-70.174368790000003</v>
      </c>
      <c r="B320">
        <v>18.89736456</v>
      </c>
      <c r="C320">
        <v>346</v>
      </c>
      <c r="D320">
        <v>346</v>
      </c>
      <c r="E320">
        <v>2</v>
      </c>
      <c r="F320">
        <v>2</v>
      </c>
      <c r="H320">
        <f t="shared" si="36"/>
        <v>1</v>
      </c>
      <c r="I320">
        <f t="shared" si="37"/>
        <v>0</v>
      </c>
      <c r="J320">
        <f t="shared" si="38"/>
        <v>0</v>
      </c>
      <c r="K320">
        <f t="shared" si="39"/>
        <v>0</v>
      </c>
      <c r="L320">
        <f t="shared" si="40"/>
        <v>0</v>
      </c>
      <c r="M320">
        <f t="shared" si="41"/>
        <v>0</v>
      </c>
      <c r="N320">
        <f t="shared" si="42"/>
        <v>0</v>
      </c>
      <c r="O320">
        <f t="shared" si="43"/>
        <v>0</v>
      </c>
      <c r="P320">
        <f t="shared" si="44"/>
        <v>0</v>
      </c>
    </row>
    <row r="321" spans="1:16" x14ac:dyDescent="0.35">
      <c r="A321">
        <v>-70.6713168</v>
      </c>
      <c r="B321">
        <v>18.433025390000001</v>
      </c>
      <c r="C321">
        <v>342</v>
      </c>
      <c r="D321">
        <v>342</v>
      </c>
      <c r="E321">
        <v>2</v>
      </c>
      <c r="F321">
        <v>2</v>
      </c>
      <c r="H321">
        <f t="shared" si="36"/>
        <v>1</v>
      </c>
      <c r="I321">
        <f t="shared" si="37"/>
        <v>0</v>
      </c>
      <c r="J321">
        <f t="shared" si="38"/>
        <v>0</v>
      </c>
      <c r="K321">
        <f t="shared" si="39"/>
        <v>0</v>
      </c>
      <c r="L321">
        <f t="shared" si="40"/>
        <v>0</v>
      </c>
      <c r="M321">
        <f t="shared" si="41"/>
        <v>0</v>
      </c>
      <c r="N321">
        <f t="shared" si="42"/>
        <v>0</v>
      </c>
      <c r="O321">
        <f t="shared" si="43"/>
        <v>0</v>
      </c>
      <c r="P321">
        <f t="shared" si="44"/>
        <v>0</v>
      </c>
    </row>
    <row r="322" spans="1:16" x14ac:dyDescent="0.35">
      <c r="A322">
        <v>-69.627833769999995</v>
      </c>
      <c r="B322">
        <v>19.09571257</v>
      </c>
      <c r="C322">
        <v>303</v>
      </c>
      <c r="D322">
        <v>303</v>
      </c>
      <c r="E322">
        <v>2</v>
      </c>
      <c r="F322">
        <v>2</v>
      </c>
      <c r="H322">
        <f t="shared" si="36"/>
        <v>1</v>
      </c>
      <c r="I322">
        <f t="shared" si="37"/>
        <v>0</v>
      </c>
      <c r="J322">
        <f t="shared" si="38"/>
        <v>0</v>
      </c>
      <c r="K322">
        <f t="shared" si="39"/>
        <v>0</v>
      </c>
      <c r="L322">
        <f t="shared" si="40"/>
        <v>0</v>
      </c>
      <c r="M322">
        <f t="shared" si="41"/>
        <v>0</v>
      </c>
      <c r="N322">
        <f t="shared" si="42"/>
        <v>0</v>
      </c>
      <c r="O322">
        <f t="shared" si="43"/>
        <v>0</v>
      </c>
      <c r="P322">
        <f t="shared" si="44"/>
        <v>0</v>
      </c>
    </row>
    <row r="323" spans="1:16" x14ac:dyDescent="0.35">
      <c r="A323">
        <v>-70.387808500000006</v>
      </c>
      <c r="B323">
        <v>18.42898297</v>
      </c>
      <c r="C323">
        <v>48</v>
      </c>
      <c r="D323">
        <v>48</v>
      </c>
      <c r="E323">
        <v>0</v>
      </c>
      <c r="F323">
        <v>0</v>
      </c>
      <c r="H323">
        <f t="shared" ref="H323:H386" si="45">IF(AND(E323=2,F323=2),1,0)</f>
        <v>0</v>
      </c>
      <c r="I323">
        <f t="shared" ref="I323:I386" si="46">IF(AND(E323=1,F323=1),1,0)</f>
        <v>0</v>
      </c>
      <c r="J323">
        <f t="shared" ref="J323:J386" si="47">IF(AND(E323=0,F323=0),1,0)</f>
        <v>1</v>
      </c>
      <c r="K323">
        <f t="shared" ref="K323:K386" si="48">IF(AND(E323=2,F323=1),1,0)</f>
        <v>0</v>
      </c>
      <c r="L323">
        <f t="shared" ref="L323:L386" si="49">IF(AND(E323=1,F323=2),1,0)</f>
        <v>0</v>
      </c>
      <c r="M323">
        <f t="shared" ref="M323:M386" si="50">IF(AND(E323=1,F323=0),1,0)</f>
        <v>0</v>
      </c>
      <c r="N323">
        <f t="shared" ref="N323:N386" si="51">IF(AND(E323=2,F323=0),1,0)</f>
        <v>0</v>
      </c>
      <c r="O323">
        <f t="shared" ref="O323:O386" si="52">IF(AND(E323=0,F323=2),1,0)</f>
        <v>0</v>
      </c>
      <c r="P323">
        <f t="shared" ref="P323:P386" si="53">IF(AND(E323=0,F323=1),1,0)</f>
        <v>0</v>
      </c>
    </row>
    <row r="324" spans="1:16" x14ac:dyDescent="0.35">
      <c r="A324">
        <v>-70.249288280000002</v>
      </c>
      <c r="B324">
        <v>18.945873580000001</v>
      </c>
      <c r="C324">
        <v>278</v>
      </c>
      <c r="D324">
        <v>278</v>
      </c>
      <c r="E324">
        <v>1</v>
      </c>
      <c r="F324">
        <v>1</v>
      </c>
      <c r="H324">
        <f t="shared" si="45"/>
        <v>0</v>
      </c>
      <c r="I324">
        <f t="shared" si="46"/>
        <v>1</v>
      </c>
      <c r="J324">
        <f t="shared" si="47"/>
        <v>0</v>
      </c>
      <c r="K324">
        <f t="shared" si="48"/>
        <v>0</v>
      </c>
      <c r="L324">
        <f t="shared" si="49"/>
        <v>0</v>
      </c>
      <c r="M324">
        <f t="shared" si="50"/>
        <v>0</v>
      </c>
      <c r="N324">
        <f t="shared" si="51"/>
        <v>0</v>
      </c>
      <c r="O324">
        <f t="shared" si="52"/>
        <v>0</v>
      </c>
      <c r="P324">
        <f t="shared" si="53"/>
        <v>0</v>
      </c>
    </row>
    <row r="325" spans="1:16" x14ac:dyDescent="0.35">
      <c r="A325">
        <v>-70.514470950000003</v>
      </c>
      <c r="B325">
        <v>18.737284769999999</v>
      </c>
      <c r="C325">
        <v>178</v>
      </c>
      <c r="D325">
        <v>178</v>
      </c>
      <c r="E325">
        <v>0</v>
      </c>
      <c r="F325">
        <v>0</v>
      </c>
      <c r="H325">
        <f t="shared" si="45"/>
        <v>0</v>
      </c>
      <c r="I325">
        <f t="shared" si="46"/>
        <v>0</v>
      </c>
      <c r="J325">
        <f t="shared" si="47"/>
        <v>1</v>
      </c>
      <c r="K325">
        <f t="shared" si="48"/>
        <v>0</v>
      </c>
      <c r="L325">
        <f t="shared" si="49"/>
        <v>0</v>
      </c>
      <c r="M325">
        <f t="shared" si="50"/>
        <v>0</v>
      </c>
      <c r="N325">
        <f t="shared" si="51"/>
        <v>0</v>
      </c>
      <c r="O325">
        <f t="shared" si="52"/>
        <v>0</v>
      </c>
      <c r="P325">
        <f t="shared" si="53"/>
        <v>0</v>
      </c>
    </row>
    <row r="326" spans="1:16" x14ac:dyDescent="0.35">
      <c r="A326">
        <v>-70.262224020000005</v>
      </c>
      <c r="B326">
        <v>18.941561669999999</v>
      </c>
      <c r="C326">
        <v>231</v>
      </c>
      <c r="D326">
        <v>231</v>
      </c>
      <c r="E326">
        <v>1</v>
      </c>
      <c r="F326">
        <v>1</v>
      </c>
      <c r="H326">
        <f t="shared" si="45"/>
        <v>0</v>
      </c>
      <c r="I326">
        <f t="shared" si="46"/>
        <v>1</v>
      </c>
      <c r="J326">
        <f t="shared" si="47"/>
        <v>0</v>
      </c>
      <c r="K326">
        <f t="shared" si="48"/>
        <v>0</v>
      </c>
      <c r="L326">
        <f t="shared" si="49"/>
        <v>0</v>
      </c>
      <c r="M326">
        <f t="shared" si="50"/>
        <v>0</v>
      </c>
      <c r="N326">
        <f t="shared" si="51"/>
        <v>0</v>
      </c>
      <c r="O326">
        <f t="shared" si="52"/>
        <v>0</v>
      </c>
      <c r="P326">
        <f t="shared" si="53"/>
        <v>0</v>
      </c>
    </row>
    <row r="327" spans="1:16" x14ac:dyDescent="0.35">
      <c r="A327">
        <v>-69.623521850000003</v>
      </c>
      <c r="B327">
        <v>19.22129705</v>
      </c>
      <c r="C327">
        <v>354</v>
      </c>
      <c r="D327">
        <v>354</v>
      </c>
      <c r="E327">
        <v>2</v>
      </c>
      <c r="F327">
        <v>2</v>
      </c>
      <c r="H327">
        <f t="shared" si="45"/>
        <v>1</v>
      </c>
      <c r="I327">
        <f t="shared" si="46"/>
        <v>0</v>
      </c>
      <c r="J327">
        <f t="shared" si="47"/>
        <v>0</v>
      </c>
      <c r="K327">
        <f t="shared" si="48"/>
        <v>0</v>
      </c>
      <c r="L327">
        <f t="shared" si="49"/>
        <v>0</v>
      </c>
      <c r="M327">
        <f t="shared" si="50"/>
        <v>0</v>
      </c>
      <c r="N327">
        <f t="shared" si="51"/>
        <v>0</v>
      </c>
      <c r="O327">
        <f t="shared" si="52"/>
        <v>0</v>
      </c>
      <c r="P327">
        <f t="shared" si="53"/>
        <v>0</v>
      </c>
    </row>
    <row r="328" spans="1:16" x14ac:dyDescent="0.35">
      <c r="A328">
        <v>-70.083279619999999</v>
      </c>
      <c r="B328">
        <v>19.638474670000001</v>
      </c>
      <c r="C328">
        <v>337</v>
      </c>
      <c r="D328">
        <v>337</v>
      </c>
      <c r="E328">
        <v>2</v>
      </c>
      <c r="F328">
        <v>2</v>
      </c>
      <c r="H328">
        <f t="shared" si="45"/>
        <v>1</v>
      </c>
      <c r="I328">
        <f t="shared" si="46"/>
        <v>0</v>
      </c>
      <c r="J328">
        <f t="shared" si="47"/>
        <v>0</v>
      </c>
      <c r="K328">
        <f t="shared" si="48"/>
        <v>0</v>
      </c>
      <c r="L328">
        <f t="shared" si="49"/>
        <v>0</v>
      </c>
      <c r="M328">
        <f t="shared" si="50"/>
        <v>0</v>
      </c>
      <c r="N328">
        <f t="shared" si="51"/>
        <v>0</v>
      </c>
      <c r="O328">
        <f t="shared" si="52"/>
        <v>0</v>
      </c>
      <c r="P328">
        <f t="shared" si="53"/>
        <v>0</v>
      </c>
    </row>
    <row r="329" spans="1:16" x14ac:dyDescent="0.35">
      <c r="A329">
        <v>-69.62729478</v>
      </c>
      <c r="B329">
        <v>19.11322972</v>
      </c>
      <c r="C329">
        <v>395</v>
      </c>
      <c r="D329">
        <v>395</v>
      </c>
      <c r="E329">
        <v>2</v>
      </c>
      <c r="F329">
        <v>2</v>
      </c>
      <c r="H329">
        <f t="shared" si="45"/>
        <v>1</v>
      </c>
      <c r="I329">
        <f t="shared" si="46"/>
        <v>0</v>
      </c>
      <c r="J329">
        <f t="shared" si="47"/>
        <v>0</v>
      </c>
      <c r="K329">
        <f t="shared" si="48"/>
        <v>0</v>
      </c>
      <c r="L329">
        <f t="shared" si="49"/>
        <v>0</v>
      </c>
      <c r="M329">
        <f t="shared" si="50"/>
        <v>0</v>
      </c>
      <c r="N329">
        <f t="shared" si="51"/>
        <v>0</v>
      </c>
      <c r="O329">
        <f t="shared" si="52"/>
        <v>0</v>
      </c>
      <c r="P329">
        <f t="shared" si="53"/>
        <v>0</v>
      </c>
    </row>
    <row r="330" spans="1:16" x14ac:dyDescent="0.35">
      <c r="A330">
        <v>-69.959851099999995</v>
      </c>
      <c r="B330">
        <v>19.068493620000002</v>
      </c>
      <c r="C330">
        <v>166</v>
      </c>
      <c r="D330">
        <v>166</v>
      </c>
      <c r="E330">
        <v>0</v>
      </c>
      <c r="F330">
        <v>0</v>
      </c>
      <c r="H330">
        <f t="shared" si="45"/>
        <v>0</v>
      </c>
      <c r="I330">
        <f t="shared" si="46"/>
        <v>0</v>
      </c>
      <c r="J330">
        <f t="shared" si="47"/>
        <v>1</v>
      </c>
      <c r="K330">
        <f t="shared" si="48"/>
        <v>0</v>
      </c>
      <c r="L330">
        <f t="shared" si="49"/>
        <v>0</v>
      </c>
      <c r="M330">
        <f t="shared" si="50"/>
        <v>0</v>
      </c>
      <c r="N330">
        <f t="shared" si="51"/>
        <v>0</v>
      </c>
      <c r="O330">
        <f t="shared" si="52"/>
        <v>0</v>
      </c>
      <c r="P330">
        <f t="shared" si="53"/>
        <v>0</v>
      </c>
    </row>
    <row r="331" spans="1:16" x14ac:dyDescent="0.35">
      <c r="A331">
        <v>-70.31773991</v>
      </c>
      <c r="B331">
        <v>18.782290369999998</v>
      </c>
      <c r="C331">
        <v>126</v>
      </c>
      <c r="D331">
        <v>126</v>
      </c>
      <c r="E331">
        <v>0</v>
      </c>
      <c r="F331">
        <v>0</v>
      </c>
      <c r="H331">
        <f t="shared" si="45"/>
        <v>0</v>
      </c>
      <c r="I331">
        <f t="shared" si="46"/>
        <v>0</v>
      </c>
      <c r="J331">
        <f t="shared" si="47"/>
        <v>1</v>
      </c>
      <c r="K331">
        <f t="shared" si="48"/>
        <v>0</v>
      </c>
      <c r="L331">
        <f t="shared" si="49"/>
        <v>0</v>
      </c>
      <c r="M331">
        <f t="shared" si="50"/>
        <v>0</v>
      </c>
      <c r="N331">
        <f t="shared" si="51"/>
        <v>0</v>
      </c>
      <c r="O331">
        <f t="shared" si="52"/>
        <v>0</v>
      </c>
      <c r="P331">
        <f t="shared" si="53"/>
        <v>0</v>
      </c>
    </row>
    <row r="332" spans="1:16" x14ac:dyDescent="0.35">
      <c r="A332">
        <v>-69.627564269999993</v>
      </c>
      <c r="B332">
        <v>19.094365100000001</v>
      </c>
      <c r="C332">
        <v>394</v>
      </c>
      <c r="D332">
        <v>394</v>
      </c>
      <c r="E332">
        <v>2</v>
      </c>
      <c r="F332">
        <v>2</v>
      </c>
      <c r="H332">
        <f t="shared" si="45"/>
        <v>1</v>
      </c>
      <c r="I332">
        <f t="shared" si="46"/>
        <v>0</v>
      </c>
      <c r="J332">
        <f t="shared" si="47"/>
        <v>0</v>
      </c>
      <c r="K332">
        <f t="shared" si="48"/>
        <v>0</v>
      </c>
      <c r="L332">
        <f t="shared" si="49"/>
        <v>0</v>
      </c>
      <c r="M332">
        <f t="shared" si="50"/>
        <v>0</v>
      </c>
      <c r="N332">
        <f t="shared" si="51"/>
        <v>0</v>
      </c>
      <c r="O332">
        <f t="shared" si="52"/>
        <v>0</v>
      </c>
      <c r="P332">
        <f t="shared" si="53"/>
        <v>0</v>
      </c>
    </row>
    <row r="333" spans="1:16" x14ac:dyDescent="0.35">
      <c r="A333">
        <v>-70.417991889999996</v>
      </c>
      <c r="B333">
        <v>19.05205445</v>
      </c>
      <c r="C333">
        <v>275</v>
      </c>
      <c r="D333">
        <v>275</v>
      </c>
      <c r="E333">
        <v>1</v>
      </c>
      <c r="F333">
        <v>1</v>
      </c>
      <c r="H333">
        <f t="shared" si="45"/>
        <v>0</v>
      </c>
      <c r="I333">
        <f t="shared" si="46"/>
        <v>1</v>
      </c>
      <c r="J333">
        <f t="shared" si="47"/>
        <v>0</v>
      </c>
      <c r="K333">
        <f t="shared" si="48"/>
        <v>0</v>
      </c>
      <c r="L333">
        <f t="shared" si="49"/>
        <v>0</v>
      </c>
      <c r="M333">
        <f t="shared" si="50"/>
        <v>0</v>
      </c>
      <c r="N333">
        <f t="shared" si="51"/>
        <v>0</v>
      </c>
      <c r="O333">
        <f t="shared" si="52"/>
        <v>0</v>
      </c>
      <c r="P333">
        <f t="shared" si="53"/>
        <v>0</v>
      </c>
    </row>
    <row r="334" spans="1:16" x14ac:dyDescent="0.35">
      <c r="A334">
        <v>-70.52578973</v>
      </c>
      <c r="B334">
        <v>19.389731170000001</v>
      </c>
      <c r="C334">
        <v>35</v>
      </c>
      <c r="D334">
        <v>35</v>
      </c>
      <c r="E334">
        <v>0</v>
      </c>
      <c r="F334">
        <v>0</v>
      </c>
      <c r="H334">
        <f t="shared" si="45"/>
        <v>0</v>
      </c>
      <c r="I334">
        <f t="shared" si="46"/>
        <v>0</v>
      </c>
      <c r="J334">
        <f t="shared" si="47"/>
        <v>1</v>
      </c>
      <c r="K334">
        <f t="shared" si="48"/>
        <v>0</v>
      </c>
      <c r="L334">
        <f t="shared" si="49"/>
        <v>0</v>
      </c>
      <c r="M334">
        <f t="shared" si="50"/>
        <v>0</v>
      </c>
      <c r="N334">
        <f t="shared" si="51"/>
        <v>0</v>
      </c>
      <c r="O334">
        <f t="shared" si="52"/>
        <v>0</v>
      </c>
      <c r="P334">
        <f t="shared" si="53"/>
        <v>0</v>
      </c>
    </row>
    <row r="335" spans="1:16" x14ac:dyDescent="0.35">
      <c r="A335">
        <v>-69.087497119999995</v>
      </c>
      <c r="B335">
        <v>18.907605350000001</v>
      </c>
      <c r="C335">
        <v>149</v>
      </c>
      <c r="D335">
        <v>149</v>
      </c>
      <c r="E335">
        <v>0</v>
      </c>
      <c r="F335">
        <v>0</v>
      </c>
      <c r="H335">
        <f t="shared" si="45"/>
        <v>0</v>
      </c>
      <c r="I335">
        <f t="shared" si="46"/>
        <v>0</v>
      </c>
      <c r="J335">
        <f t="shared" si="47"/>
        <v>1</v>
      </c>
      <c r="K335">
        <f t="shared" si="48"/>
        <v>0</v>
      </c>
      <c r="L335">
        <f t="shared" si="49"/>
        <v>0</v>
      </c>
      <c r="M335">
        <f t="shared" si="50"/>
        <v>0</v>
      </c>
      <c r="N335">
        <f t="shared" si="51"/>
        <v>0</v>
      </c>
      <c r="O335">
        <f t="shared" si="52"/>
        <v>0</v>
      </c>
      <c r="P335">
        <f t="shared" si="53"/>
        <v>0</v>
      </c>
    </row>
    <row r="336" spans="1:16" x14ac:dyDescent="0.35">
      <c r="A336">
        <v>-70.400474740000007</v>
      </c>
      <c r="B336">
        <v>19.57406546</v>
      </c>
      <c r="C336">
        <v>148</v>
      </c>
      <c r="D336">
        <v>148</v>
      </c>
      <c r="E336">
        <v>0</v>
      </c>
      <c r="F336">
        <v>0</v>
      </c>
      <c r="H336">
        <f t="shared" si="45"/>
        <v>0</v>
      </c>
      <c r="I336">
        <f t="shared" si="46"/>
        <v>0</v>
      </c>
      <c r="J336">
        <f t="shared" si="47"/>
        <v>1</v>
      </c>
      <c r="K336">
        <f t="shared" si="48"/>
        <v>0</v>
      </c>
      <c r="L336">
        <f t="shared" si="49"/>
        <v>0</v>
      </c>
      <c r="M336">
        <f t="shared" si="50"/>
        <v>0</v>
      </c>
      <c r="N336">
        <f t="shared" si="51"/>
        <v>0</v>
      </c>
      <c r="O336">
        <f t="shared" si="52"/>
        <v>0</v>
      </c>
      <c r="P336">
        <f t="shared" si="53"/>
        <v>0</v>
      </c>
    </row>
    <row r="337" spans="1:16" x14ac:dyDescent="0.35">
      <c r="A337">
        <v>-70.671047310000006</v>
      </c>
      <c r="B337">
        <v>18.432755889999999</v>
      </c>
      <c r="C337">
        <v>384</v>
      </c>
      <c r="D337">
        <v>384</v>
      </c>
      <c r="E337">
        <v>2</v>
      </c>
      <c r="F337">
        <v>2</v>
      </c>
      <c r="H337">
        <f t="shared" si="45"/>
        <v>1</v>
      </c>
      <c r="I337">
        <f t="shared" si="46"/>
        <v>0</v>
      </c>
      <c r="J337">
        <f t="shared" si="47"/>
        <v>0</v>
      </c>
      <c r="K337">
        <f t="shared" si="48"/>
        <v>0</v>
      </c>
      <c r="L337">
        <f t="shared" si="49"/>
        <v>0</v>
      </c>
      <c r="M337">
        <f t="shared" si="50"/>
        <v>0</v>
      </c>
      <c r="N337">
        <f t="shared" si="51"/>
        <v>0</v>
      </c>
      <c r="O337">
        <f t="shared" si="52"/>
        <v>0</v>
      </c>
      <c r="P337">
        <f t="shared" si="53"/>
        <v>0</v>
      </c>
    </row>
    <row r="338" spans="1:16" x14ac:dyDescent="0.35">
      <c r="A338">
        <v>-70.164936479999994</v>
      </c>
      <c r="B338">
        <v>18.92808694</v>
      </c>
      <c r="C338">
        <v>324</v>
      </c>
      <c r="D338">
        <v>324</v>
      </c>
      <c r="E338">
        <v>2</v>
      </c>
      <c r="F338">
        <v>2</v>
      </c>
      <c r="H338">
        <f t="shared" si="45"/>
        <v>1</v>
      </c>
      <c r="I338">
        <f t="shared" si="46"/>
        <v>0</v>
      </c>
      <c r="J338">
        <f t="shared" si="47"/>
        <v>0</v>
      </c>
      <c r="K338">
        <f t="shared" si="48"/>
        <v>0</v>
      </c>
      <c r="L338">
        <f t="shared" si="49"/>
        <v>0</v>
      </c>
      <c r="M338">
        <f t="shared" si="50"/>
        <v>0</v>
      </c>
      <c r="N338">
        <f t="shared" si="51"/>
        <v>0</v>
      </c>
      <c r="O338">
        <f t="shared" si="52"/>
        <v>0</v>
      </c>
      <c r="P338">
        <f t="shared" si="53"/>
        <v>0</v>
      </c>
    </row>
    <row r="339" spans="1:16" x14ac:dyDescent="0.35">
      <c r="A339">
        <v>-70.002431240000007</v>
      </c>
      <c r="B339">
        <v>19.482437300000001</v>
      </c>
      <c r="C339">
        <v>218</v>
      </c>
      <c r="D339">
        <v>218</v>
      </c>
      <c r="E339">
        <v>1</v>
      </c>
      <c r="F339">
        <v>1</v>
      </c>
      <c r="H339">
        <f t="shared" si="45"/>
        <v>0</v>
      </c>
      <c r="I339">
        <f t="shared" si="46"/>
        <v>1</v>
      </c>
      <c r="J339">
        <f t="shared" si="47"/>
        <v>0</v>
      </c>
      <c r="K339">
        <f t="shared" si="48"/>
        <v>0</v>
      </c>
      <c r="L339">
        <f t="shared" si="49"/>
        <v>0</v>
      </c>
      <c r="M339">
        <f t="shared" si="50"/>
        <v>0</v>
      </c>
      <c r="N339">
        <f t="shared" si="51"/>
        <v>0</v>
      </c>
      <c r="O339">
        <f t="shared" si="52"/>
        <v>0</v>
      </c>
      <c r="P339">
        <f t="shared" si="53"/>
        <v>0</v>
      </c>
    </row>
    <row r="340" spans="1:16" x14ac:dyDescent="0.35">
      <c r="A340">
        <v>-69.923738819999997</v>
      </c>
      <c r="B340">
        <v>19.47004055</v>
      </c>
      <c r="C340">
        <v>284</v>
      </c>
      <c r="D340">
        <v>284</v>
      </c>
      <c r="E340">
        <v>1</v>
      </c>
      <c r="F340">
        <v>1</v>
      </c>
      <c r="H340">
        <f t="shared" si="45"/>
        <v>0</v>
      </c>
      <c r="I340">
        <f t="shared" si="46"/>
        <v>1</v>
      </c>
      <c r="J340">
        <f t="shared" si="47"/>
        <v>0</v>
      </c>
      <c r="K340">
        <f t="shared" si="48"/>
        <v>0</v>
      </c>
      <c r="L340">
        <f t="shared" si="49"/>
        <v>0</v>
      </c>
      <c r="M340">
        <f t="shared" si="50"/>
        <v>0</v>
      </c>
      <c r="N340">
        <f t="shared" si="51"/>
        <v>0</v>
      </c>
      <c r="O340">
        <f t="shared" si="52"/>
        <v>0</v>
      </c>
      <c r="P340">
        <f t="shared" si="53"/>
        <v>0</v>
      </c>
    </row>
    <row r="341" spans="1:16" x14ac:dyDescent="0.35">
      <c r="A341">
        <v>-70.170865359999993</v>
      </c>
      <c r="B341">
        <v>18.895478099999998</v>
      </c>
      <c r="C341">
        <v>310</v>
      </c>
      <c r="D341">
        <v>310</v>
      </c>
      <c r="E341">
        <v>2</v>
      </c>
      <c r="F341">
        <v>2</v>
      </c>
      <c r="H341">
        <f t="shared" si="45"/>
        <v>1</v>
      </c>
      <c r="I341">
        <f t="shared" si="46"/>
        <v>0</v>
      </c>
      <c r="J341">
        <f t="shared" si="47"/>
        <v>0</v>
      </c>
      <c r="K341">
        <f t="shared" si="48"/>
        <v>0</v>
      </c>
      <c r="L341">
        <f t="shared" si="49"/>
        <v>0</v>
      </c>
      <c r="M341">
        <f t="shared" si="50"/>
        <v>0</v>
      </c>
      <c r="N341">
        <f t="shared" si="51"/>
        <v>0</v>
      </c>
      <c r="O341">
        <f t="shared" si="52"/>
        <v>0</v>
      </c>
      <c r="P341">
        <f t="shared" si="53"/>
        <v>0</v>
      </c>
    </row>
    <row r="342" spans="1:16" x14ac:dyDescent="0.35">
      <c r="A342">
        <v>-69.184515169999997</v>
      </c>
      <c r="B342">
        <v>19.287323220000001</v>
      </c>
      <c r="C342">
        <v>56</v>
      </c>
      <c r="D342">
        <v>56</v>
      </c>
      <c r="E342">
        <v>0</v>
      </c>
      <c r="F342">
        <v>0</v>
      </c>
      <c r="H342">
        <f t="shared" si="45"/>
        <v>0</v>
      </c>
      <c r="I342">
        <f t="shared" si="46"/>
        <v>0</v>
      </c>
      <c r="J342">
        <f t="shared" si="47"/>
        <v>1</v>
      </c>
      <c r="K342">
        <f t="shared" si="48"/>
        <v>0</v>
      </c>
      <c r="L342">
        <f t="shared" si="49"/>
        <v>0</v>
      </c>
      <c r="M342">
        <f t="shared" si="50"/>
        <v>0</v>
      </c>
      <c r="N342">
        <f t="shared" si="51"/>
        <v>0</v>
      </c>
      <c r="O342">
        <f t="shared" si="52"/>
        <v>0</v>
      </c>
      <c r="P342">
        <f t="shared" si="53"/>
        <v>0</v>
      </c>
    </row>
    <row r="343" spans="1:16" x14ac:dyDescent="0.35">
      <c r="A343">
        <v>-69.941525459999994</v>
      </c>
      <c r="B343">
        <v>19.435275749999999</v>
      </c>
      <c r="C343">
        <v>157</v>
      </c>
      <c r="D343">
        <v>157</v>
      </c>
      <c r="E343">
        <v>0</v>
      </c>
      <c r="F343">
        <v>0</v>
      </c>
      <c r="H343">
        <f t="shared" si="45"/>
        <v>0</v>
      </c>
      <c r="I343">
        <f t="shared" si="46"/>
        <v>0</v>
      </c>
      <c r="J343">
        <f t="shared" si="47"/>
        <v>1</v>
      </c>
      <c r="K343">
        <f t="shared" si="48"/>
        <v>0</v>
      </c>
      <c r="L343">
        <f t="shared" si="49"/>
        <v>0</v>
      </c>
      <c r="M343">
        <f t="shared" si="50"/>
        <v>0</v>
      </c>
      <c r="N343">
        <f t="shared" si="51"/>
        <v>0</v>
      </c>
      <c r="O343">
        <f t="shared" si="52"/>
        <v>0</v>
      </c>
      <c r="P343">
        <f t="shared" si="53"/>
        <v>0</v>
      </c>
    </row>
    <row r="344" spans="1:16" x14ac:dyDescent="0.35">
      <c r="A344">
        <v>-69.568005970000002</v>
      </c>
      <c r="B344">
        <v>19.32289651</v>
      </c>
      <c r="C344">
        <v>332</v>
      </c>
      <c r="D344">
        <v>332</v>
      </c>
      <c r="E344">
        <v>2</v>
      </c>
      <c r="F344">
        <v>2</v>
      </c>
      <c r="H344">
        <f t="shared" si="45"/>
        <v>1</v>
      </c>
      <c r="I344">
        <f t="shared" si="46"/>
        <v>0</v>
      </c>
      <c r="J344">
        <f t="shared" si="47"/>
        <v>0</v>
      </c>
      <c r="K344">
        <f t="shared" si="48"/>
        <v>0</v>
      </c>
      <c r="L344">
        <f t="shared" si="49"/>
        <v>0</v>
      </c>
      <c r="M344">
        <f t="shared" si="50"/>
        <v>0</v>
      </c>
      <c r="N344">
        <f t="shared" si="51"/>
        <v>0</v>
      </c>
      <c r="O344">
        <f t="shared" si="52"/>
        <v>0</v>
      </c>
      <c r="P344">
        <f t="shared" si="53"/>
        <v>0</v>
      </c>
    </row>
    <row r="345" spans="1:16" x14ac:dyDescent="0.35">
      <c r="A345">
        <v>-70.019948389999996</v>
      </c>
      <c r="B345">
        <v>19.151228459999999</v>
      </c>
      <c r="C345">
        <v>106</v>
      </c>
      <c r="D345">
        <v>106</v>
      </c>
      <c r="E345">
        <v>0</v>
      </c>
      <c r="F345">
        <v>0</v>
      </c>
      <c r="H345">
        <f t="shared" si="45"/>
        <v>0</v>
      </c>
      <c r="I345">
        <f t="shared" si="46"/>
        <v>0</v>
      </c>
      <c r="J345">
        <f t="shared" si="47"/>
        <v>1</v>
      </c>
      <c r="K345">
        <f t="shared" si="48"/>
        <v>0</v>
      </c>
      <c r="L345">
        <f t="shared" si="49"/>
        <v>0</v>
      </c>
      <c r="M345">
        <f t="shared" si="50"/>
        <v>0</v>
      </c>
      <c r="N345">
        <f t="shared" si="51"/>
        <v>0</v>
      </c>
      <c r="O345">
        <f t="shared" si="52"/>
        <v>0</v>
      </c>
      <c r="P345">
        <f t="shared" si="53"/>
        <v>0</v>
      </c>
    </row>
    <row r="346" spans="1:16" x14ac:dyDescent="0.35">
      <c r="A346">
        <v>-70.168709399999997</v>
      </c>
      <c r="B346">
        <v>18.89736456</v>
      </c>
      <c r="C346">
        <v>321</v>
      </c>
      <c r="D346">
        <v>321</v>
      </c>
      <c r="E346">
        <v>2</v>
      </c>
      <c r="F346">
        <v>2</v>
      </c>
      <c r="H346">
        <f t="shared" si="45"/>
        <v>1</v>
      </c>
      <c r="I346">
        <f t="shared" si="46"/>
        <v>0</v>
      </c>
      <c r="J346">
        <f t="shared" si="47"/>
        <v>0</v>
      </c>
      <c r="K346">
        <f t="shared" si="48"/>
        <v>0</v>
      </c>
      <c r="L346">
        <f t="shared" si="49"/>
        <v>0</v>
      </c>
      <c r="M346">
        <f t="shared" si="50"/>
        <v>0</v>
      </c>
      <c r="N346">
        <f t="shared" si="51"/>
        <v>0</v>
      </c>
      <c r="O346">
        <f t="shared" si="52"/>
        <v>0</v>
      </c>
      <c r="P346">
        <f t="shared" si="53"/>
        <v>0</v>
      </c>
    </row>
    <row r="347" spans="1:16" x14ac:dyDescent="0.35">
      <c r="A347">
        <v>-69.515993510000001</v>
      </c>
      <c r="B347">
        <v>19.322088019999999</v>
      </c>
      <c r="C347">
        <v>52</v>
      </c>
      <c r="D347">
        <v>52</v>
      </c>
      <c r="E347">
        <v>0</v>
      </c>
      <c r="F347">
        <v>0</v>
      </c>
      <c r="H347">
        <f t="shared" si="45"/>
        <v>0</v>
      </c>
      <c r="I347">
        <f t="shared" si="46"/>
        <v>0</v>
      </c>
      <c r="J347">
        <f t="shared" si="47"/>
        <v>1</v>
      </c>
      <c r="K347">
        <f t="shared" si="48"/>
        <v>0</v>
      </c>
      <c r="L347">
        <f t="shared" si="49"/>
        <v>0</v>
      </c>
      <c r="M347">
        <f t="shared" si="50"/>
        <v>0</v>
      </c>
      <c r="N347">
        <f t="shared" si="51"/>
        <v>0</v>
      </c>
      <c r="O347">
        <f t="shared" si="52"/>
        <v>0</v>
      </c>
      <c r="P347">
        <f t="shared" si="53"/>
        <v>0</v>
      </c>
    </row>
    <row r="348" spans="1:16" x14ac:dyDescent="0.35">
      <c r="A348">
        <v>-69.719731420000002</v>
      </c>
      <c r="B348">
        <v>19.279507880000001</v>
      </c>
      <c r="C348">
        <v>264</v>
      </c>
      <c r="D348">
        <v>264</v>
      </c>
      <c r="E348">
        <v>1</v>
      </c>
      <c r="F348">
        <v>1</v>
      </c>
      <c r="H348">
        <f t="shared" si="45"/>
        <v>0</v>
      </c>
      <c r="I348">
        <f t="shared" si="46"/>
        <v>1</v>
      </c>
      <c r="J348">
        <f t="shared" si="47"/>
        <v>0</v>
      </c>
      <c r="K348">
        <f t="shared" si="48"/>
        <v>0</v>
      </c>
      <c r="L348">
        <f t="shared" si="49"/>
        <v>0</v>
      </c>
      <c r="M348">
        <f t="shared" si="50"/>
        <v>0</v>
      </c>
      <c r="N348">
        <f t="shared" si="51"/>
        <v>0</v>
      </c>
      <c r="O348">
        <f t="shared" si="52"/>
        <v>0</v>
      </c>
      <c r="P348">
        <f t="shared" si="53"/>
        <v>0</v>
      </c>
    </row>
    <row r="349" spans="1:16" x14ac:dyDescent="0.35">
      <c r="A349">
        <v>-70.254408679999997</v>
      </c>
      <c r="B349">
        <v>18.301242540000001</v>
      </c>
      <c r="C349">
        <v>186</v>
      </c>
      <c r="D349">
        <v>186</v>
      </c>
      <c r="E349">
        <v>0</v>
      </c>
      <c r="F349">
        <v>0</v>
      </c>
      <c r="H349">
        <f t="shared" si="45"/>
        <v>0</v>
      </c>
      <c r="I349">
        <f t="shared" si="46"/>
        <v>0</v>
      </c>
      <c r="J349">
        <f t="shared" si="47"/>
        <v>1</v>
      </c>
      <c r="K349">
        <f t="shared" si="48"/>
        <v>0</v>
      </c>
      <c r="L349">
        <f t="shared" si="49"/>
        <v>0</v>
      </c>
      <c r="M349">
        <f t="shared" si="50"/>
        <v>0</v>
      </c>
      <c r="N349">
        <f t="shared" si="51"/>
        <v>0</v>
      </c>
      <c r="O349">
        <f t="shared" si="52"/>
        <v>0</v>
      </c>
      <c r="P349">
        <f t="shared" si="53"/>
        <v>0</v>
      </c>
    </row>
    <row r="350" spans="1:16" x14ac:dyDescent="0.35">
      <c r="A350">
        <v>-70.171134850000001</v>
      </c>
      <c r="B350">
        <v>18.88658478</v>
      </c>
      <c r="C350">
        <v>348</v>
      </c>
      <c r="D350">
        <v>348</v>
      </c>
      <c r="E350">
        <v>2</v>
      </c>
      <c r="F350">
        <v>2</v>
      </c>
      <c r="H350">
        <f t="shared" si="45"/>
        <v>1</v>
      </c>
      <c r="I350">
        <f t="shared" si="46"/>
        <v>0</v>
      </c>
      <c r="J350">
        <f t="shared" si="47"/>
        <v>0</v>
      </c>
      <c r="K350">
        <f t="shared" si="48"/>
        <v>0</v>
      </c>
      <c r="L350">
        <f t="shared" si="49"/>
        <v>0</v>
      </c>
      <c r="M350">
        <f t="shared" si="50"/>
        <v>0</v>
      </c>
      <c r="N350">
        <f t="shared" si="51"/>
        <v>0</v>
      </c>
      <c r="O350">
        <f t="shared" si="52"/>
        <v>0</v>
      </c>
      <c r="P350">
        <f t="shared" si="53"/>
        <v>0</v>
      </c>
    </row>
    <row r="351" spans="1:16" x14ac:dyDescent="0.35">
      <c r="A351">
        <v>-70.167361929999998</v>
      </c>
      <c r="B351">
        <v>18.935363299999999</v>
      </c>
      <c r="C351">
        <v>381</v>
      </c>
      <c r="D351">
        <v>381</v>
      </c>
      <c r="E351">
        <v>2</v>
      </c>
      <c r="F351">
        <v>2</v>
      </c>
      <c r="H351">
        <f t="shared" si="45"/>
        <v>1</v>
      </c>
      <c r="I351">
        <f t="shared" si="46"/>
        <v>0</v>
      </c>
      <c r="J351">
        <f t="shared" si="47"/>
        <v>0</v>
      </c>
      <c r="K351">
        <f t="shared" si="48"/>
        <v>0</v>
      </c>
      <c r="L351">
        <f t="shared" si="49"/>
        <v>0</v>
      </c>
      <c r="M351">
        <f t="shared" si="50"/>
        <v>0</v>
      </c>
      <c r="N351">
        <f t="shared" si="51"/>
        <v>0</v>
      </c>
      <c r="O351">
        <f t="shared" si="52"/>
        <v>0</v>
      </c>
      <c r="P351">
        <f t="shared" si="53"/>
        <v>0</v>
      </c>
    </row>
    <row r="352" spans="1:16" x14ac:dyDescent="0.35">
      <c r="A352">
        <v>-70.006743150000005</v>
      </c>
      <c r="B352">
        <v>19.12859091</v>
      </c>
      <c r="C352">
        <v>37</v>
      </c>
      <c r="D352">
        <v>37</v>
      </c>
      <c r="E352">
        <v>0</v>
      </c>
      <c r="F352">
        <v>0</v>
      </c>
      <c r="H352">
        <f t="shared" si="45"/>
        <v>0</v>
      </c>
      <c r="I352">
        <f t="shared" si="46"/>
        <v>0</v>
      </c>
      <c r="J352">
        <f t="shared" si="47"/>
        <v>1</v>
      </c>
      <c r="K352">
        <f t="shared" si="48"/>
        <v>0</v>
      </c>
      <c r="L352">
        <f t="shared" si="49"/>
        <v>0</v>
      </c>
      <c r="M352">
        <f t="shared" si="50"/>
        <v>0</v>
      </c>
      <c r="N352">
        <f t="shared" si="51"/>
        <v>0</v>
      </c>
      <c r="O352">
        <f t="shared" si="52"/>
        <v>0</v>
      </c>
      <c r="P352">
        <f t="shared" si="53"/>
        <v>0</v>
      </c>
    </row>
    <row r="353" spans="1:16" x14ac:dyDescent="0.35">
      <c r="A353">
        <v>-70.125590270000004</v>
      </c>
      <c r="B353">
        <v>18.42062864</v>
      </c>
      <c r="C353">
        <v>138</v>
      </c>
      <c r="D353">
        <v>138</v>
      </c>
      <c r="E353">
        <v>0</v>
      </c>
      <c r="F353">
        <v>0</v>
      </c>
      <c r="H353">
        <f t="shared" si="45"/>
        <v>0</v>
      </c>
      <c r="I353">
        <f t="shared" si="46"/>
        <v>0</v>
      </c>
      <c r="J353">
        <f t="shared" si="47"/>
        <v>1</v>
      </c>
      <c r="K353">
        <f t="shared" si="48"/>
        <v>0</v>
      </c>
      <c r="L353">
        <f t="shared" si="49"/>
        <v>0</v>
      </c>
      <c r="M353">
        <f t="shared" si="50"/>
        <v>0</v>
      </c>
      <c r="N353">
        <f t="shared" si="51"/>
        <v>0</v>
      </c>
      <c r="O353">
        <f t="shared" si="52"/>
        <v>0</v>
      </c>
      <c r="P353">
        <f t="shared" si="53"/>
        <v>0</v>
      </c>
    </row>
    <row r="354" spans="1:16" x14ac:dyDescent="0.35">
      <c r="A354">
        <v>-70.256025649999998</v>
      </c>
      <c r="B354">
        <v>18.956922859999999</v>
      </c>
      <c r="C354">
        <v>241</v>
      </c>
      <c r="D354">
        <v>241</v>
      </c>
      <c r="E354">
        <v>1</v>
      </c>
      <c r="F354">
        <v>1</v>
      </c>
      <c r="H354">
        <f t="shared" si="45"/>
        <v>0</v>
      </c>
      <c r="I354">
        <f t="shared" si="46"/>
        <v>1</v>
      </c>
      <c r="J354">
        <f t="shared" si="47"/>
        <v>0</v>
      </c>
      <c r="K354">
        <f t="shared" si="48"/>
        <v>0</v>
      </c>
      <c r="L354">
        <f t="shared" si="49"/>
        <v>0</v>
      </c>
      <c r="M354">
        <f t="shared" si="50"/>
        <v>0</v>
      </c>
      <c r="N354">
        <f t="shared" si="51"/>
        <v>0</v>
      </c>
      <c r="O354">
        <f t="shared" si="52"/>
        <v>0</v>
      </c>
      <c r="P354">
        <f t="shared" si="53"/>
        <v>0</v>
      </c>
    </row>
    <row r="355" spans="1:16" x14ac:dyDescent="0.35">
      <c r="A355">
        <v>-70.193233410000005</v>
      </c>
      <c r="B355">
        <v>18.99842503</v>
      </c>
      <c r="C355">
        <v>204</v>
      </c>
      <c r="D355">
        <v>204</v>
      </c>
      <c r="E355">
        <v>1</v>
      </c>
      <c r="F355">
        <v>1</v>
      </c>
      <c r="H355">
        <f t="shared" si="45"/>
        <v>0</v>
      </c>
      <c r="I355">
        <f t="shared" si="46"/>
        <v>1</v>
      </c>
      <c r="J355">
        <f t="shared" si="47"/>
        <v>0</v>
      </c>
      <c r="K355">
        <f t="shared" si="48"/>
        <v>0</v>
      </c>
      <c r="L355">
        <f t="shared" si="49"/>
        <v>0</v>
      </c>
      <c r="M355">
        <f t="shared" si="50"/>
        <v>0</v>
      </c>
      <c r="N355">
        <f t="shared" si="51"/>
        <v>0</v>
      </c>
      <c r="O355">
        <f t="shared" si="52"/>
        <v>0</v>
      </c>
      <c r="P355">
        <f t="shared" si="53"/>
        <v>0</v>
      </c>
    </row>
    <row r="356" spans="1:16" x14ac:dyDescent="0.35">
      <c r="A356">
        <v>-69.40550073</v>
      </c>
      <c r="B356">
        <v>18.656975389999999</v>
      </c>
      <c r="C356">
        <v>153</v>
      </c>
      <c r="D356">
        <v>153</v>
      </c>
      <c r="E356">
        <v>0</v>
      </c>
      <c r="F356">
        <v>0</v>
      </c>
      <c r="H356">
        <f t="shared" si="45"/>
        <v>0</v>
      </c>
      <c r="I356">
        <f t="shared" si="46"/>
        <v>0</v>
      </c>
      <c r="J356">
        <f t="shared" si="47"/>
        <v>1</v>
      </c>
      <c r="K356">
        <f t="shared" si="48"/>
        <v>0</v>
      </c>
      <c r="L356">
        <f t="shared" si="49"/>
        <v>0</v>
      </c>
      <c r="M356">
        <f t="shared" si="50"/>
        <v>0</v>
      </c>
      <c r="N356">
        <f t="shared" si="51"/>
        <v>0</v>
      </c>
      <c r="O356">
        <f t="shared" si="52"/>
        <v>0</v>
      </c>
      <c r="P356">
        <f t="shared" si="53"/>
        <v>0</v>
      </c>
    </row>
    <row r="357" spans="1:16" x14ac:dyDescent="0.35">
      <c r="A357">
        <v>-69.641039000000006</v>
      </c>
      <c r="B357">
        <v>18.725966</v>
      </c>
      <c r="C357">
        <v>246</v>
      </c>
      <c r="D357">
        <v>246</v>
      </c>
      <c r="E357">
        <v>1</v>
      </c>
      <c r="F357">
        <v>1</v>
      </c>
      <c r="H357">
        <f t="shared" si="45"/>
        <v>0</v>
      </c>
      <c r="I357">
        <f t="shared" si="46"/>
        <v>1</v>
      </c>
      <c r="J357">
        <f t="shared" si="47"/>
        <v>0</v>
      </c>
      <c r="K357">
        <f t="shared" si="48"/>
        <v>0</v>
      </c>
      <c r="L357">
        <f t="shared" si="49"/>
        <v>0</v>
      </c>
      <c r="M357">
        <f t="shared" si="50"/>
        <v>0</v>
      </c>
      <c r="N357">
        <f t="shared" si="51"/>
        <v>0</v>
      </c>
      <c r="O357">
        <f t="shared" si="52"/>
        <v>0</v>
      </c>
      <c r="P357">
        <f t="shared" si="53"/>
        <v>0</v>
      </c>
    </row>
    <row r="358" spans="1:16" x14ac:dyDescent="0.35">
      <c r="A358">
        <v>-70.677784669999994</v>
      </c>
      <c r="B358">
        <v>18.54297918</v>
      </c>
      <c r="C358">
        <v>11</v>
      </c>
      <c r="D358">
        <v>11</v>
      </c>
      <c r="E358">
        <v>0</v>
      </c>
      <c r="F358">
        <v>0</v>
      </c>
      <c r="H358">
        <f t="shared" si="45"/>
        <v>0</v>
      </c>
      <c r="I358">
        <f t="shared" si="46"/>
        <v>0</v>
      </c>
      <c r="J358">
        <f t="shared" si="47"/>
        <v>1</v>
      </c>
      <c r="K358">
        <f t="shared" si="48"/>
        <v>0</v>
      </c>
      <c r="L358">
        <f t="shared" si="49"/>
        <v>0</v>
      </c>
      <c r="M358">
        <f t="shared" si="50"/>
        <v>0</v>
      </c>
      <c r="N358">
        <f t="shared" si="51"/>
        <v>0</v>
      </c>
      <c r="O358">
        <f t="shared" si="52"/>
        <v>0</v>
      </c>
      <c r="P358">
        <f t="shared" si="53"/>
        <v>0</v>
      </c>
    </row>
    <row r="359" spans="1:16" x14ac:dyDescent="0.35">
      <c r="A359">
        <v>-70.514740450000005</v>
      </c>
      <c r="B359">
        <v>18.679073939999999</v>
      </c>
      <c r="C359">
        <v>197</v>
      </c>
      <c r="D359">
        <v>197</v>
      </c>
      <c r="E359">
        <v>0</v>
      </c>
      <c r="F359">
        <v>0</v>
      </c>
      <c r="H359">
        <f t="shared" si="45"/>
        <v>0</v>
      </c>
      <c r="I359">
        <f t="shared" si="46"/>
        <v>0</v>
      </c>
      <c r="J359">
        <f t="shared" si="47"/>
        <v>1</v>
      </c>
      <c r="K359">
        <f t="shared" si="48"/>
        <v>0</v>
      </c>
      <c r="L359">
        <f t="shared" si="49"/>
        <v>0</v>
      </c>
      <c r="M359">
        <f t="shared" si="50"/>
        <v>0</v>
      </c>
      <c r="N359">
        <f t="shared" si="51"/>
        <v>0</v>
      </c>
      <c r="O359">
        <f t="shared" si="52"/>
        <v>0</v>
      </c>
      <c r="P359">
        <f t="shared" si="53"/>
        <v>0</v>
      </c>
    </row>
    <row r="360" spans="1:16" x14ac:dyDescent="0.35">
      <c r="A360">
        <v>-70.151461749999996</v>
      </c>
      <c r="B360">
        <v>18.482073400000001</v>
      </c>
      <c r="C360">
        <v>195</v>
      </c>
      <c r="D360">
        <v>195</v>
      </c>
      <c r="E360">
        <v>0</v>
      </c>
      <c r="F360">
        <v>0</v>
      </c>
      <c r="H360">
        <f t="shared" si="45"/>
        <v>0</v>
      </c>
      <c r="I360">
        <f t="shared" si="46"/>
        <v>0</v>
      </c>
      <c r="J360">
        <f t="shared" si="47"/>
        <v>1</v>
      </c>
      <c r="K360">
        <f t="shared" si="48"/>
        <v>0</v>
      </c>
      <c r="L360">
        <f t="shared" si="49"/>
        <v>0</v>
      </c>
      <c r="M360">
        <f t="shared" si="50"/>
        <v>0</v>
      </c>
      <c r="N360">
        <f t="shared" si="51"/>
        <v>0</v>
      </c>
      <c r="O360">
        <f t="shared" si="52"/>
        <v>0</v>
      </c>
      <c r="P360">
        <f t="shared" si="53"/>
        <v>0</v>
      </c>
    </row>
    <row r="361" spans="1:16" x14ac:dyDescent="0.35">
      <c r="A361">
        <v>-70.26114604</v>
      </c>
      <c r="B361">
        <v>18.959348309999999</v>
      </c>
      <c r="C361">
        <v>207</v>
      </c>
      <c r="D361">
        <v>207</v>
      </c>
      <c r="E361">
        <v>1</v>
      </c>
      <c r="F361">
        <v>1</v>
      </c>
      <c r="H361">
        <f t="shared" si="45"/>
        <v>0</v>
      </c>
      <c r="I361">
        <f t="shared" si="46"/>
        <v>1</v>
      </c>
      <c r="J361">
        <f t="shared" si="47"/>
        <v>0</v>
      </c>
      <c r="K361">
        <f t="shared" si="48"/>
        <v>0</v>
      </c>
      <c r="L361">
        <f t="shared" si="49"/>
        <v>0</v>
      </c>
      <c r="M361">
        <f t="shared" si="50"/>
        <v>0</v>
      </c>
      <c r="N361">
        <f t="shared" si="51"/>
        <v>0</v>
      </c>
      <c r="O361">
        <f t="shared" si="52"/>
        <v>0</v>
      </c>
      <c r="P361">
        <f t="shared" si="53"/>
        <v>0</v>
      </c>
    </row>
    <row r="362" spans="1:16" x14ac:dyDescent="0.35">
      <c r="A362">
        <v>-68.975656869999995</v>
      </c>
      <c r="B362">
        <v>18.787680259999998</v>
      </c>
      <c r="C362">
        <v>92</v>
      </c>
      <c r="D362">
        <v>92</v>
      </c>
      <c r="E362">
        <v>0</v>
      </c>
      <c r="F362">
        <v>0</v>
      </c>
      <c r="H362">
        <f t="shared" si="45"/>
        <v>0</v>
      </c>
      <c r="I362">
        <f t="shared" si="46"/>
        <v>0</v>
      </c>
      <c r="J362">
        <f t="shared" si="47"/>
        <v>1</v>
      </c>
      <c r="K362">
        <f t="shared" si="48"/>
        <v>0</v>
      </c>
      <c r="L362">
        <f t="shared" si="49"/>
        <v>0</v>
      </c>
      <c r="M362">
        <f t="shared" si="50"/>
        <v>0</v>
      </c>
      <c r="N362">
        <f t="shared" si="51"/>
        <v>0</v>
      </c>
      <c r="O362">
        <f t="shared" si="52"/>
        <v>0</v>
      </c>
      <c r="P362">
        <f t="shared" si="53"/>
        <v>0</v>
      </c>
    </row>
    <row r="363" spans="1:16" x14ac:dyDescent="0.35">
      <c r="A363">
        <v>-69.402805790000002</v>
      </c>
      <c r="B363">
        <v>19.088975210000001</v>
      </c>
      <c r="C363">
        <v>306</v>
      </c>
      <c r="D363">
        <v>306</v>
      </c>
      <c r="E363">
        <v>2</v>
      </c>
      <c r="F363">
        <v>2</v>
      </c>
      <c r="H363">
        <f t="shared" si="45"/>
        <v>1</v>
      </c>
      <c r="I363">
        <f t="shared" si="46"/>
        <v>0</v>
      </c>
      <c r="J363">
        <f t="shared" si="47"/>
        <v>0</v>
      </c>
      <c r="K363">
        <f t="shared" si="48"/>
        <v>0</v>
      </c>
      <c r="L363">
        <f t="shared" si="49"/>
        <v>0</v>
      </c>
      <c r="M363">
        <f t="shared" si="50"/>
        <v>0</v>
      </c>
      <c r="N363">
        <f t="shared" si="51"/>
        <v>0</v>
      </c>
      <c r="O363">
        <f t="shared" si="52"/>
        <v>0</v>
      </c>
      <c r="P363">
        <f t="shared" si="53"/>
        <v>0</v>
      </c>
    </row>
    <row r="364" spans="1:16" x14ac:dyDescent="0.35">
      <c r="A364">
        <v>-69.935596579999995</v>
      </c>
      <c r="B364">
        <v>19.131555349999999</v>
      </c>
      <c r="C364">
        <v>191</v>
      </c>
      <c r="D364">
        <v>191</v>
      </c>
      <c r="E364">
        <v>0</v>
      </c>
      <c r="F364">
        <v>0</v>
      </c>
      <c r="H364">
        <f t="shared" si="45"/>
        <v>0</v>
      </c>
      <c r="I364">
        <f t="shared" si="46"/>
        <v>0</v>
      </c>
      <c r="J364">
        <f t="shared" si="47"/>
        <v>1</v>
      </c>
      <c r="K364">
        <f t="shared" si="48"/>
        <v>0</v>
      </c>
      <c r="L364">
        <f t="shared" si="49"/>
        <v>0</v>
      </c>
      <c r="M364">
        <f t="shared" si="50"/>
        <v>0</v>
      </c>
      <c r="N364">
        <f t="shared" si="51"/>
        <v>0</v>
      </c>
      <c r="O364">
        <f t="shared" si="52"/>
        <v>0</v>
      </c>
      <c r="P364">
        <f t="shared" si="53"/>
        <v>0</v>
      </c>
    </row>
    <row r="365" spans="1:16" x14ac:dyDescent="0.35">
      <c r="A365">
        <v>-69.01958449</v>
      </c>
      <c r="B365">
        <v>18.919463109999999</v>
      </c>
      <c r="C365">
        <v>134</v>
      </c>
      <c r="D365">
        <v>134</v>
      </c>
      <c r="E365">
        <v>0</v>
      </c>
      <c r="F365">
        <v>0</v>
      </c>
      <c r="H365">
        <f t="shared" si="45"/>
        <v>0</v>
      </c>
      <c r="I365">
        <f t="shared" si="46"/>
        <v>0</v>
      </c>
      <c r="J365">
        <f t="shared" si="47"/>
        <v>1</v>
      </c>
      <c r="K365">
        <f t="shared" si="48"/>
        <v>0</v>
      </c>
      <c r="L365">
        <f t="shared" si="49"/>
        <v>0</v>
      </c>
      <c r="M365">
        <f t="shared" si="50"/>
        <v>0</v>
      </c>
      <c r="N365">
        <f t="shared" si="51"/>
        <v>0</v>
      </c>
      <c r="O365">
        <f t="shared" si="52"/>
        <v>0</v>
      </c>
      <c r="P365">
        <f t="shared" si="53"/>
        <v>0</v>
      </c>
    </row>
    <row r="366" spans="1:16" x14ac:dyDescent="0.35">
      <c r="A366">
        <v>-69.813246039999996</v>
      </c>
      <c r="B366">
        <v>18.968241630000001</v>
      </c>
      <c r="C366">
        <v>172</v>
      </c>
      <c r="D366">
        <v>172</v>
      </c>
      <c r="E366">
        <v>0</v>
      </c>
      <c r="F366">
        <v>0</v>
      </c>
      <c r="H366">
        <f t="shared" si="45"/>
        <v>0</v>
      </c>
      <c r="I366">
        <f t="shared" si="46"/>
        <v>0</v>
      </c>
      <c r="J366">
        <f t="shared" si="47"/>
        <v>1</v>
      </c>
      <c r="K366">
        <f t="shared" si="48"/>
        <v>0</v>
      </c>
      <c r="L366">
        <f t="shared" si="49"/>
        <v>0</v>
      </c>
      <c r="M366">
        <f t="shared" si="50"/>
        <v>0</v>
      </c>
      <c r="N366">
        <f t="shared" si="51"/>
        <v>0</v>
      </c>
      <c r="O366">
        <f t="shared" si="52"/>
        <v>0</v>
      </c>
      <c r="P366">
        <f t="shared" si="53"/>
        <v>0</v>
      </c>
    </row>
    <row r="367" spans="1:16" x14ac:dyDescent="0.35">
      <c r="A367">
        <v>-69.624599829999994</v>
      </c>
      <c r="B367">
        <v>19.110804269999999</v>
      </c>
      <c r="C367">
        <v>369</v>
      </c>
      <c r="D367">
        <v>369</v>
      </c>
      <c r="E367">
        <v>2</v>
      </c>
      <c r="F367">
        <v>2</v>
      </c>
      <c r="H367">
        <f t="shared" si="45"/>
        <v>1</v>
      </c>
      <c r="I367">
        <f t="shared" si="46"/>
        <v>0</v>
      </c>
      <c r="J367">
        <f t="shared" si="47"/>
        <v>0</v>
      </c>
      <c r="K367">
        <f t="shared" si="48"/>
        <v>0</v>
      </c>
      <c r="L367">
        <f t="shared" si="49"/>
        <v>0</v>
      </c>
      <c r="M367">
        <f t="shared" si="50"/>
        <v>0</v>
      </c>
      <c r="N367">
        <f t="shared" si="51"/>
        <v>0</v>
      </c>
      <c r="O367">
        <f t="shared" si="52"/>
        <v>0</v>
      </c>
      <c r="P367">
        <f t="shared" si="53"/>
        <v>0</v>
      </c>
    </row>
    <row r="368" spans="1:16" x14ac:dyDescent="0.35">
      <c r="A368">
        <v>-69.888974020000006</v>
      </c>
      <c r="B368">
        <v>19.136675749999998</v>
      </c>
      <c r="C368">
        <v>256</v>
      </c>
      <c r="D368">
        <v>256</v>
      </c>
      <c r="E368">
        <v>1</v>
      </c>
      <c r="F368">
        <v>1</v>
      </c>
      <c r="H368">
        <f t="shared" si="45"/>
        <v>0</v>
      </c>
      <c r="I368">
        <f t="shared" si="46"/>
        <v>1</v>
      </c>
      <c r="J368">
        <f t="shared" si="47"/>
        <v>0</v>
      </c>
      <c r="K368">
        <f t="shared" si="48"/>
        <v>0</v>
      </c>
      <c r="L368">
        <f t="shared" si="49"/>
        <v>0</v>
      </c>
      <c r="M368">
        <f t="shared" si="50"/>
        <v>0</v>
      </c>
      <c r="N368">
        <f t="shared" si="51"/>
        <v>0</v>
      </c>
      <c r="O368">
        <f t="shared" si="52"/>
        <v>0</v>
      </c>
      <c r="P368">
        <f t="shared" si="53"/>
        <v>0</v>
      </c>
    </row>
    <row r="369" spans="1:16" x14ac:dyDescent="0.35">
      <c r="A369">
        <v>-69.695207409999995</v>
      </c>
      <c r="B369">
        <v>18.69227918</v>
      </c>
      <c r="C369">
        <v>279</v>
      </c>
      <c r="D369">
        <v>279</v>
      </c>
      <c r="E369">
        <v>1</v>
      </c>
      <c r="F369">
        <v>1</v>
      </c>
      <c r="H369">
        <f t="shared" si="45"/>
        <v>0</v>
      </c>
      <c r="I369">
        <f t="shared" si="46"/>
        <v>1</v>
      </c>
      <c r="J369">
        <f t="shared" si="47"/>
        <v>0</v>
      </c>
      <c r="K369">
        <f t="shared" si="48"/>
        <v>0</v>
      </c>
      <c r="L369">
        <f t="shared" si="49"/>
        <v>0</v>
      </c>
      <c r="M369">
        <f t="shared" si="50"/>
        <v>0</v>
      </c>
      <c r="N369">
        <f t="shared" si="51"/>
        <v>0</v>
      </c>
      <c r="O369">
        <f t="shared" si="52"/>
        <v>0</v>
      </c>
      <c r="P369">
        <f t="shared" si="53"/>
        <v>0</v>
      </c>
    </row>
    <row r="370" spans="1:16" x14ac:dyDescent="0.35">
      <c r="A370">
        <v>-69.474221850000006</v>
      </c>
      <c r="B370">
        <v>18.84616059</v>
      </c>
      <c r="C370">
        <v>36</v>
      </c>
      <c r="D370">
        <v>36</v>
      </c>
      <c r="E370">
        <v>0</v>
      </c>
      <c r="F370">
        <v>0</v>
      </c>
      <c r="H370">
        <f t="shared" si="45"/>
        <v>0</v>
      </c>
      <c r="I370">
        <f t="shared" si="46"/>
        <v>0</v>
      </c>
      <c r="J370">
        <f t="shared" si="47"/>
        <v>1</v>
      </c>
      <c r="K370">
        <f t="shared" si="48"/>
        <v>0</v>
      </c>
      <c r="L370">
        <f t="shared" si="49"/>
        <v>0</v>
      </c>
      <c r="M370">
        <f t="shared" si="50"/>
        <v>0</v>
      </c>
      <c r="N370">
        <f t="shared" si="51"/>
        <v>0</v>
      </c>
      <c r="O370">
        <f t="shared" si="52"/>
        <v>0</v>
      </c>
      <c r="P370">
        <f t="shared" si="53"/>
        <v>0</v>
      </c>
    </row>
    <row r="371" spans="1:16" x14ac:dyDescent="0.35">
      <c r="A371">
        <v>-70.251983229999993</v>
      </c>
      <c r="B371">
        <v>18.79549561</v>
      </c>
      <c r="C371">
        <v>139</v>
      </c>
      <c r="D371">
        <v>139</v>
      </c>
      <c r="E371">
        <v>0</v>
      </c>
      <c r="F371">
        <v>0</v>
      </c>
      <c r="H371">
        <f t="shared" si="45"/>
        <v>0</v>
      </c>
      <c r="I371">
        <f t="shared" si="46"/>
        <v>0</v>
      </c>
      <c r="J371">
        <f t="shared" si="47"/>
        <v>1</v>
      </c>
      <c r="K371">
        <f t="shared" si="48"/>
        <v>0</v>
      </c>
      <c r="L371">
        <f t="shared" si="49"/>
        <v>0</v>
      </c>
      <c r="M371">
        <f t="shared" si="50"/>
        <v>0</v>
      </c>
      <c r="N371">
        <f t="shared" si="51"/>
        <v>0</v>
      </c>
      <c r="O371">
        <f t="shared" si="52"/>
        <v>0</v>
      </c>
      <c r="P371">
        <f t="shared" si="53"/>
        <v>0</v>
      </c>
    </row>
    <row r="372" spans="1:16" x14ac:dyDescent="0.35">
      <c r="A372">
        <v>-70.205091170000003</v>
      </c>
      <c r="B372">
        <v>19.004892900000002</v>
      </c>
      <c r="C372">
        <v>67</v>
      </c>
      <c r="D372">
        <v>67</v>
      </c>
      <c r="E372">
        <v>0</v>
      </c>
      <c r="F372">
        <v>0</v>
      </c>
      <c r="H372">
        <f t="shared" si="45"/>
        <v>0</v>
      </c>
      <c r="I372">
        <f t="shared" si="46"/>
        <v>0</v>
      </c>
      <c r="J372">
        <f t="shared" si="47"/>
        <v>1</v>
      </c>
      <c r="K372">
        <f t="shared" si="48"/>
        <v>0</v>
      </c>
      <c r="L372">
        <f t="shared" si="49"/>
        <v>0</v>
      </c>
      <c r="M372">
        <f t="shared" si="50"/>
        <v>0</v>
      </c>
      <c r="N372">
        <f t="shared" si="51"/>
        <v>0</v>
      </c>
      <c r="O372">
        <f t="shared" si="52"/>
        <v>0</v>
      </c>
      <c r="P372">
        <f t="shared" si="53"/>
        <v>0</v>
      </c>
    </row>
    <row r="373" spans="1:16" x14ac:dyDescent="0.35">
      <c r="A373">
        <v>-70.245515359999999</v>
      </c>
      <c r="B373">
        <v>18.964738199999999</v>
      </c>
      <c r="C373">
        <v>280</v>
      </c>
      <c r="D373">
        <v>280</v>
      </c>
      <c r="E373">
        <v>1</v>
      </c>
      <c r="F373">
        <v>1</v>
      </c>
      <c r="H373">
        <f t="shared" si="45"/>
        <v>0</v>
      </c>
      <c r="I373">
        <f t="shared" si="46"/>
        <v>1</v>
      </c>
      <c r="J373">
        <f t="shared" si="47"/>
        <v>0</v>
      </c>
      <c r="K373">
        <f t="shared" si="48"/>
        <v>0</v>
      </c>
      <c r="L373">
        <f t="shared" si="49"/>
        <v>0</v>
      </c>
      <c r="M373">
        <f t="shared" si="50"/>
        <v>0</v>
      </c>
      <c r="N373">
        <f t="shared" si="51"/>
        <v>0</v>
      </c>
      <c r="O373">
        <f t="shared" si="52"/>
        <v>0</v>
      </c>
      <c r="P373">
        <f t="shared" si="53"/>
        <v>0</v>
      </c>
    </row>
    <row r="374" spans="1:16" x14ac:dyDescent="0.35">
      <c r="A374">
        <v>-69.627833769999995</v>
      </c>
      <c r="B374">
        <v>19.097599039999999</v>
      </c>
      <c r="C374">
        <v>352</v>
      </c>
      <c r="D374">
        <v>352</v>
      </c>
      <c r="E374">
        <v>2</v>
      </c>
      <c r="F374">
        <v>2</v>
      </c>
      <c r="H374">
        <f t="shared" si="45"/>
        <v>1</v>
      </c>
      <c r="I374">
        <f t="shared" si="46"/>
        <v>0</v>
      </c>
      <c r="J374">
        <f t="shared" si="47"/>
        <v>0</v>
      </c>
      <c r="K374">
        <f t="shared" si="48"/>
        <v>0</v>
      </c>
      <c r="L374">
        <f t="shared" si="49"/>
        <v>0</v>
      </c>
      <c r="M374">
        <f t="shared" si="50"/>
        <v>0</v>
      </c>
      <c r="N374">
        <f t="shared" si="51"/>
        <v>0</v>
      </c>
      <c r="O374">
        <f t="shared" si="52"/>
        <v>0</v>
      </c>
      <c r="P374">
        <f t="shared" si="53"/>
        <v>0</v>
      </c>
    </row>
    <row r="375" spans="1:16" x14ac:dyDescent="0.35">
      <c r="A375">
        <v>-69.783871129999994</v>
      </c>
      <c r="B375">
        <v>18.965277189999998</v>
      </c>
      <c r="C375">
        <v>57</v>
      </c>
      <c r="D375">
        <v>57</v>
      </c>
      <c r="E375">
        <v>0</v>
      </c>
      <c r="F375">
        <v>0</v>
      </c>
      <c r="H375">
        <f t="shared" si="45"/>
        <v>0</v>
      </c>
      <c r="I375">
        <f t="shared" si="46"/>
        <v>0</v>
      </c>
      <c r="J375">
        <f t="shared" si="47"/>
        <v>1</v>
      </c>
      <c r="K375">
        <f t="shared" si="48"/>
        <v>0</v>
      </c>
      <c r="L375">
        <f t="shared" si="49"/>
        <v>0</v>
      </c>
      <c r="M375">
        <f t="shared" si="50"/>
        <v>0</v>
      </c>
      <c r="N375">
        <f t="shared" si="51"/>
        <v>0</v>
      </c>
      <c r="O375">
        <f t="shared" si="52"/>
        <v>0</v>
      </c>
      <c r="P375">
        <f t="shared" si="53"/>
        <v>0</v>
      </c>
    </row>
    <row r="376" spans="1:16" x14ac:dyDescent="0.35">
      <c r="A376">
        <v>-70.212367520000001</v>
      </c>
      <c r="B376">
        <v>18.994113110000001</v>
      </c>
      <c r="C376">
        <v>299</v>
      </c>
      <c r="D376">
        <v>299</v>
      </c>
      <c r="E376">
        <v>1</v>
      </c>
      <c r="F376">
        <v>1</v>
      </c>
      <c r="H376">
        <f t="shared" si="45"/>
        <v>0</v>
      </c>
      <c r="I376">
        <f t="shared" si="46"/>
        <v>1</v>
      </c>
      <c r="J376">
        <f t="shared" si="47"/>
        <v>0</v>
      </c>
      <c r="K376">
        <f t="shared" si="48"/>
        <v>0</v>
      </c>
      <c r="L376">
        <f t="shared" si="49"/>
        <v>0</v>
      </c>
      <c r="M376">
        <f t="shared" si="50"/>
        <v>0</v>
      </c>
      <c r="N376">
        <f t="shared" si="51"/>
        <v>0</v>
      </c>
      <c r="O376">
        <f t="shared" si="52"/>
        <v>0</v>
      </c>
      <c r="P376">
        <f t="shared" si="53"/>
        <v>0</v>
      </c>
    </row>
    <row r="377" spans="1:16" x14ac:dyDescent="0.35">
      <c r="A377">
        <v>-69.678768239999997</v>
      </c>
      <c r="B377">
        <v>19.023488019999998</v>
      </c>
      <c r="C377">
        <v>26</v>
      </c>
      <c r="D377">
        <v>26</v>
      </c>
      <c r="E377">
        <v>0</v>
      </c>
      <c r="F377">
        <v>0</v>
      </c>
      <c r="H377">
        <f t="shared" si="45"/>
        <v>0</v>
      </c>
      <c r="I377">
        <f t="shared" si="46"/>
        <v>0</v>
      </c>
      <c r="J377">
        <f t="shared" si="47"/>
        <v>1</v>
      </c>
      <c r="K377">
        <f t="shared" si="48"/>
        <v>0</v>
      </c>
      <c r="L377">
        <f t="shared" si="49"/>
        <v>0</v>
      </c>
      <c r="M377">
        <f t="shared" si="50"/>
        <v>0</v>
      </c>
      <c r="N377">
        <f t="shared" si="51"/>
        <v>0</v>
      </c>
      <c r="O377">
        <f t="shared" si="52"/>
        <v>0</v>
      </c>
      <c r="P377">
        <f t="shared" si="53"/>
        <v>0</v>
      </c>
    </row>
    <row r="378" spans="1:16" x14ac:dyDescent="0.35">
      <c r="A378">
        <v>-70.143376910000001</v>
      </c>
      <c r="B378">
        <v>18.524923040000001</v>
      </c>
      <c r="C378">
        <v>27</v>
      </c>
      <c r="D378">
        <v>27</v>
      </c>
      <c r="E378">
        <v>0</v>
      </c>
      <c r="F378">
        <v>0</v>
      </c>
      <c r="H378">
        <f t="shared" si="45"/>
        <v>0</v>
      </c>
      <c r="I378">
        <f t="shared" si="46"/>
        <v>0</v>
      </c>
      <c r="J378">
        <f t="shared" si="47"/>
        <v>1</v>
      </c>
      <c r="K378">
        <f t="shared" si="48"/>
        <v>0</v>
      </c>
      <c r="L378">
        <f t="shared" si="49"/>
        <v>0</v>
      </c>
      <c r="M378">
        <f t="shared" si="50"/>
        <v>0</v>
      </c>
      <c r="N378">
        <f t="shared" si="51"/>
        <v>0</v>
      </c>
      <c r="O378">
        <f t="shared" si="52"/>
        <v>0</v>
      </c>
      <c r="P378">
        <f t="shared" si="53"/>
        <v>0</v>
      </c>
    </row>
    <row r="379" spans="1:16" x14ac:dyDescent="0.35">
      <c r="A379">
        <v>-69.626755790000004</v>
      </c>
      <c r="B379">
        <v>19.08493279</v>
      </c>
      <c r="C379">
        <v>308</v>
      </c>
      <c r="D379">
        <v>308</v>
      </c>
      <c r="E379">
        <v>2</v>
      </c>
      <c r="F379">
        <v>2</v>
      </c>
      <c r="H379">
        <f t="shared" si="45"/>
        <v>1</v>
      </c>
      <c r="I379">
        <f t="shared" si="46"/>
        <v>0</v>
      </c>
      <c r="J379">
        <f t="shared" si="47"/>
        <v>0</v>
      </c>
      <c r="K379">
        <f t="shared" si="48"/>
        <v>0</v>
      </c>
      <c r="L379">
        <f t="shared" si="49"/>
        <v>0</v>
      </c>
      <c r="M379">
        <f t="shared" si="50"/>
        <v>0</v>
      </c>
      <c r="N379">
        <f t="shared" si="51"/>
        <v>0</v>
      </c>
      <c r="O379">
        <f t="shared" si="52"/>
        <v>0</v>
      </c>
      <c r="P379">
        <f t="shared" si="53"/>
        <v>0</v>
      </c>
    </row>
    <row r="380" spans="1:16" x14ac:dyDescent="0.35">
      <c r="A380">
        <v>-70.254139179999996</v>
      </c>
      <c r="B380">
        <v>18.42817449</v>
      </c>
      <c r="C380">
        <v>255</v>
      </c>
      <c r="D380">
        <v>255</v>
      </c>
      <c r="E380">
        <v>1</v>
      </c>
      <c r="F380">
        <v>1</v>
      </c>
      <c r="H380">
        <f t="shared" si="45"/>
        <v>0</v>
      </c>
      <c r="I380">
        <f t="shared" si="46"/>
        <v>1</v>
      </c>
      <c r="J380">
        <f t="shared" si="47"/>
        <v>0</v>
      </c>
      <c r="K380">
        <f t="shared" si="48"/>
        <v>0</v>
      </c>
      <c r="L380">
        <f t="shared" si="49"/>
        <v>0</v>
      </c>
      <c r="M380">
        <f t="shared" si="50"/>
        <v>0</v>
      </c>
      <c r="N380">
        <f t="shared" si="51"/>
        <v>0</v>
      </c>
      <c r="O380">
        <f t="shared" si="52"/>
        <v>0</v>
      </c>
      <c r="P380">
        <f t="shared" si="53"/>
        <v>0</v>
      </c>
    </row>
    <row r="381" spans="1:16" x14ac:dyDescent="0.35">
      <c r="A381">
        <v>-70.422034310000001</v>
      </c>
      <c r="B381">
        <v>19.07280553</v>
      </c>
      <c r="C381">
        <v>271</v>
      </c>
      <c r="D381">
        <v>271</v>
      </c>
      <c r="E381">
        <v>1</v>
      </c>
      <c r="F381">
        <v>1</v>
      </c>
      <c r="H381">
        <f t="shared" si="45"/>
        <v>0</v>
      </c>
      <c r="I381">
        <f t="shared" si="46"/>
        <v>1</v>
      </c>
      <c r="J381">
        <f t="shared" si="47"/>
        <v>0</v>
      </c>
      <c r="K381">
        <f t="shared" si="48"/>
        <v>0</v>
      </c>
      <c r="L381">
        <f t="shared" si="49"/>
        <v>0</v>
      </c>
      <c r="M381">
        <f t="shared" si="50"/>
        <v>0</v>
      </c>
      <c r="N381">
        <f t="shared" si="51"/>
        <v>0</v>
      </c>
      <c r="O381">
        <f t="shared" si="52"/>
        <v>0</v>
      </c>
      <c r="P381">
        <f t="shared" si="53"/>
        <v>0</v>
      </c>
    </row>
    <row r="382" spans="1:16" x14ac:dyDescent="0.35">
      <c r="A382">
        <v>-69.289887559999997</v>
      </c>
      <c r="B382">
        <v>18.855053909999999</v>
      </c>
      <c r="C382">
        <v>58</v>
      </c>
      <c r="D382">
        <v>58</v>
      </c>
      <c r="E382">
        <v>0</v>
      </c>
      <c r="F382">
        <v>0</v>
      </c>
      <c r="H382">
        <f t="shared" si="45"/>
        <v>0</v>
      </c>
      <c r="I382">
        <f t="shared" si="46"/>
        <v>0</v>
      </c>
      <c r="J382">
        <f t="shared" si="47"/>
        <v>1</v>
      </c>
      <c r="K382">
        <f t="shared" si="48"/>
        <v>0</v>
      </c>
      <c r="L382">
        <f t="shared" si="49"/>
        <v>0</v>
      </c>
      <c r="M382">
        <f t="shared" si="50"/>
        <v>0</v>
      </c>
      <c r="N382">
        <f t="shared" si="51"/>
        <v>0</v>
      </c>
      <c r="O382">
        <f t="shared" si="52"/>
        <v>0</v>
      </c>
      <c r="P382">
        <f t="shared" si="53"/>
        <v>0</v>
      </c>
    </row>
    <row r="383" spans="1:16" x14ac:dyDescent="0.35">
      <c r="A383">
        <v>-70.125590270000004</v>
      </c>
      <c r="B383">
        <v>19.588079180000001</v>
      </c>
      <c r="C383">
        <v>199</v>
      </c>
      <c r="D383">
        <v>199</v>
      </c>
      <c r="E383">
        <v>0</v>
      </c>
      <c r="F383">
        <v>0</v>
      </c>
      <c r="H383">
        <f t="shared" si="45"/>
        <v>0</v>
      </c>
      <c r="I383">
        <f t="shared" si="46"/>
        <v>0</v>
      </c>
      <c r="J383">
        <f t="shared" si="47"/>
        <v>1</v>
      </c>
      <c r="K383">
        <f t="shared" si="48"/>
        <v>0</v>
      </c>
      <c r="L383">
        <f t="shared" si="49"/>
        <v>0</v>
      </c>
      <c r="M383">
        <f t="shared" si="50"/>
        <v>0</v>
      </c>
      <c r="N383">
        <f t="shared" si="51"/>
        <v>0</v>
      </c>
      <c r="O383">
        <f t="shared" si="52"/>
        <v>0</v>
      </c>
      <c r="P383">
        <f t="shared" si="53"/>
        <v>0</v>
      </c>
    </row>
    <row r="384" spans="1:16" x14ac:dyDescent="0.35">
      <c r="A384">
        <v>-70.195389359999993</v>
      </c>
      <c r="B384">
        <v>19.557626290000002</v>
      </c>
      <c r="C384">
        <v>40</v>
      </c>
      <c r="D384">
        <v>40</v>
      </c>
      <c r="E384">
        <v>0</v>
      </c>
      <c r="F384">
        <v>0</v>
      </c>
      <c r="H384">
        <f t="shared" si="45"/>
        <v>0</v>
      </c>
      <c r="I384">
        <f t="shared" si="46"/>
        <v>0</v>
      </c>
      <c r="J384">
        <f t="shared" si="47"/>
        <v>1</v>
      </c>
      <c r="K384">
        <f t="shared" si="48"/>
        <v>0</v>
      </c>
      <c r="L384">
        <f t="shared" si="49"/>
        <v>0</v>
      </c>
      <c r="M384">
        <f t="shared" si="50"/>
        <v>0</v>
      </c>
      <c r="N384">
        <f t="shared" si="51"/>
        <v>0</v>
      </c>
      <c r="O384">
        <f t="shared" si="52"/>
        <v>0</v>
      </c>
      <c r="P384">
        <f t="shared" si="53"/>
        <v>0</v>
      </c>
    </row>
    <row r="385" spans="1:16" x14ac:dyDescent="0.35">
      <c r="A385">
        <v>-70.346575830000006</v>
      </c>
      <c r="B385">
        <v>18.28049145</v>
      </c>
      <c r="C385">
        <v>84</v>
      </c>
      <c r="D385">
        <v>84</v>
      </c>
      <c r="E385">
        <v>0</v>
      </c>
      <c r="F385">
        <v>0</v>
      </c>
      <c r="H385">
        <f t="shared" si="45"/>
        <v>0</v>
      </c>
      <c r="I385">
        <f t="shared" si="46"/>
        <v>0</v>
      </c>
      <c r="J385">
        <f t="shared" si="47"/>
        <v>1</v>
      </c>
      <c r="K385">
        <f t="shared" si="48"/>
        <v>0</v>
      </c>
      <c r="L385">
        <f t="shared" si="49"/>
        <v>0</v>
      </c>
      <c r="M385">
        <f t="shared" si="50"/>
        <v>0</v>
      </c>
      <c r="N385">
        <f t="shared" si="51"/>
        <v>0</v>
      </c>
      <c r="O385">
        <f t="shared" si="52"/>
        <v>0</v>
      </c>
      <c r="P385">
        <f t="shared" si="53"/>
        <v>0</v>
      </c>
    </row>
    <row r="386" spans="1:16" x14ac:dyDescent="0.35">
      <c r="A386">
        <v>-70.097023840000006</v>
      </c>
      <c r="B386">
        <v>19.153384410000001</v>
      </c>
      <c r="C386">
        <v>212</v>
      </c>
      <c r="D386">
        <v>212</v>
      </c>
      <c r="E386">
        <v>1</v>
      </c>
      <c r="F386">
        <v>1</v>
      </c>
      <c r="H386">
        <f t="shared" si="45"/>
        <v>0</v>
      </c>
      <c r="I386">
        <f t="shared" si="46"/>
        <v>1</v>
      </c>
      <c r="J386">
        <f t="shared" si="47"/>
        <v>0</v>
      </c>
      <c r="K386">
        <f t="shared" si="48"/>
        <v>0</v>
      </c>
      <c r="L386">
        <f t="shared" si="49"/>
        <v>0</v>
      </c>
      <c r="M386">
        <f t="shared" si="50"/>
        <v>0</v>
      </c>
      <c r="N386">
        <f t="shared" si="51"/>
        <v>0</v>
      </c>
      <c r="O386">
        <f t="shared" si="52"/>
        <v>0</v>
      </c>
      <c r="P386">
        <f t="shared" si="53"/>
        <v>0</v>
      </c>
    </row>
    <row r="387" spans="1:16" x14ac:dyDescent="0.35">
      <c r="A387">
        <v>-70.254139179999996</v>
      </c>
      <c r="B387">
        <v>18.401764020000002</v>
      </c>
      <c r="C387">
        <v>287</v>
      </c>
      <c r="D387">
        <v>287</v>
      </c>
      <c r="E387">
        <v>1</v>
      </c>
      <c r="F387">
        <v>1</v>
      </c>
      <c r="H387">
        <f t="shared" ref="H387:H402" si="54">IF(AND(E387=2,F387=2),1,0)</f>
        <v>0</v>
      </c>
      <c r="I387">
        <f t="shared" ref="I387:I402" si="55">IF(AND(E387=1,F387=1),1,0)</f>
        <v>1</v>
      </c>
      <c r="J387">
        <f t="shared" ref="J387:J402" si="56">IF(AND(E387=0,F387=0),1,0)</f>
        <v>0</v>
      </c>
      <c r="K387">
        <f t="shared" ref="K387:K402" si="57">IF(AND(E387=2,F387=1),1,0)</f>
        <v>0</v>
      </c>
      <c r="L387">
        <f t="shared" ref="L387:L402" si="58">IF(AND(E387=1,F387=2),1,0)</f>
        <v>0</v>
      </c>
      <c r="M387">
        <f t="shared" ref="M387:M402" si="59">IF(AND(E387=1,F387=0),1,0)</f>
        <v>0</v>
      </c>
      <c r="N387">
        <f t="shared" ref="N387:N402" si="60">IF(AND(E387=2,F387=0),1,0)</f>
        <v>0</v>
      </c>
      <c r="O387">
        <f t="shared" ref="O387:O402" si="61">IF(AND(E387=0,F387=2),1,0)</f>
        <v>0</v>
      </c>
      <c r="P387">
        <f t="shared" ref="P387:P402" si="62">IF(AND(E387=0,F387=1),1,0)</f>
        <v>0</v>
      </c>
    </row>
    <row r="388" spans="1:16" x14ac:dyDescent="0.35">
      <c r="A388">
        <v>-70.256295140000006</v>
      </c>
      <c r="B388">
        <v>18.956653370000002</v>
      </c>
      <c r="C388">
        <v>223</v>
      </c>
      <c r="D388">
        <v>223</v>
      </c>
      <c r="E388">
        <v>1</v>
      </c>
      <c r="F388">
        <v>1</v>
      </c>
      <c r="H388">
        <f t="shared" si="54"/>
        <v>0</v>
      </c>
      <c r="I388">
        <f t="shared" si="55"/>
        <v>1</v>
      </c>
      <c r="J388">
        <f t="shared" si="56"/>
        <v>0</v>
      </c>
      <c r="K388">
        <f t="shared" si="57"/>
        <v>0</v>
      </c>
      <c r="L388">
        <f t="shared" si="58"/>
        <v>0</v>
      </c>
      <c r="M388">
        <f t="shared" si="59"/>
        <v>0</v>
      </c>
      <c r="N388">
        <f t="shared" si="60"/>
        <v>0</v>
      </c>
      <c r="O388">
        <f t="shared" si="61"/>
        <v>0</v>
      </c>
      <c r="P388">
        <f t="shared" si="62"/>
        <v>0</v>
      </c>
    </row>
    <row r="389" spans="1:16" x14ac:dyDescent="0.35">
      <c r="A389">
        <v>-70.42499875</v>
      </c>
      <c r="B389">
        <v>19.401319430000001</v>
      </c>
      <c r="C389">
        <v>0</v>
      </c>
      <c r="D389">
        <v>0</v>
      </c>
      <c r="E389">
        <v>0</v>
      </c>
      <c r="F389">
        <v>0</v>
      </c>
      <c r="H389">
        <f t="shared" si="54"/>
        <v>0</v>
      </c>
      <c r="I389">
        <f t="shared" si="55"/>
        <v>0</v>
      </c>
      <c r="J389">
        <f t="shared" si="56"/>
        <v>1</v>
      </c>
      <c r="K389">
        <f t="shared" si="57"/>
        <v>0</v>
      </c>
      <c r="L389">
        <f t="shared" si="58"/>
        <v>0</v>
      </c>
      <c r="M389">
        <f t="shared" si="59"/>
        <v>0</v>
      </c>
      <c r="N389">
        <f t="shared" si="60"/>
        <v>0</v>
      </c>
      <c r="O389">
        <f t="shared" si="61"/>
        <v>0</v>
      </c>
      <c r="P389">
        <f t="shared" si="62"/>
        <v>0</v>
      </c>
    </row>
    <row r="390" spans="1:16" x14ac:dyDescent="0.35">
      <c r="A390">
        <v>-70.249827269999997</v>
      </c>
      <c r="B390">
        <v>18.41362178</v>
      </c>
      <c r="C390">
        <v>268</v>
      </c>
      <c r="D390">
        <v>268</v>
      </c>
      <c r="E390">
        <v>1</v>
      </c>
      <c r="F390">
        <v>1</v>
      </c>
      <c r="H390">
        <f t="shared" si="54"/>
        <v>0</v>
      </c>
      <c r="I390">
        <f t="shared" si="55"/>
        <v>1</v>
      </c>
      <c r="J390">
        <f t="shared" si="56"/>
        <v>0</v>
      </c>
      <c r="K390">
        <f t="shared" si="57"/>
        <v>0</v>
      </c>
      <c r="L390">
        <f t="shared" si="58"/>
        <v>0</v>
      </c>
      <c r="M390">
        <f t="shared" si="59"/>
        <v>0</v>
      </c>
      <c r="N390">
        <f t="shared" si="60"/>
        <v>0</v>
      </c>
      <c r="O390">
        <f t="shared" si="61"/>
        <v>0</v>
      </c>
      <c r="P390">
        <f t="shared" si="62"/>
        <v>0</v>
      </c>
    </row>
    <row r="391" spans="1:16" x14ac:dyDescent="0.35">
      <c r="A391">
        <v>-70.58265308</v>
      </c>
      <c r="B391">
        <v>18.431677919999998</v>
      </c>
      <c r="C391">
        <v>111</v>
      </c>
      <c r="D391">
        <v>111</v>
      </c>
      <c r="E391">
        <v>0</v>
      </c>
      <c r="F391">
        <v>0</v>
      </c>
      <c r="H391">
        <f t="shared" si="54"/>
        <v>0</v>
      </c>
      <c r="I391">
        <f t="shared" si="55"/>
        <v>0</v>
      </c>
      <c r="J391">
        <f t="shared" si="56"/>
        <v>1</v>
      </c>
      <c r="K391">
        <f t="shared" si="57"/>
        <v>0</v>
      </c>
      <c r="L391">
        <f t="shared" si="58"/>
        <v>0</v>
      </c>
      <c r="M391">
        <f t="shared" si="59"/>
        <v>0</v>
      </c>
      <c r="N391">
        <f t="shared" si="60"/>
        <v>0</v>
      </c>
      <c r="O391">
        <f t="shared" si="61"/>
        <v>0</v>
      </c>
      <c r="P391">
        <f t="shared" si="62"/>
        <v>0</v>
      </c>
    </row>
    <row r="392" spans="1:16" x14ac:dyDescent="0.35">
      <c r="A392">
        <v>-69.880889179999997</v>
      </c>
      <c r="B392">
        <v>19.153384410000001</v>
      </c>
      <c r="C392">
        <v>289</v>
      </c>
      <c r="D392">
        <v>289</v>
      </c>
      <c r="E392">
        <v>1</v>
      </c>
      <c r="F392">
        <v>1</v>
      </c>
      <c r="H392">
        <f t="shared" si="54"/>
        <v>0</v>
      </c>
      <c r="I392">
        <f t="shared" si="55"/>
        <v>1</v>
      </c>
      <c r="J392">
        <f t="shared" si="56"/>
        <v>0</v>
      </c>
      <c r="K392">
        <f t="shared" si="57"/>
        <v>0</v>
      </c>
      <c r="L392">
        <f t="shared" si="58"/>
        <v>0</v>
      </c>
      <c r="M392">
        <f t="shared" si="59"/>
        <v>0</v>
      </c>
      <c r="N392">
        <f t="shared" si="60"/>
        <v>0</v>
      </c>
      <c r="O392">
        <f t="shared" si="61"/>
        <v>0</v>
      </c>
      <c r="P392">
        <f t="shared" si="62"/>
        <v>0</v>
      </c>
    </row>
    <row r="393" spans="1:16" x14ac:dyDescent="0.35">
      <c r="A393">
        <v>-70.165475459999996</v>
      </c>
      <c r="B393">
        <v>18.928356440000002</v>
      </c>
      <c r="C393">
        <v>326</v>
      </c>
      <c r="D393">
        <v>326</v>
      </c>
      <c r="E393">
        <v>2</v>
      </c>
      <c r="F393">
        <v>2</v>
      </c>
      <c r="H393">
        <f t="shared" si="54"/>
        <v>1</v>
      </c>
      <c r="I393">
        <f t="shared" si="55"/>
        <v>0</v>
      </c>
      <c r="J393">
        <f t="shared" si="56"/>
        <v>0</v>
      </c>
      <c r="K393">
        <f t="shared" si="57"/>
        <v>0</v>
      </c>
      <c r="L393">
        <f t="shared" si="58"/>
        <v>0</v>
      </c>
      <c r="M393">
        <f t="shared" si="59"/>
        <v>0</v>
      </c>
      <c r="N393">
        <f t="shared" si="60"/>
        <v>0</v>
      </c>
      <c r="O393">
        <f t="shared" si="61"/>
        <v>0</v>
      </c>
      <c r="P393">
        <f t="shared" si="62"/>
        <v>0</v>
      </c>
    </row>
    <row r="394" spans="1:16" x14ac:dyDescent="0.35">
      <c r="A394">
        <v>-70.050670769999996</v>
      </c>
      <c r="B394">
        <v>19.138023220000001</v>
      </c>
      <c r="C394">
        <v>399</v>
      </c>
      <c r="D394">
        <v>399</v>
      </c>
      <c r="E394">
        <v>2</v>
      </c>
      <c r="F394">
        <v>2</v>
      </c>
      <c r="H394">
        <f t="shared" si="54"/>
        <v>1</v>
      </c>
      <c r="I394">
        <f t="shared" si="55"/>
        <v>0</v>
      </c>
      <c r="J394">
        <f t="shared" si="56"/>
        <v>0</v>
      </c>
      <c r="K394">
        <f t="shared" si="57"/>
        <v>0</v>
      </c>
      <c r="L394">
        <f t="shared" si="58"/>
        <v>0</v>
      </c>
      <c r="M394">
        <f t="shared" si="59"/>
        <v>0</v>
      </c>
      <c r="N394">
        <f t="shared" si="60"/>
        <v>0</v>
      </c>
      <c r="O394">
        <f t="shared" si="61"/>
        <v>0</v>
      </c>
      <c r="P394">
        <f t="shared" si="62"/>
        <v>0</v>
      </c>
    </row>
    <row r="395" spans="1:16" x14ac:dyDescent="0.35">
      <c r="A395">
        <v>-69.357530699999998</v>
      </c>
      <c r="B395">
        <v>18.670989110000001</v>
      </c>
      <c r="C395">
        <v>160</v>
      </c>
      <c r="D395">
        <v>160</v>
      </c>
      <c r="E395">
        <v>0</v>
      </c>
      <c r="F395">
        <v>0</v>
      </c>
      <c r="H395">
        <f t="shared" si="54"/>
        <v>0</v>
      </c>
      <c r="I395">
        <f t="shared" si="55"/>
        <v>0</v>
      </c>
      <c r="J395">
        <f t="shared" si="56"/>
        <v>1</v>
      </c>
      <c r="K395">
        <f t="shared" si="57"/>
        <v>0</v>
      </c>
      <c r="L395">
        <f t="shared" si="58"/>
        <v>0</v>
      </c>
      <c r="M395">
        <f t="shared" si="59"/>
        <v>0</v>
      </c>
      <c r="N395">
        <f t="shared" si="60"/>
        <v>0</v>
      </c>
      <c r="O395">
        <f t="shared" si="61"/>
        <v>0</v>
      </c>
      <c r="P395">
        <f t="shared" si="62"/>
        <v>0</v>
      </c>
    </row>
    <row r="396" spans="1:16" x14ac:dyDescent="0.35">
      <c r="A396">
        <v>-69.704370229999995</v>
      </c>
      <c r="B396">
        <v>18.623019070000002</v>
      </c>
      <c r="C396">
        <v>99</v>
      </c>
      <c r="D396">
        <v>99</v>
      </c>
      <c r="E396">
        <v>0</v>
      </c>
      <c r="F396">
        <v>0</v>
      </c>
      <c r="H396">
        <f t="shared" si="54"/>
        <v>0</v>
      </c>
      <c r="I396">
        <f t="shared" si="55"/>
        <v>0</v>
      </c>
      <c r="J396">
        <f t="shared" si="56"/>
        <v>1</v>
      </c>
      <c r="K396">
        <f t="shared" si="57"/>
        <v>0</v>
      </c>
      <c r="L396">
        <f t="shared" si="58"/>
        <v>0</v>
      </c>
      <c r="M396">
        <f t="shared" si="59"/>
        <v>0</v>
      </c>
      <c r="N396">
        <f t="shared" si="60"/>
        <v>0</v>
      </c>
      <c r="O396">
        <f t="shared" si="61"/>
        <v>0</v>
      </c>
      <c r="P396">
        <f t="shared" si="62"/>
        <v>0</v>
      </c>
    </row>
    <row r="397" spans="1:16" x14ac:dyDescent="0.35">
      <c r="A397">
        <v>-69.793842429999998</v>
      </c>
      <c r="B397">
        <v>18.856401380000001</v>
      </c>
      <c r="C397">
        <v>129</v>
      </c>
      <c r="D397">
        <v>129</v>
      </c>
      <c r="E397">
        <v>0</v>
      </c>
      <c r="F397">
        <v>0</v>
      </c>
      <c r="H397">
        <f t="shared" si="54"/>
        <v>0</v>
      </c>
      <c r="I397">
        <f t="shared" si="55"/>
        <v>0</v>
      </c>
      <c r="J397">
        <f t="shared" si="56"/>
        <v>1</v>
      </c>
      <c r="K397">
        <f t="shared" si="57"/>
        <v>0</v>
      </c>
      <c r="L397">
        <f t="shared" si="58"/>
        <v>0</v>
      </c>
      <c r="M397">
        <f t="shared" si="59"/>
        <v>0</v>
      </c>
      <c r="N397">
        <f t="shared" si="60"/>
        <v>0</v>
      </c>
      <c r="O397">
        <f t="shared" si="61"/>
        <v>0</v>
      </c>
      <c r="P397">
        <f t="shared" si="62"/>
        <v>0</v>
      </c>
    </row>
    <row r="398" spans="1:16" x14ac:dyDescent="0.35">
      <c r="A398">
        <v>-70.35142673</v>
      </c>
      <c r="B398">
        <v>19.341222139999999</v>
      </c>
      <c r="C398">
        <v>102</v>
      </c>
      <c r="D398">
        <v>102</v>
      </c>
      <c r="E398">
        <v>0</v>
      </c>
      <c r="F398">
        <v>0</v>
      </c>
      <c r="H398">
        <f t="shared" si="54"/>
        <v>0</v>
      </c>
      <c r="I398">
        <f t="shared" si="55"/>
        <v>0</v>
      </c>
      <c r="J398">
        <f t="shared" si="56"/>
        <v>1</v>
      </c>
      <c r="K398">
        <f t="shared" si="57"/>
        <v>0</v>
      </c>
      <c r="L398">
        <f t="shared" si="58"/>
        <v>0</v>
      </c>
      <c r="M398">
        <f t="shared" si="59"/>
        <v>0</v>
      </c>
      <c r="N398">
        <f t="shared" si="60"/>
        <v>0</v>
      </c>
      <c r="O398">
        <f t="shared" si="61"/>
        <v>0</v>
      </c>
      <c r="P398">
        <f t="shared" si="62"/>
        <v>0</v>
      </c>
    </row>
    <row r="399" spans="1:16" x14ac:dyDescent="0.35">
      <c r="A399">
        <v>-69.590104530000005</v>
      </c>
      <c r="B399">
        <v>18.55456745</v>
      </c>
      <c r="C399">
        <v>124</v>
      </c>
      <c r="D399">
        <v>124</v>
      </c>
      <c r="E399">
        <v>0</v>
      </c>
      <c r="F399">
        <v>0</v>
      </c>
      <c r="H399">
        <f t="shared" si="54"/>
        <v>0</v>
      </c>
      <c r="I399">
        <f t="shared" si="55"/>
        <v>0</v>
      </c>
      <c r="J399">
        <f t="shared" si="56"/>
        <v>1</v>
      </c>
      <c r="K399">
        <f t="shared" si="57"/>
        <v>0</v>
      </c>
      <c r="L399">
        <f t="shared" si="58"/>
        <v>0</v>
      </c>
      <c r="M399">
        <f t="shared" si="59"/>
        <v>0</v>
      </c>
      <c r="N399">
        <f t="shared" si="60"/>
        <v>0</v>
      </c>
      <c r="O399">
        <f t="shared" si="61"/>
        <v>0</v>
      </c>
      <c r="P399">
        <f t="shared" si="62"/>
        <v>0</v>
      </c>
    </row>
    <row r="400" spans="1:16" x14ac:dyDescent="0.35">
      <c r="A400">
        <v>-69.631067700000003</v>
      </c>
      <c r="B400">
        <v>18.428713470000002</v>
      </c>
      <c r="C400">
        <v>339</v>
      </c>
      <c r="D400">
        <v>339</v>
      </c>
      <c r="E400">
        <v>2</v>
      </c>
      <c r="F400">
        <v>2</v>
      </c>
      <c r="H400">
        <f t="shared" si="54"/>
        <v>1</v>
      </c>
      <c r="I400">
        <f t="shared" si="55"/>
        <v>0</v>
      </c>
      <c r="J400">
        <f t="shared" si="56"/>
        <v>0</v>
      </c>
      <c r="K400">
        <f t="shared" si="57"/>
        <v>0</v>
      </c>
      <c r="L400">
        <f t="shared" si="58"/>
        <v>0</v>
      </c>
      <c r="M400">
        <f t="shared" si="59"/>
        <v>0</v>
      </c>
      <c r="N400">
        <f t="shared" si="60"/>
        <v>0</v>
      </c>
      <c r="O400">
        <f t="shared" si="61"/>
        <v>0</v>
      </c>
      <c r="P400">
        <f t="shared" si="62"/>
        <v>0</v>
      </c>
    </row>
    <row r="401" spans="1:17" x14ac:dyDescent="0.35">
      <c r="A401">
        <v>-68.902623840000004</v>
      </c>
      <c r="B401">
        <v>18.720037120000001</v>
      </c>
      <c r="C401">
        <v>33</v>
      </c>
      <c r="D401">
        <v>33</v>
      </c>
      <c r="E401">
        <v>0</v>
      </c>
      <c r="F401">
        <v>0</v>
      </c>
      <c r="H401">
        <f t="shared" si="54"/>
        <v>0</v>
      </c>
      <c r="I401">
        <f t="shared" si="55"/>
        <v>0</v>
      </c>
      <c r="J401">
        <f t="shared" si="56"/>
        <v>1</v>
      </c>
      <c r="K401">
        <f t="shared" si="57"/>
        <v>0</v>
      </c>
      <c r="L401">
        <f t="shared" si="58"/>
        <v>0</v>
      </c>
      <c r="M401">
        <f t="shared" si="59"/>
        <v>0</v>
      </c>
      <c r="N401">
        <f t="shared" si="60"/>
        <v>0</v>
      </c>
      <c r="O401">
        <f t="shared" si="61"/>
        <v>0</v>
      </c>
      <c r="P401">
        <f t="shared" si="62"/>
        <v>0</v>
      </c>
    </row>
    <row r="402" spans="1:17" x14ac:dyDescent="0.35">
      <c r="H402">
        <f>SUM(H2:H401)</f>
        <v>94</v>
      </c>
      <c r="I402">
        <f t="shared" ref="I402:P402" si="63">SUM(I2:I401)</f>
        <v>95</v>
      </c>
      <c r="J402">
        <f t="shared" si="63"/>
        <v>190</v>
      </c>
      <c r="K402">
        <f t="shared" si="63"/>
        <v>2</v>
      </c>
      <c r="L402">
        <f t="shared" si="63"/>
        <v>2</v>
      </c>
      <c r="M402">
        <f t="shared" si="63"/>
        <v>3</v>
      </c>
      <c r="N402">
        <f t="shared" si="63"/>
        <v>4</v>
      </c>
      <c r="O402">
        <f t="shared" si="63"/>
        <v>1</v>
      </c>
      <c r="P402">
        <f t="shared" si="63"/>
        <v>9</v>
      </c>
      <c r="Q402">
        <f>SUM(H402:P402)</f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opLeftCell="A5" workbookViewId="0">
      <selection activeCell="B20" sqref="B20"/>
    </sheetView>
  </sheetViews>
  <sheetFormatPr defaultColWidth="9.1796875" defaultRowHeight="15.5" x14ac:dyDescent="0.35"/>
  <cols>
    <col min="1" max="1" width="3.81640625" style="1" customWidth="1"/>
    <col min="2" max="2" width="17.36328125" style="1" customWidth="1"/>
    <col min="3" max="3" width="15.453125" style="1" customWidth="1"/>
    <col min="4" max="4" width="15.36328125" style="1" customWidth="1"/>
    <col min="5" max="5" width="13.81640625" style="1" customWidth="1"/>
    <col min="6" max="6" width="16.453125" style="1" customWidth="1"/>
    <col min="7" max="7" width="8" style="1" customWidth="1"/>
    <col min="8" max="8" width="13.1796875" style="1" customWidth="1"/>
    <col min="9" max="9" width="8" style="1" customWidth="1"/>
    <col min="10" max="10" width="9.36328125" style="1" bestFit="1" customWidth="1"/>
    <col min="11" max="11" width="9.54296875" style="1" bestFit="1" customWidth="1"/>
    <col min="12" max="12" width="14.54296875" style="1" bestFit="1" customWidth="1"/>
    <col min="13" max="14" width="12.36328125" style="1" bestFit="1" customWidth="1"/>
    <col min="15" max="15" width="12.1796875" style="1" bestFit="1" customWidth="1"/>
    <col min="16" max="16" width="15.08984375" style="1" customWidth="1"/>
    <col min="17" max="17" width="13.81640625" style="1" customWidth="1"/>
    <col min="18" max="18" width="12.36328125" style="1" customWidth="1"/>
    <col min="19" max="19" width="9.1796875" style="1"/>
    <col min="20" max="20" width="13.1796875" style="1" customWidth="1"/>
    <col min="21" max="16384" width="9.1796875" style="1"/>
  </cols>
  <sheetData>
    <row r="1" spans="1:17" x14ac:dyDescent="0.35">
      <c r="C1" s="2" t="s">
        <v>13</v>
      </c>
      <c r="D1" s="2"/>
      <c r="E1" s="3"/>
      <c r="F1" s="3"/>
    </row>
    <row r="2" spans="1:17" ht="18" thickBot="1" x14ac:dyDescent="0.4">
      <c r="B2" s="4"/>
      <c r="C2" s="5" t="s">
        <v>49</v>
      </c>
      <c r="D2" s="5" t="s">
        <v>50</v>
      </c>
      <c r="E2" s="4" t="s">
        <v>14</v>
      </c>
      <c r="F2" s="5" t="s">
        <v>15</v>
      </c>
      <c r="G2" s="5" t="s">
        <v>16</v>
      </c>
      <c r="K2" s="1" t="s">
        <v>17</v>
      </c>
      <c r="M2" s="1" t="s">
        <v>18</v>
      </c>
    </row>
    <row r="3" spans="1:17" x14ac:dyDescent="0.35">
      <c r="A3" s="6" t="s">
        <v>19</v>
      </c>
      <c r="B3" s="7" t="s">
        <v>49</v>
      </c>
      <c r="C3" s="8">
        <f>SUM(sample_csv_matrix!H402:I402,sample_csv_matrix!K402:L402)</f>
        <v>193</v>
      </c>
      <c r="D3" s="8">
        <f>SUM(sample_csv_matrix!M402:N402)</f>
        <v>7</v>
      </c>
      <c r="E3" s="8">
        <f>SUM(C3:D3)</f>
        <v>200</v>
      </c>
      <c r="F3" s="9">
        <f>17196112.6143188+2133022.10479736</f>
        <v>19329134.719116159</v>
      </c>
      <c r="G3" s="10">
        <f>F3/$F$5</f>
        <v>9.3762922992950441E-4</v>
      </c>
      <c r="K3" s="11">
        <f>C3/E3</f>
        <v>0.96499999999999997</v>
      </c>
      <c r="M3" s="1">
        <f>F3/30^2</f>
        <v>21476.816354573511</v>
      </c>
    </row>
    <row r="4" spans="1:17" ht="16" thickBot="1" x14ac:dyDescent="0.4">
      <c r="A4" s="6"/>
      <c r="B4" s="5" t="s">
        <v>50</v>
      </c>
      <c r="C4" s="4">
        <f>SUM(sample_csv_matrix!O402:P402)</f>
        <v>10</v>
      </c>
      <c r="D4" s="4">
        <f>SUM(sample_csv_matrix!J402)</f>
        <v>190</v>
      </c>
      <c r="E4" s="4">
        <f>SUM(C4:D4)</f>
        <v>200</v>
      </c>
      <c r="F4" s="12">
        <f>20595572899.1791</f>
        <v>20595572899.1791</v>
      </c>
      <c r="G4" s="13">
        <f>F4/$F$5</f>
        <v>0.99906237077007054</v>
      </c>
      <c r="K4" s="11">
        <f>D4/E4</f>
        <v>0.95</v>
      </c>
      <c r="M4" s="1">
        <f>F4/30^2</f>
        <v>22883969.887976777</v>
      </c>
    </row>
    <row r="5" spans="1:17" x14ac:dyDescent="0.35">
      <c r="B5" s="8" t="s">
        <v>14</v>
      </c>
      <c r="C5" s="8">
        <f>SUM(C3:C4)</f>
        <v>203</v>
      </c>
      <c r="D5" s="8">
        <f>SUM(D3:D4)</f>
        <v>197</v>
      </c>
      <c r="E5" s="9">
        <f>SUM(E3:E4)</f>
        <v>400</v>
      </c>
      <c r="F5" s="9">
        <f>SUM(F3:F4)</f>
        <v>20614902033.898216</v>
      </c>
      <c r="G5" s="14">
        <f>SUM(G3:G4)</f>
        <v>1</v>
      </c>
      <c r="M5" s="1">
        <f>SUM(M3:M4)</f>
        <v>22905446.70433135</v>
      </c>
    </row>
    <row r="6" spans="1:17" x14ac:dyDescent="0.35">
      <c r="I6" s="1">
        <f>(C3+D4)/E5</f>
        <v>0.95750000000000002</v>
      </c>
    </row>
    <row r="8" spans="1:17" x14ac:dyDescent="0.35">
      <c r="C8" s="2" t="s">
        <v>13</v>
      </c>
      <c r="D8" s="2"/>
    </row>
    <row r="9" spans="1:17" ht="18" thickBot="1" x14ac:dyDescent="0.4">
      <c r="B9" s="4"/>
      <c r="C9" s="5" t="s">
        <v>49</v>
      </c>
      <c r="D9" s="5" t="s">
        <v>50</v>
      </c>
      <c r="E9" s="4" t="s">
        <v>14</v>
      </c>
      <c r="F9" s="5" t="s">
        <v>15</v>
      </c>
      <c r="G9" s="5" t="s">
        <v>16</v>
      </c>
      <c r="K9" s="1" t="s">
        <v>17</v>
      </c>
      <c r="N9" s="1" t="s">
        <v>20</v>
      </c>
      <c r="O9" s="1" t="s">
        <v>21</v>
      </c>
      <c r="P9" s="1" t="s">
        <v>22</v>
      </c>
      <c r="Q9" s="1" t="s">
        <v>23</v>
      </c>
    </row>
    <row r="10" spans="1:17" x14ac:dyDescent="0.35">
      <c r="A10" s="6" t="s">
        <v>19</v>
      </c>
      <c r="B10" s="7" t="s">
        <v>49</v>
      </c>
      <c r="C10" s="15">
        <f t="shared" ref="C10:E11" si="0">C3/$E3*$G3</f>
        <v>9.0481220688197169E-4</v>
      </c>
      <c r="D10" s="15">
        <f t="shared" si="0"/>
        <v>3.2817023047532661E-5</v>
      </c>
      <c r="E10" s="16">
        <f t="shared" si="0"/>
        <v>9.3762922992950441E-4</v>
      </c>
      <c r="F10" s="9">
        <f>F3</f>
        <v>19329134.719116159</v>
      </c>
      <c r="G10" s="10">
        <f>F10/$F$5</f>
        <v>9.3762922992950441E-4</v>
      </c>
      <c r="K10" s="11">
        <f>C10/E10</f>
        <v>0.96499999999999997</v>
      </c>
      <c r="N10" s="1">
        <f>SQRT(((G10*C10)-(C10^2))/(E3-1)+((G11*C11)-(C11^2))/(E4-1))</f>
        <v>1.5435226414019492E-2</v>
      </c>
      <c r="O10" s="1">
        <f>N10*$F$12</f>
        <v>318195680.39604992</v>
      </c>
      <c r="P10" s="1">
        <f>O10*1.96</f>
        <v>623663533.57625782</v>
      </c>
      <c r="Q10" s="17">
        <f>P10*0.0001</f>
        <v>62366.353357625783</v>
      </c>
    </row>
    <row r="11" spans="1:17" ht="16" thickBot="1" x14ac:dyDescent="0.4">
      <c r="A11" s="6"/>
      <c r="B11" s="5" t="s">
        <v>50</v>
      </c>
      <c r="C11" s="18">
        <f t="shared" si="0"/>
        <v>4.9953118538503531E-2</v>
      </c>
      <c r="D11" s="18">
        <f t="shared" si="0"/>
        <v>0.94910925223156695</v>
      </c>
      <c r="E11" s="19">
        <f t="shared" si="0"/>
        <v>0.99906237077007054</v>
      </c>
      <c r="F11" s="12">
        <f>F4</f>
        <v>20595572899.1791</v>
      </c>
      <c r="G11" s="13">
        <f>F11/$F$5</f>
        <v>0.99906237077007054</v>
      </c>
      <c r="K11" s="11">
        <f>D11/E11</f>
        <v>0.95</v>
      </c>
      <c r="N11" s="1">
        <f>SQRT(((G10*D10)-(D10^2))/(E3-1)+((G11*D11)-(D11^2))/(E4-1))</f>
        <v>1.5435226414019501E-2</v>
      </c>
      <c r="O11" s="1">
        <f>N11*$F$12</f>
        <v>318195680.3960501</v>
      </c>
      <c r="P11" s="1">
        <f t="shared" ref="P11" si="1">O11*1.96</f>
        <v>623663533.57625818</v>
      </c>
      <c r="Q11" s="17">
        <f t="shared" ref="Q11" si="2">P11*0.0001</f>
        <v>62366.35335762582</v>
      </c>
    </row>
    <row r="12" spans="1:17" x14ac:dyDescent="0.35">
      <c r="B12" s="8" t="s">
        <v>14</v>
      </c>
      <c r="C12" s="15">
        <f>SUM(C10:C11)</f>
        <v>5.0857930745385506E-2</v>
      </c>
      <c r="D12" s="15">
        <f>SUM(D10:D11)</f>
        <v>0.94914206925461453</v>
      </c>
      <c r="E12" s="20">
        <f>SUM(E10:E11)</f>
        <v>1</v>
      </c>
      <c r="F12" s="9">
        <f>SUM(F10:F11)</f>
        <v>20614902033.898216</v>
      </c>
      <c r="G12" s="14">
        <f>SUM(G10:G11)</f>
        <v>1</v>
      </c>
    </row>
    <row r="14" spans="1:17" x14ac:dyDescent="0.35">
      <c r="B14" s="8" t="s">
        <v>24</v>
      </c>
      <c r="C14" s="11">
        <f>C10/C12</f>
        <v>1.7790975637837332E-2</v>
      </c>
      <c r="D14" s="11">
        <f>D11/D12</f>
        <v>0.99996542454063453</v>
      </c>
      <c r="E14" s="11"/>
      <c r="F14" s="11"/>
    </row>
    <row r="15" spans="1:17" x14ac:dyDescent="0.35">
      <c r="B15" s="1" t="s">
        <v>25</v>
      </c>
      <c r="C15" s="21">
        <f>SUM(C10,D11)</f>
        <v>0.95001406443844894</v>
      </c>
    </row>
    <row r="16" spans="1:17" x14ac:dyDescent="0.35">
      <c r="B16" s="1" t="s">
        <v>26</v>
      </c>
      <c r="C16" s="22">
        <f>$F$12*C12</f>
        <v>1048431259.9629023</v>
      </c>
      <c r="D16" s="22">
        <f>$F$12*D12</f>
        <v>19566470773.935314</v>
      </c>
      <c r="E16" s="22"/>
      <c r="F16" s="22"/>
    </row>
    <row r="17" spans="2:17" x14ac:dyDescent="0.35">
      <c r="B17" s="1" t="s">
        <v>27</v>
      </c>
      <c r="C17" s="23">
        <f>C16*0.0001</f>
        <v>104843.12599629024</v>
      </c>
      <c r="D17" s="23">
        <f t="shared" ref="D17" si="3">D16*0.0001</f>
        <v>1956647.0773935316</v>
      </c>
      <c r="E17" s="23"/>
      <c r="F17" s="23"/>
    </row>
    <row r="19" spans="2:17" x14ac:dyDescent="0.35">
      <c r="B19" s="1" t="str">
        <f>G2</f>
        <v>Wh</v>
      </c>
      <c r="C19" s="1" t="str">
        <f>K2</f>
        <v>U</v>
      </c>
      <c r="D19" s="1" t="str">
        <f>E2</f>
        <v>Total</v>
      </c>
      <c r="E19" s="1" t="s">
        <v>28</v>
      </c>
      <c r="F19" s="24" t="s">
        <v>29</v>
      </c>
      <c r="G19" s="1" t="s">
        <v>30</v>
      </c>
      <c r="H19" s="1" t="s">
        <v>31</v>
      </c>
      <c r="I19" s="24" t="s">
        <v>32</v>
      </c>
      <c r="J19" s="1" t="s">
        <v>33</v>
      </c>
      <c r="K19" s="1" t="s">
        <v>34</v>
      </c>
      <c r="L19" s="24" t="s">
        <v>35</v>
      </c>
      <c r="M19" s="1" t="s">
        <v>36</v>
      </c>
      <c r="N19" s="1" t="s">
        <v>37</v>
      </c>
      <c r="O19" s="1" t="s">
        <v>38</v>
      </c>
      <c r="P19" s="1" t="s">
        <v>39</v>
      </c>
      <c r="Q19" s="1" t="s">
        <v>40</v>
      </c>
    </row>
    <row r="20" spans="2:17" x14ac:dyDescent="0.35">
      <c r="B20" s="1">
        <f>G3</f>
        <v>9.3762922992950441E-4</v>
      </c>
      <c r="C20" s="1">
        <f>K3</f>
        <v>0.96499999999999997</v>
      </c>
      <c r="D20" s="1">
        <f>E3</f>
        <v>200</v>
      </c>
      <c r="E20" s="1">
        <f>B20^2*C20*(1-C20)/(D20-1)</f>
        <v>1.4921227661776171E-10</v>
      </c>
      <c r="F20" s="24">
        <f>SUM(E20:E21)</f>
        <v>2.3824621445204522E-4</v>
      </c>
      <c r="G20" s="1">
        <f>SQRT(F20)</f>
        <v>1.5435226414019497E-2</v>
      </c>
      <c r="H20" s="21">
        <f>G20*1.96</f>
        <v>3.0253043771478215E-2</v>
      </c>
      <c r="I20" s="24">
        <f>C20*(1-C20)/(D20-1)</f>
        <v>1.697236180904524E-4</v>
      </c>
      <c r="J20" s="1">
        <f>SQRT(I20)</f>
        <v>1.3027801736688058E-2</v>
      </c>
      <c r="K20" s="21">
        <f>1.96*J20</f>
        <v>2.5534491403908594E-2</v>
      </c>
      <c r="L20" s="25">
        <f>(F3*C3/E3 + F4*C4/E4 )</f>
        <v>1048431259.9629022</v>
      </c>
      <c r="M20" s="1">
        <f>F3^2*(1-C14)^2*K3*(1-K3)/(E3-1)</f>
        <v>61175136539.924759</v>
      </c>
      <c r="N20" s="1">
        <f>C14^2*(F4^2*C4/E4*(1-C4/E4)/(E4-1))</f>
        <v>32047032241700.551</v>
      </c>
      <c r="O20" s="1">
        <f>(1/L20^2)*(M20+N20)</f>
        <v>2.921030801869241E-5</v>
      </c>
      <c r="P20" s="1">
        <f>SQRT(O20)</f>
        <v>5.404656142502723E-3</v>
      </c>
      <c r="Q20" s="21">
        <f>1.96*P20</f>
        <v>1.0593126039305336E-2</v>
      </c>
    </row>
    <row r="21" spans="2:17" x14ac:dyDescent="0.35">
      <c r="B21" s="1">
        <f>G4</f>
        <v>0.99906237077007054</v>
      </c>
      <c r="C21" s="1">
        <f>K4</f>
        <v>0.95</v>
      </c>
      <c r="D21" s="1">
        <f>E4</f>
        <v>200</v>
      </c>
      <c r="E21" s="1">
        <f t="shared" ref="E21" si="4">B21^2*C21*(1-C21)/(D21-1)</f>
        <v>2.3824606523976859E-4</v>
      </c>
      <c r="F21" s="24"/>
      <c r="I21" s="24">
        <f t="shared" ref="I21" si="5">C21*(1-C21)/(D21-1)</f>
        <v>2.3869346733668362E-4</v>
      </c>
      <c r="J21" s="1">
        <f t="shared" ref="J21" si="6">SQRT(I21)</f>
        <v>1.5449707678033381E-2</v>
      </c>
      <c r="K21" s="21">
        <f t="shared" ref="K21" si="7">1.96*J21</f>
        <v>3.0281427048945427E-2</v>
      </c>
      <c r="L21" s="25">
        <f>(F3*D3/E3 + F4*D4/E4)</f>
        <v>19566470773.93531</v>
      </c>
      <c r="M21" s="1">
        <f>F4^2*(1-D14)^2*K4*(1-K4)/(D5-1)</f>
        <v>122891320.25846587</v>
      </c>
      <c r="N21" s="1">
        <f>C14^2*(F3^2*D3/E3*(1-D3/E3)/(E3-1))</f>
        <v>20070890.299130782</v>
      </c>
      <c r="O21" s="1">
        <f>(1/L21^2)*(M21+N21)</f>
        <v>3.7341886772581822E-13</v>
      </c>
      <c r="P21" s="1">
        <f t="shared" ref="P21" si="8">SQRT(O21)</f>
        <v>6.1108008290715727E-7</v>
      </c>
      <c r="Q21" s="21">
        <f t="shared" ref="Q21" si="9">1.96*P21</f>
        <v>1.1977169624980282E-6</v>
      </c>
    </row>
    <row r="22" spans="2:17" x14ac:dyDescent="0.35">
      <c r="L22" s="24"/>
    </row>
    <row r="27" spans="2:17" x14ac:dyDescent="0.35">
      <c r="D27" s="22">
        <f>C16-F3</f>
        <v>1029102125.2437861</v>
      </c>
    </row>
    <row r="28" spans="2:17" x14ac:dyDescent="0.35">
      <c r="D28" s="1">
        <f>D27*30^2/100^2</f>
        <v>92619191.271940753</v>
      </c>
    </row>
  </sheetData>
  <mergeCells count="4">
    <mergeCell ref="C1:D1"/>
    <mergeCell ref="A3:A4"/>
    <mergeCell ref="C8:D8"/>
    <mergeCell ref="A10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4" workbookViewId="0">
      <selection activeCell="C11" sqref="C11"/>
    </sheetView>
  </sheetViews>
  <sheetFormatPr defaultColWidth="9.1796875" defaultRowHeight="15.5" x14ac:dyDescent="0.35"/>
  <cols>
    <col min="1" max="1" width="22.36328125" style="1" customWidth="1"/>
    <col min="2" max="3" width="17.81640625" style="1" customWidth="1"/>
    <col min="4" max="4" width="8" style="1" customWidth="1"/>
    <col min="5" max="5" width="15.1796875" style="1" customWidth="1"/>
    <col min="6" max="6" width="8" style="1" customWidth="1"/>
    <col min="7" max="7" width="9.36328125" style="1" bestFit="1" customWidth="1"/>
    <col min="8" max="8" width="9.54296875" style="1" bestFit="1" customWidth="1"/>
    <col min="9" max="9" width="13.54296875" style="1" bestFit="1" customWidth="1"/>
    <col min="10" max="11" width="12.36328125" style="1" bestFit="1" customWidth="1"/>
    <col min="12" max="12" width="12.1796875" style="1" bestFit="1" customWidth="1"/>
    <col min="13" max="13" width="9.36328125" style="1" bestFit="1" customWidth="1"/>
    <col min="14" max="14" width="11.1796875" style="1" customWidth="1"/>
    <col min="15" max="15" width="12.36328125" style="1" customWidth="1"/>
    <col min="16" max="16" width="9.1796875" style="1"/>
    <col min="17" max="17" width="13.1796875" style="1" customWidth="1"/>
    <col min="18" max="16384" width="9.1796875" style="1"/>
  </cols>
  <sheetData>
    <row r="1" spans="1:8" x14ac:dyDescent="0.35">
      <c r="B1" s="2" t="s">
        <v>13</v>
      </c>
      <c r="C1" s="2"/>
    </row>
    <row r="2" spans="1:8" ht="18" thickBot="1" x14ac:dyDescent="0.4">
      <c r="A2" s="4"/>
      <c r="B2" s="5" t="s">
        <v>49</v>
      </c>
      <c r="C2" s="5" t="s">
        <v>50</v>
      </c>
      <c r="D2" s="4" t="s">
        <v>14</v>
      </c>
      <c r="E2" s="5" t="s">
        <v>15</v>
      </c>
      <c r="F2" s="5" t="s">
        <v>16</v>
      </c>
      <c r="H2" s="1" t="s">
        <v>17</v>
      </c>
    </row>
    <row r="3" spans="1:8" x14ac:dyDescent="0.35">
      <c r="A3" s="7" t="s">
        <v>49</v>
      </c>
      <c r="B3" s="8">
        <f>'principal - 2 clases'!C3</f>
        <v>193</v>
      </c>
      <c r="C3" s="8">
        <f>'principal - 2 clases'!D3</f>
        <v>7</v>
      </c>
      <c r="D3" s="8">
        <f>SUM(B3:C3)</f>
        <v>200</v>
      </c>
      <c r="E3" s="9">
        <f>'principal - 2 clases'!F3</f>
        <v>19329134.719116159</v>
      </c>
      <c r="F3" s="16">
        <f>E3/$E$5</f>
        <v>9.3762922992950441E-4</v>
      </c>
      <c r="H3" s="11">
        <f>B3/D3</f>
        <v>0.96499999999999997</v>
      </c>
    </row>
    <row r="4" spans="1:8" ht="16" thickBot="1" x14ac:dyDescent="0.4">
      <c r="A4" s="5" t="s">
        <v>50</v>
      </c>
      <c r="B4" s="4">
        <f>'principal - 2 clases'!C4</f>
        <v>10</v>
      </c>
      <c r="C4" s="4">
        <f>'principal - 2 clases'!D4</f>
        <v>190</v>
      </c>
      <c r="D4" s="4">
        <f>SUM(B4:C4)</f>
        <v>200</v>
      </c>
      <c r="E4" s="12">
        <f>'principal - 2 clases'!F4</f>
        <v>20595572899.1791</v>
      </c>
      <c r="F4" s="19">
        <f>E4/$E$5</f>
        <v>0.99906237077007054</v>
      </c>
      <c r="H4" s="11">
        <f>C4/D4</f>
        <v>0.95</v>
      </c>
    </row>
    <row r="5" spans="1:8" x14ac:dyDescent="0.35">
      <c r="A5" s="8" t="s">
        <v>14</v>
      </c>
      <c r="B5" s="8">
        <f>SUM(B3:B4)</f>
        <v>203</v>
      </c>
      <c r="C5" s="8">
        <f>SUM(C3:C4)</f>
        <v>197</v>
      </c>
      <c r="D5" s="9">
        <f>SUM(D3:D4)</f>
        <v>400</v>
      </c>
      <c r="E5" s="9">
        <f>SUM(E3:E4)</f>
        <v>20614902033.898216</v>
      </c>
      <c r="F5" s="8">
        <f>SUM(F3:F4)</f>
        <v>1</v>
      </c>
    </row>
    <row r="8" spans="1:8" x14ac:dyDescent="0.35">
      <c r="B8" s="2" t="s">
        <v>13</v>
      </c>
      <c r="C8" s="2"/>
    </row>
    <row r="9" spans="1:8" ht="16" thickBot="1" x14ac:dyDescent="0.4">
      <c r="A9" s="4"/>
      <c r="B9" s="5" t="s">
        <v>49</v>
      </c>
      <c r="C9" s="5" t="s">
        <v>50</v>
      </c>
    </row>
    <row r="10" spans="1:8" x14ac:dyDescent="0.35">
      <c r="A10" s="8" t="s">
        <v>41</v>
      </c>
      <c r="B10" s="26">
        <f>'principal - 2 clases'!C17</f>
        <v>104843.12599629024</v>
      </c>
      <c r="C10" s="26">
        <f>'principal - 2 clases'!D17</f>
        <v>1956647.0773935316</v>
      </c>
    </row>
    <row r="11" spans="1:8" x14ac:dyDescent="0.35">
      <c r="A11" s="27" t="s">
        <v>42</v>
      </c>
      <c r="B11" s="28">
        <f>'principal - 2 clases'!Q10</f>
        <v>62366.353357625783</v>
      </c>
      <c r="C11" s="28">
        <f>'principal - 2 clases'!Q11</f>
        <v>62366.35335762582</v>
      </c>
    </row>
    <row r="12" spans="1:8" x14ac:dyDescent="0.35">
      <c r="A12" s="8" t="s">
        <v>43</v>
      </c>
      <c r="B12" s="29">
        <f>'principal - 2 clases'!K10</f>
        <v>0.96499999999999997</v>
      </c>
      <c r="C12" s="29">
        <f>'principal - 2 clases'!K11</f>
        <v>0.95</v>
      </c>
      <c r="E12" s="11"/>
    </row>
    <row r="13" spans="1:8" x14ac:dyDescent="0.35">
      <c r="A13" s="27" t="s">
        <v>44</v>
      </c>
      <c r="B13" s="30">
        <f>'principal - 2 clases'!K20</f>
        <v>2.5534491403908594E-2</v>
      </c>
      <c r="C13" s="31">
        <f>'principal - 2 clases'!K21</f>
        <v>3.0281427048945427E-2</v>
      </c>
      <c r="E13" s="11"/>
    </row>
    <row r="14" spans="1:8" x14ac:dyDescent="0.35">
      <c r="A14" s="8" t="s">
        <v>45</v>
      </c>
      <c r="B14" s="32">
        <f>'principal - 2 clases'!C14</f>
        <v>1.7790975637837332E-2</v>
      </c>
      <c r="C14" s="29">
        <f>'principal - 2 clases'!D14</f>
        <v>0.99996542454063453</v>
      </c>
      <c r="E14" s="11"/>
    </row>
    <row r="15" spans="1:8" x14ac:dyDescent="0.35">
      <c r="A15" s="27" t="s">
        <v>46</v>
      </c>
      <c r="B15" s="30">
        <f>'principal - 2 clases'!Q20</f>
        <v>1.0593126039305336E-2</v>
      </c>
      <c r="C15" s="30">
        <f>'principal - 2 clases'!Q21</f>
        <v>1.1977169624980282E-6</v>
      </c>
      <c r="E15" s="11"/>
    </row>
    <row r="16" spans="1:8" x14ac:dyDescent="0.35">
      <c r="A16" s="8" t="s">
        <v>47</v>
      </c>
      <c r="B16" s="33">
        <f>'principal - 2 clases'!C15</f>
        <v>0.95001406443844894</v>
      </c>
      <c r="C16" s="33"/>
      <c r="E16" s="11"/>
    </row>
    <row r="17" spans="1:5" ht="16" thickBot="1" x14ac:dyDescent="0.4">
      <c r="A17" s="4" t="s">
        <v>48</v>
      </c>
      <c r="B17" s="34">
        <f>'principal - 2 clases'!H20</f>
        <v>3.0253043771478215E-2</v>
      </c>
      <c r="C17" s="34"/>
      <c r="E17" s="11"/>
    </row>
    <row r="18" spans="1:5" x14ac:dyDescent="0.35">
      <c r="A18" s="8"/>
      <c r="B18" s="15"/>
      <c r="C18" s="15"/>
    </row>
    <row r="20" spans="1:5" x14ac:dyDescent="0.35">
      <c r="B20" s="2"/>
      <c r="C20" s="2"/>
    </row>
    <row r="21" spans="1:5" x14ac:dyDescent="0.35">
      <c r="A21" s="8"/>
      <c r="B21" s="7"/>
      <c r="C21" s="7"/>
    </row>
    <row r="22" spans="1:5" x14ac:dyDescent="0.35">
      <c r="A22" s="8"/>
      <c r="B22" s="35"/>
      <c r="C22" s="35"/>
    </row>
    <row r="23" spans="1:5" x14ac:dyDescent="0.35">
      <c r="A23" s="8"/>
      <c r="B23" s="35"/>
      <c r="C23" s="35"/>
    </row>
    <row r="24" spans="1:5" x14ac:dyDescent="0.35">
      <c r="A24" s="8"/>
      <c r="B24" s="36"/>
      <c r="C24" s="36"/>
    </row>
    <row r="25" spans="1:5" x14ac:dyDescent="0.35">
      <c r="A25" s="8"/>
      <c r="B25" s="37"/>
      <c r="C25" s="36"/>
    </row>
    <row r="26" spans="1:5" x14ac:dyDescent="0.35">
      <c r="A26" s="8"/>
      <c r="B26" s="37"/>
      <c r="C26" s="36"/>
    </row>
    <row r="27" spans="1:5" x14ac:dyDescent="0.35">
      <c r="A27" s="8"/>
      <c r="B27" s="37"/>
      <c r="C27" s="37"/>
    </row>
    <row r="28" spans="1:5" x14ac:dyDescent="0.35">
      <c r="A28" s="8"/>
      <c r="B28" s="38"/>
      <c r="C28" s="38"/>
    </row>
    <row r="29" spans="1:5" x14ac:dyDescent="0.35">
      <c r="A29" s="8"/>
      <c r="B29" s="38"/>
      <c r="C29" s="38"/>
    </row>
  </sheetData>
  <mergeCells count="7">
    <mergeCell ref="B29:C29"/>
    <mergeCell ref="B1:C1"/>
    <mergeCell ref="B8:C8"/>
    <mergeCell ref="B16:C16"/>
    <mergeCell ref="B17:C17"/>
    <mergeCell ref="B20:C20"/>
    <mergeCell ref="B28:C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4" workbookViewId="0">
      <selection activeCell="K12" sqref="K12"/>
    </sheetView>
  </sheetViews>
  <sheetFormatPr defaultRowHeight="14.5" x14ac:dyDescent="0.35"/>
  <cols>
    <col min="2" max="2" width="11.08984375" customWidth="1"/>
    <col min="3" max="3" width="12.26953125" bestFit="1" customWidth="1"/>
    <col min="4" max="4" width="12.1796875" bestFit="1" customWidth="1"/>
    <col min="5" max="5" width="14.54296875" bestFit="1" customWidth="1"/>
    <col min="6" max="7" width="12.26953125" bestFit="1" customWidth="1"/>
    <col min="8" max="8" width="14.54296875" bestFit="1" customWidth="1"/>
    <col min="9" max="11" width="12.26953125" bestFit="1" customWidth="1"/>
    <col min="12" max="12" width="14.54296875" bestFit="1" customWidth="1"/>
    <col min="13" max="14" width="12.7265625" bestFit="1" customWidth="1"/>
    <col min="15" max="16" width="12.26953125" bestFit="1" customWidth="1"/>
    <col min="17" max="17" width="13.08984375" customWidth="1"/>
  </cols>
  <sheetData>
    <row r="1" spans="1:26" ht="16" thickBot="1" x14ac:dyDescent="0.4">
      <c r="A1" s="39"/>
      <c r="B1" s="39"/>
      <c r="C1" s="54" t="s">
        <v>13</v>
      </c>
      <c r="D1" s="55"/>
      <c r="E1" s="55"/>
      <c r="F1" s="56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6" thickBot="1" x14ac:dyDescent="0.4">
      <c r="A2" s="39"/>
      <c r="B2" s="40"/>
      <c r="C2" s="41" t="s">
        <v>53</v>
      </c>
      <c r="D2" s="41" t="s">
        <v>54</v>
      </c>
      <c r="E2" s="41" t="s">
        <v>55</v>
      </c>
      <c r="F2" s="41"/>
      <c r="G2" s="4" t="s">
        <v>14</v>
      </c>
      <c r="H2" s="42" t="s">
        <v>51</v>
      </c>
      <c r="I2" s="42" t="s">
        <v>52</v>
      </c>
      <c r="J2" s="39"/>
      <c r="K2" s="39" t="s">
        <v>17</v>
      </c>
      <c r="L2" s="39"/>
      <c r="M2" s="39" t="s">
        <v>18</v>
      </c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16" customHeight="1" thickBot="1" x14ac:dyDescent="0.4">
      <c r="A3" s="57" t="s">
        <v>19</v>
      </c>
      <c r="B3" s="44" t="s">
        <v>53</v>
      </c>
      <c r="C3" s="45">
        <f>sample_csv_matrix!I402</f>
        <v>95</v>
      </c>
      <c r="D3" s="45">
        <f>sample_csv_matrix!L402</f>
        <v>2</v>
      </c>
      <c r="E3" s="45">
        <f>sample_csv_matrix!M402</f>
        <v>3</v>
      </c>
      <c r="F3" s="45"/>
      <c r="G3" s="45">
        <f>SUM(C3:E3)</f>
        <v>100</v>
      </c>
      <c r="H3" s="46">
        <f>17196112.6143188</f>
        <v>17196112.614318799</v>
      </c>
      <c r="I3" s="61">
        <f>H3/H7</f>
        <v>8.3415931766458486E-4</v>
      </c>
      <c r="J3" s="39"/>
      <c r="K3" s="47">
        <f>C3/G3</f>
        <v>0.95</v>
      </c>
      <c r="L3" s="39"/>
      <c r="M3" s="47">
        <f>H3/30^2</f>
        <v>19106.791793687556</v>
      </c>
      <c r="N3" s="39"/>
      <c r="O3" s="39"/>
      <c r="P3" s="39"/>
      <c r="Q3" s="39"/>
      <c r="R3" s="39"/>
      <c r="S3" s="45"/>
      <c r="T3" s="45"/>
      <c r="U3" s="45"/>
      <c r="V3" s="45"/>
      <c r="W3" s="39"/>
      <c r="X3" s="39"/>
      <c r="Y3" s="39"/>
      <c r="Z3" s="39"/>
    </row>
    <row r="4" spans="1:26" ht="16" thickBot="1" x14ac:dyDescent="0.4">
      <c r="A4" s="58"/>
      <c r="B4" s="44" t="s">
        <v>54</v>
      </c>
      <c r="C4" s="45">
        <f>sample_csv_matrix!K402</f>
        <v>2</v>
      </c>
      <c r="D4" s="45">
        <f>sample_csv_matrix!H402</f>
        <v>94</v>
      </c>
      <c r="E4" s="45">
        <f>sample_csv_matrix!N402</f>
        <v>4</v>
      </c>
      <c r="F4" s="45"/>
      <c r="G4" s="45">
        <f t="shared" ref="G4:G5" si="0">SUM(C4:E4)</f>
        <v>100</v>
      </c>
      <c r="H4" s="46">
        <v>2133022.10479736</v>
      </c>
      <c r="I4" s="61">
        <f>H4/H7</f>
        <v>1.0346991226491955E-4</v>
      </c>
      <c r="J4" s="39"/>
      <c r="K4" s="47">
        <f>D4/G4</f>
        <v>0.94</v>
      </c>
      <c r="L4" s="39"/>
      <c r="M4" s="47">
        <f t="shared" ref="M4:M5" si="1">H4/30^2</f>
        <v>2370.0245608859555</v>
      </c>
      <c r="N4" s="39"/>
      <c r="O4" s="39"/>
      <c r="P4" s="39"/>
      <c r="Q4" s="39"/>
      <c r="R4" s="39"/>
      <c r="S4" s="45"/>
      <c r="T4" s="45"/>
      <c r="U4" s="45"/>
      <c r="V4" s="45"/>
      <c r="W4" s="39"/>
      <c r="X4" s="39"/>
      <c r="Y4" s="39"/>
      <c r="Z4" s="39"/>
    </row>
    <row r="5" spans="1:26" ht="16" thickBot="1" x14ac:dyDescent="0.4">
      <c r="A5" s="58"/>
      <c r="B5" s="44" t="s">
        <v>55</v>
      </c>
      <c r="C5" s="45">
        <f>sample_csv_matrix!P402</f>
        <v>9</v>
      </c>
      <c r="D5" s="45">
        <f>sample_csv_matrix!O402</f>
        <v>1</v>
      </c>
      <c r="E5" s="45">
        <f>sample_csv_matrix!J402</f>
        <v>190</v>
      </c>
      <c r="F5" s="45"/>
      <c r="G5" s="45">
        <f t="shared" si="0"/>
        <v>200</v>
      </c>
      <c r="H5" s="46">
        <v>20595572899.1791</v>
      </c>
      <c r="I5" s="61">
        <f>H5/H7</f>
        <v>0.99906237077007054</v>
      </c>
      <c r="J5" s="39"/>
      <c r="K5" s="47">
        <f>E5/G5</f>
        <v>0.95</v>
      </c>
      <c r="L5" s="39"/>
      <c r="M5" s="47">
        <f t="shared" si="1"/>
        <v>22883969.887976777</v>
      </c>
      <c r="N5" s="39"/>
      <c r="O5" s="39"/>
      <c r="P5" s="39"/>
      <c r="Q5" s="39"/>
      <c r="R5" s="39"/>
      <c r="S5" s="45"/>
      <c r="T5" s="45"/>
      <c r="U5" s="45"/>
      <c r="V5" s="45"/>
      <c r="W5" s="39"/>
      <c r="X5" s="39"/>
      <c r="Y5" s="39"/>
      <c r="Z5" s="39"/>
    </row>
    <row r="6" spans="1:26" ht="16" thickBot="1" x14ac:dyDescent="0.4">
      <c r="A6" s="59"/>
      <c r="B6" s="41"/>
      <c r="C6" s="40"/>
      <c r="D6" s="40"/>
      <c r="E6" s="40"/>
      <c r="F6" s="40"/>
      <c r="G6" s="40"/>
      <c r="H6" s="48"/>
      <c r="I6" s="49"/>
      <c r="J6" s="39"/>
      <c r="K6" s="47"/>
      <c r="L6" s="39"/>
      <c r="M6" s="47"/>
      <c r="N6" s="39"/>
      <c r="O6" s="39"/>
      <c r="P6" s="39"/>
      <c r="Q6" s="39"/>
      <c r="R6" s="39"/>
      <c r="S6" s="40"/>
      <c r="T6" s="40"/>
      <c r="U6" s="40"/>
      <c r="V6" s="40"/>
      <c r="W6" s="39"/>
      <c r="X6" s="39"/>
      <c r="Y6" s="39"/>
      <c r="Z6" s="39"/>
    </row>
    <row r="7" spans="1:26" ht="16" thickBot="1" x14ac:dyDescent="0.4">
      <c r="A7" s="39"/>
      <c r="B7" s="45" t="s">
        <v>14</v>
      </c>
      <c r="C7" s="45">
        <f>SUM(C3:C5)</f>
        <v>106</v>
      </c>
      <c r="D7" s="45">
        <f t="shared" ref="D7:E7" si="2">SUM(D3:D5)</f>
        <v>97</v>
      </c>
      <c r="E7" s="45">
        <f t="shared" si="2"/>
        <v>197</v>
      </c>
      <c r="F7" s="45"/>
      <c r="G7" s="45">
        <f>SUM(G3:G5)</f>
        <v>400</v>
      </c>
      <c r="H7" s="46">
        <f>SUM(H3:H5)</f>
        <v>20614902033.898216</v>
      </c>
      <c r="I7" s="45">
        <v>1</v>
      </c>
      <c r="J7" s="39"/>
      <c r="K7" s="39"/>
      <c r="L7" s="39"/>
      <c r="M7" s="47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16" thickBot="1" x14ac:dyDescent="0.4">
      <c r="A8" s="39"/>
      <c r="B8" s="39"/>
      <c r="C8" s="39"/>
      <c r="D8" s="39"/>
      <c r="E8" s="39"/>
      <c r="F8" s="39"/>
      <c r="G8" s="47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5" thickBot="1" x14ac:dyDescent="0.4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16" thickBot="1" x14ac:dyDescent="0.4">
      <c r="A10" s="39"/>
      <c r="B10" s="39"/>
      <c r="C10" s="54" t="s">
        <v>13</v>
      </c>
      <c r="D10" s="55"/>
      <c r="E10" s="55"/>
      <c r="F10" s="56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ht="16" thickBot="1" x14ac:dyDescent="0.4">
      <c r="A11" s="39"/>
      <c r="B11" s="40"/>
      <c r="C11" s="41" t="s">
        <v>53</v>
      </c>
      <c r="D11" s="41" t="s">
        <v>54</v>
      </c>
      <c r="E11" s="41" t="s">
        <v>55</v>
      </c>
      <c r="F11" s="41"/>
      <c r="G11" s="4" t="s">
        <v>14</v>
      </c>
      <c r="H11" s="42" t="s">
        <v>51</v>
      </c>
      <c r="I11" s="42" t="s">
        <v>52</v>
      </c>
      <c r="J11" s="39"/>
      <c r="K11" s="39" t="s">
        <v>17</v>
      </c>
      <c r="L11" s="39"/>
      <c r="M11" s="39"/>
      <c r="N11" s="39" t="s">
        <v>20</v>
      </c>
      <c r="O11" s="39" t="s">
        <v>21</v>
      </c>
      <c r="P11" s="39" t="s">
        <v>22</v>
      </c>
      <c r="Q11" s="39" t="s">
        <v>23</v>
      </c>
      <c r="R11" s="39"/>
      <c r="S11" s="39"/>
      <c r="T11" s="39"/>
      <c r="U11" s="39"/>
      <c r="V11" s="39"/>
      <c r="W11" s="39"/>
      <c r="X11" s="39"/>
      <c r="Y11" s="39"/>
      <c r="Z11" s="39"/>
    </row>
    <row r="12" spans="1:26" ht="16" thickBot="1" x14ac:dyDescent="0.4">
      <c r="A12" s="57" t="s">
        <v>19</v>
      </c>
      <c r="B12" s="44" t="s">
        <v>53</v>
      </c>
      <c r="C12" s="45">
        <f>C3/$G3*$I3</f>
        <v>7.9245135178135557E-4</v>
      </c>
      <c r="D12" s="45">
        <f>D3/$G3*$I3</f>
        <v>1.6683186353291698E-5</v>
      </c>
      <c r="E12" s="45">
        <f>E3/$G3*$I3</f>
        <v>2.5024779529937545E-5</v>
      </c>
      <c r="F12" s="45"/>
      <c r="G12" s="45">
        <f>SUM(C12:E12)</f>
        <v>8.3415931766458486E-4</v>
      </c>
      <c r="H12" s="46">
        <f>H3</f>
        <v>17196112.614318799</v>
      </c>
      <c r="I12" s="62">
        <f>I3</f>
        <v>8.3415931766458486E-4</v>
      </c>
      <c r="J12" s="39"/>
      <c r="K12" s="47">
        <f>C12/G12</f>
        <v>0.95</v>
      </c>
      <c r="L12" s="39"/>
      <c r="M12" s="39"/>
      <c r="N12" s="47">
        <f>SQRT(((I12*C12)-(C12^2))/(G3-1)+((I13*C13)-(C13^2))/(G4-1)+((I14*C14)-(C14^2))/(G5-1)+((I15*C15)-(C15^2))/(G6-1))</f>
        <v>1.4681632357557759E-2</v>
      </c>
      <c r="O12" s="47">
        <f>N12*$H$16</f>
        <v>302660412.74876332</v>
      </c>
      <c r="P12" s="47">
        <f>O12*1.96</f>
        <v>593214408.98757613</v>
      </c>
      <c r="Q12" s="47">
        <f>P12*0.0001</f>
        <v>59321.440898757617</v>
      </c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16" thickBot="1" x14ac:dyDescent="0.4">
      <c r="A13" s="58"/>
      <c r="B13" s="44" t="s">
        <v>54</v>
      </c>
      <c r="C13" s="45">
        <f>C4/$G4*$I4</f>
        <v>2.069398245298391E-6</v>
      </c>
      <c r="D13" s="45">
        <f>D4/$G4*$I4</f>
        <v>9.7261717529024372E-5</v>
      </c>
      <c r="E13" s="45">
        <f>E4/$G4*$I4</f>
        <v>4.138796490596782E-6</v>
      </c>
      <c r="F13" s="45"/>
      <c r="G13" s="45">
        <f>SUM(C13:E13)</f>
        <v>1.0346991226491954E-4</v>
      </c>
      <c r="H13" s="46">
        <f>H4</f>
        <v>2133022.10479736</v>
      </c>
      <c r="I13" s="62">
        <f>I4</f>
        <v>1.0346991226491955E-4</v>
      </c>
      <c r="J13" s="39"/>
      <c r="K13" s="47">
        <f>D13/G13</f>
        <v>0.94000000000000006</v>
      </c>
      <c r="L13" s="39"/>
      <c r="M13" s="39"/>
      <c r="N13" s="47">
        <f>SQRT(((I12*D12)-(D12^2))/(G3-1)+((I13*D13)-(D13^2))/(G4-1)+((I14*D14)-(D14^2))/(G5-1)+((I15*D15)-(D15^2))/(G6-1))</f>
        <v>4.9953262531149531E-3</v>
      </c>
      <c r="O13" s="47">
        <f>N13*$H$16</f>
        <v>102978161.3353246</v>
      </c>
      <c r="P13" s="47">
        <f>O13*1.96</f>
        <v>201837196.21723622</v>
      </c>
      <c r="Q13" s="47">
        <f t="shared" ref="Q13:Q14" si="3">P13*0.0001</f>
        <v>20183.719621723623</v>
      </c>
      <c r="R13" s="39"/>
      <c r="S13" s="39"/>
      <c r="T13" s="39"/>
      <c r="U13" s="39"/>
      <c r="V13" s="39"/>
      <c r="W13" s="39"/>
      <c r="X13" s="39"/>
      <c r="Y13" s="39"/>
      <c r="Z13" s="39"/>
    </row>
    <row r="14" spans="1:26" ht="16" thickBot="1" x14ac:dyDescent="0.4">
      <c r="A14" s="58"/>
      <c r="B14" s="44" t="s">
        <v>55</v>
      </c>
      <c r="C14" s="45">
        <f>C5/$G5*$I5</f>
        <v>4.495780668465317E-2</v>
      </c>
      <c r="D14" s="45">
        <f>D5/$G5*$I5</f>
        <v>4.9953118538503529E-3</v>
      </c>
      <c r="E14" s="45">
        <f>E5/$G5*$I5</f>
        <v>0.94910925223156695</v>
      </c>
      <c r="F14" s="45"/>
      <c r="G14" s="45">
        <f>SUM(C14:E14)</f>
        <v>0.99906237077007043</v>
      </c>
      <c r="H14" s="46">
        <f>H5</f>
        <v>20595572899.1791</v>
      </c>
      <c r="I14" s="62">
        <f>I5</f>
        <v>0.99906237077007054</v>
      </c>
      <c r="J14" s="39"/>
      <c r="K14" s="47">
        <f>E14/G14</f>
        <v>0.95000000000000007</v>
      </c>
      <c r="L14" s="39"/>
      <c r="M14" s="39"/>
      <c r="N14" s="47">
        <f>SQRT(((I12*E12)-(E12^2))/(G3-1)+((I13*E13)-(E13^2))/(G4-1)+((I14*E14)-(E14^2))/(G5-1)+((I15*E15)-(E15^2))/(G6-1))</f>
        <v>1.5435228340450179E-2</v>
      </c>
      <c r="O14" s="47">
        <f>N14*$H$16</f>
        <v>318195720.1092298</v>
      </c>
      <c r="P14" s="47">
        <f>O14*1.96</f>
        <v>623663611.41409039</v>
      </c>
      <c r="Q14" s="47">
        <f t="shared" si="3"/>
        <v>62366.361141409041</v>
      </c>
      <c r="R14" s="39"/>
      <c r="S14" s="39"/>
      <c r="T14" s="39"/>
      <c r="U14" s="39"/>
      <c r="V14" s="39"/>
      <c r="W14" s="39"/>
      <c r="X14" s="39"/>
      <c r="Y14" s="39"/>
      <c r="Z14" s="39"/>
    </row>
    <row r="15" spans="1:26" ht="16" thickBot="1" x14ac:dyDescent="0.4">
      <c r="A15" s="59"/>
      <c r="B15" s="41"/>
      <c r="C15" s="49"/>
      <c r="D15" s="49"/>
      <c r="E15" s="49"/>
      <c r="F15" s="49"/>
      <c r="G15" s="49"/>
      <c r="H15" s="48"/>
      <c r="I15" s="49"/>
      <c r="J15" s="39"/>
      <c r="K15" s="47"/>
      <c r="L15" s="39"/>
      <c r="M15" s="39"/>
      <c r="N15" s="47"/>
      <c r="O15" s="47"/>
      <c r="P15" s="47"/>
      <c r="Q15" s="47"/>
      <c r="R15" s="39"/>
      <c r="S15" s="39"/>
      <c r="T15" s="39"/>
      <c r="U15" s="39"/>
      <c r="V15" s="39"/>
      <c r="W15" s="39"/>
      <c r="X15" s="39"/>
      <c r="Y15" s="39"/>
      <c r="Z15" s="39"/>
    </row>
    <row r="16" spans="1:26" ht="16" thickBot="1" x14ac:dyDescent="0.4">
      <c r="A16" s="39"/>
      <c r="B16" s="45" t="s">
        <v>14</v>
      </c>
      <c r="C16" s="45">
        <f>SUM(C12:C14)</f>
        <v>4.5752327434679822E-2</v>
      </c>
      <c r="D16" s="45">
        <f t="shared" ref="D16:E16" si="4">SUM(D12:D14)</f>
        <v>5.1092567577326687E-3</v>
      </c>
      <c r="E16" s="45">
        <f t="shared" si="4"/>
        <v>0.94913841580758751</v>
      </c>
      <c r="F16" s="45"/>
      <c r="G16" s="45">
        <f>SUM(G12:G14)</f>
        <v>0.99999999999999989</v>
      </c>
      <c r="H16" s="46">
        <f>H7</f>
        <v>20614902033.898216</v>
      </c>
      <c r="I16" s="45">
        <f>SUM(I12:I14)</f>
        <v>1</v>
      </c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15" thickBot="1" x14ac:dyDescent="0.4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ht="16" thickBot="1" x14ac:dyDescent="0.4">
      <c r="A18" s="39"/>
      <c r="B18" s="45" t="s">
        <v>24</v>
      </c>
      <c r="C18" s="47">
        <f>C12/C16</f>
        <v>1.7320459880707295E-2</v>
      </c>
      <c r="D18" s="47">
        <f>D13/D16</f>
        <v>1.9036373026629052E-2</v>
      </c>
      <c r="E18" s="47">
        <f>E14/E16</f>
        <v>0.99996927363223864</v>
      </c>
      <c r="F18" s="47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 ht="16" thickBot="1" x14ac:dyDescent="0.4">
      <c r="A19" s="39"/>
      <c r="B19" s="39" t="s">
        <v>25</v>
      </c>
      <c r="C19" s="47">
        <f>SUM(C12,D13,E14)</f>
        <v>0.94999896530087735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ht="16" thickBot="1" x14ac:dyDescent="0.4">
      <c r="A20" s="39"/>
      <c r="B20" s="39" t="s">
        <v>26</v>
      </c>
      <c r="C20" s="50">
        <f>C16*$H$16</f>
        <v>943179747.88875818</v>
      </c>
      <c r="D20" s="50">
        <f t="shared" ref="D20:E20" si="5">D16*$H$16</f>
        <v>105326827.52669139</v>
      </c>
      <c r="E20" s="50">
        <f t="shared" si="5"/>
        <v>19566395458.482765</v>
      </c>
      <c r="F20" s="50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16" thickBot="1" x14ac:dyDescent="0.4">
      <c r="A21" s="39"/>
      <c r="B21" s="39" t="s">
        <v>27</v>
      </c>
      <c r="C21" s="47">
        <f>C20*0.0001</f>
        <v>94317.974788875828</v>
      </c>
      <c r="D21" s="47">
        <f t="shared" ref="D21:E21" si="6">D20*0.0001</f>
        <v>10532.68275266914</v>
      </c>
      <c r="E21" s="47">
        <f t="shared" si="6"/>
        <v>1956639.5458482767</v>
      </c>
      <c r="F21" s="47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15" thickBot="1" x14ac:dyDescent="0.4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ht="29.5" thickBot="1" x14ac:dyDescent="0.4">
      <c r="A23" s="39"/>
      <c r="B23" s="39" t="s">
        <v>52</v>
      </c>
      <c r="C23" s="39" t="s">
        <v>17</v>
      </c>
      <c r="D23" s="39" t="s">
        <v>14</v>
      </c>
      <c r="E23" s="51" t="s">
        <v>28</v>
      </c>
      <c r="F23" s="52" t="s">
        <v>29</v>
      </c>
      <c r="G23" s="39" t="s">
        <v>30</v>
      </c>
      <c r="H23" s="51" t="s">
        <v>31</v>
      </c>
      <c r="I23" s="52" t="s">
        <v>32</v>
      </c>
      <c r="J23" s="39" t="s">
        <v>33</v>
      </c>
      <c r="K23" s="51" t="s">
        <v>34</v>
      </c>
      <c r="L23" s="52" t="s">
        <v>35</v>
      </c>
      <c r="M23" s="39" t="s">
        <v>36</v>
      </c>
      <c r="N23" s="39" t="s">
        <v>37</v>
      </c>
      <c r="O23" s="39" t="s">
        <v>38</v>
      </c>
      <c r="P23" s="39" t="s">
        <v>39</v>
      </c>
      <c r="Q23" s="39" t="s">
        <v>40</v>
      </c>
      <c r="R23" s="39"/>
      <c r="S23" s="39"/>
      <c r="T23" s="39"/>
      <c r="U23" s="39"/>
      <c r="V23" s="39"/>
      <c r="W23" s="39"/>
      <c r="X23" s="39"/>
      <c r="Y23" s="39"/>
      <c r="Z23" s="39"/>
    </row>
    <row r="24" spans="1:26" ht="16" thickBot="1" x14ac:dyDescent="0.4">
      <c r="A24" s="39"/>
      <c r="B24" s="63">
        <f>I3</f>
        <v>8.3415931766458486E-4</v>
      </c>
      <c r="C24" s="47">
        <f>K3</f>
        <v>0.95</v>
      </c>
      <c r="D24" s="47">
        <f>G3</f>
        <v>100</v>
      </c>
      <c r="E24" s="53">
        <f>B24^2*C24*(1-C24)/(D24-1)</f>
        <v>3.3385387822440104E-10</v>
      </c>
      <c r="F24" s="47">
        <f>SUM(E24:E26)</f>
        <v>2.3824640519283554E-4</v>
      </c>
      <c r="G24" s="47">
        <f>SQRT(F24)</f>
        <v>1.5435232592767611E-2</v>
      </c>
      <c r="H24" s="53">
        <f>G24*1.96</f>
        <v>3.0253055881824517E-2</v>
      </c>
      <c r="I24" s="47">
        <f>C24*(1-C24)/(D24-1)</f>
        <v>4.7979797979798023E-4</v>
      </c>
      <c r="J24" s="47">
        <f>SQRT(I24)</f>
        <v>2.190429135575904E-2</v>
      </c>
      <c r="K24" s="53">
        <f>J24*1.96</f>
        <v>4.293241105728772E-2</v>
      </c>
      <c r="L24" s="50">
        <f>(H3*C3/G3 + H4*C4/G4 + H5*C5/G5)</f>
        <v>943179747.8887583</v>
      </c>
      <c r="M24" s="47">
        <f>H3^2*(1-C18)^2*K3*(1-K3)/(G3-1)</f>
        <v>137007014886.53938</v>
      </c>
      <c r="N24" s="47">
        <f>C18^2*(H4^2*C4/G4*(1-C4/G4)/(G4-1) + H5^2*C5/G5*(1-C5/G5)/(G5-1))</f>
        <v>27480802136370.371</v>
      </c>
      <c r="O24" s="47">
        <f>(1/L24^2)*(M24+N24)</f>
        <v>3.1045616631434341E-5</v>
      </c>
      <c r="P24" s="47">
        <f>SQRT(O24)</f>
        <v>5.5718593513686557E-3</v>
      </c>
      <c r="Q24" s="47">
        <f>P24*1.96</f>
        <v>1.0920844328682565E-2</v>
      </c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16" thickBot="1" x14ac:dyDescent="0.4">
      <c r="A25" s="39"/>
      <c r="B25" s="63">
        <f>I4</f>
        <v>1.0346991226491955E-4</v>
      </c>
      <c r="C25" s="47">
        <f>K4</f>
        <v>0.94</v>
      </c>
      <c r="D25" s="47">
        <f>G4</f>
        <v>100</v>
      </c>
      <c r="E25" s="53">
        <f>B25^2*C25*(1-C25)/(D25-1)</f>
        <v>6.099188714826393E-12</v>
      </c>
      <c r="F25" s="52"/>
      <c r="G25" s="39"/>
      <c r="H25" s="51"/>
      <c r="I25" s="47">
        <f>C25*(1-C25)/(D25-1)</f>
        <v>5.6969696969697014E-4</v>
      </c>
      <c r="J25" s="47">
        <f t="shared" ref="J25:J26" si="7">SQRT(I25)</f>
        <v>2.3868325657594211E-2</v>
      </c>
      <c r="K25" s="53">
        <f t="shared" ref="K25:K26" si="8">J25*1.96</f>
        <v>4.6781918288884651E-2</v>
      </c>
      <c r="L25" s="50">
        <f>(H3*D3/G3 + H4*D4/G4 + H5*D5/G5)</f>
        <v>105326827.52669141</v>
      </c>
      <c r="M25" s="47">
        <f>H4^2*(1-D18)^2*K4*(1-K4)/(D7-1)</f>
        <v>2572197976.5458431</v>
      </c>
      <c r="N25" s="47">
        <f>C18^2*(H3^2*D3/G3*(1-D3/G3)/(G3-1) + H5^2*D5/G5*(1-D5/G5)/(G5-1))</f>
        <v>3181332031569.9648</v>
      </c>
      <c r="O25" s="47">
        <f>(1/L25^2)*(M25+N25)</f>
        <v>2.8700006113845653E-4</v>
      </c>
      <c r="P25" s="47">
        <f t="shared" ref="P25:P26" si="9">SQRT(O25)</f>
        <v>1.6941076150541811E-2</v>
      </c>
      <c r="Q25" s="47">
        <f t="shared" ref="Q25:Q26" si="10">P25*1.96</f>
        <v>3.3204509255061951E-2</v>
      </c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16" thickBot="1" x14ac:dyDescent="0.4">
      <c r="A26" s="39"/>
      <c r="B26" s="63">
        <f>I5</f>
        <v>0.99906237077007054</v>
      </c>
      <c r="C26" s="47">
        <f>K5</f>
        <v>0.95</v>
      </c>
      <c r="D26" s="47">
        <f>G5</f>
        <v>200</v>
      </c>
      <c r="E26" s="53">
        <f>B26^2*C26*(1-C26)/(D26-1)</f>
        <v>2.3824606523976859E-4</v>
      </c>
      <c r="F26" s="52"/>
      <c r="G26" s="39"/>
      <c r="H26" s="51"/>
      <c r="I26" s="47">
        <f>C26*(1-C26)/(D26-1)</f>
        <v>2.3869346733668362E-4</v>
      </c>
      <c r="J26" s="47">
        <f t="shared" si="7"/>
        <v>1.5449707678033381E-2</v>
      </c>
      <c r="K26" s="53">
        <f t="shared" si="8"/>
        <v>3.0281427048945427E-2</v>
      </c>
      <c r="L26" s="50">
        <f>(H3*E3/G3 + H4*E4/G4 + H5*E5/G5)</f>
        <v>19566395458.482765</v>
      </c>
      <c r="M26" s="47">
        <f>H5^2*(1-E18)^2*K5*(1-K5)/(G5-1)</f>
        <v>95589620.168030247</v>
      </c>
      <c r="N26" s="47">
        <f>C18^2*(H3^2*E3/G3*(1-E3/G3)/(G3-1) + H4^2*E4/G4*(1-E4/G4)/(G4-1))</f>
        <v>26605199.484525785</v>
      </c>
      <c r="O26" s="47">
        <f>(1/L26^2)*(M26+N26)</f>
        <v>3.1917667122257109E-13</v>
      </c>
      <c r="P26" s="47">
        <f t="shared" si="9"/>
        <v>5.6495722955155742E-7</v>
      </c>
      <c r="Q26" s="47">
        <f t="shared" si="10"/>
        <v>1.1073161699210525E-6</v>
      </c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16" thickBot="1" x14ac:dyDescent="0.4">
      <c r="A27" s="39"/>
      <c r="B27" s="47"/>
      <c r="C27" s="47"/>
      <c r="D27" s="47"/>
      <c r="E27" s="53"/>
      <c r="F27" s="52"/>
      <c r="G27" s="39"/>
      <c r="H27" s="51"/>
      <c r="I27" s="47"/>
      <c r="J27" s="47"/>
      <c r="K27" s="53"/>
      <c r="L27" s="50"/>
      <c r="M27" s="47"/>
      <c r="N27" s="47"/>
      <c r="O27" s="47"/>
      <c r="P27" s="47"/>
      <c r="Q27" s="47"/>
      <c r="R27" s="39"/>
      <c r="S27" s="39"/>
      <c r="T27" s="39"/>
      <c r="U27" s="39"/>
      <c r="V27" s="39"/>
      <c r="W27" s="39"/>
      <c r="X27" s="39"/>
      <c r="Y27" s="39"/>
      <c r="Z27" s="39"/>
    </row>
    <row r="28" spans="1:26" ht="16" thickBot="1" x14ac:dyDescent="0.4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51"/>
      <c r="L28" s="52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5" thickBot="1" x14ac:dyDescent="0.4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15" thickBot="1" x14ac:dyDescent="0.4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15" thickBot="1" x14ac:dyDescent="0.4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15" thickBot="1" x14ac:dyDescent="0.4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6" thickBot="1" x14ac:dyDescent="0.4">
      <c r="A33" s="39"/>
      <c r="B33" s="39"/>
      <c r="C33" s="39"/>
      <c r="D33" s="50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6" thickBot="1" x14ac:dyDescent="0.4">
      <c r="A34" s="39"/>
      <c r="B34" s="39"/>
      <c r="C34" s="39"/>
      <c r="D34" s="47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5" thickBot="1" x14ac:dyDescent="0.4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5" thickBot="1" x14ac:dyDescent="0.4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5" thickBot="1" x14ac:dyDescent="0.4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5" thickBot="1" x14ac:dyDescent="0.4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5" thickBot="1" x14ac:dyDescent="0.4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5" thickBot="1" x14ac:dyDescent="0.4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15" thickBot="1" x14ac:dyDescent="0.4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5" thickBot="1" x14ac:dyDescent="0.4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5" thickBot="1" x14ac:dyDescent="0.4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5" thickBot="1" x14ac:dyDescent="0.4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5" thickBot="1" x14ac:dyDescent="0.4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5" thickBot="1" x14ac:dyDescent="0.4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5" thickBot="1" x14ac:dyDescent="0.4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5" thickBot="1" x14ac:dyDescent="0.4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5" thickBot="1" x14ac:dyDescent="0.4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15" thickBot="1" x14ac:dyDescent="0.4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5" thickBot="1" x14ac:dyDescent="0.4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15" thickBot="1" x14ac:dyDescent="0.4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5" thickBot="1" x14ac:dyDescent="0.4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15" thickBot="1" x14ac:dyDescent="0.4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15" thickBot="1" x14ac:dyDescent="0.4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15" thickBot="1" x14ac:dyDescent="0.4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15" thickBot="1" x14ac:dyDescent="0.4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15" thickBot="1" x14ac:dyDescent="0.4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15" thickBot="1" x14ac:dyDescent="0.4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5" thickBot="1" x14ac:dyDescent="0.4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15" thickBot="1" x14ac:dyDescent="0.4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15" thickBot="1" x14ac:dyDescent="0.4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15" thickBot="1" x14ac:dyDescent="0.4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ht="15" thickBot="1" x14ac:dyDescent="0.4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15" thickBot="1" x14ac:dyDescent="0.4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15" thickBot="1" x14ac:dyDescent="0.4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15" thickBot="1" x14ac:dyDescent="0.4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15" thickBot="1" x14ac:dyDescent="0.4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15" thickBot="1" x14ac:dyDescent="0.4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15" thickBot="1" x14ac:dyDescent="0.4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15" thickBot="1" x14ac:dyDescent="0.4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15" thickBot="1" x14ac:dyDescent="0.4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15" thickBot="1" x14ac:dyDescent="0.4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15" thickBot="1" x14ac:dyDescent="0.4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15" thickBot="1" x14ac:dyDescent="0.4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5" thickBot="1" x14ac:dyDescent="0.4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15" thickBot="1" x14ac:dyDescent="0.4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15" thickBot="1" x14ac:dyDescent="0.4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15" thickBot="1" x14ac:dyDescent="0.4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15" thickBot="1" x14ac:dyDescent="0.4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5" thickBot="1" x14ac:dyDescent="0.4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15" thickBot="1" x14ac:dyDescent="0.4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15" thickBot="1" x14ac:dyDescent="0.4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5" thickBot="1" x14ac:dyDescent="0.4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15" thickBot="1" x14ac:dyDescent="0.4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15" thickBot="1" x14ac:dyDescent="0.4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5" thickBot="1" x14ac:dyDescent="0.4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15" thickBot="1" x14ac:dyDescent="0.4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15" thickBot="1" x14ac:dyDescent="0.4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15" thickBot="1" x14ac:dyDescent="0.4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15" thickBot="1" x14ac:dyDescent="0.4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5" thickBot="1" x14ac:dyDescent="0.4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5" thickBot="1" x14ac:dyDescent="0.4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15" thickBot="1" x14ac:dyDescent="0.4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15" thickBot="1" x14ac:dyDescent="0.4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15" thickBot="1" x14ac:dyDescent="0.4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15" thickBot="1" x14ac:dyDescent="0.4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5" thickBot="1" x14ac:dyDescent="0.4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5" thickBot="1" x14ac:dyDescent="0.4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ht="15" thickBot="1" x14ac:dyDescent="0.4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ht="15" thickBot="1" x14ac:dyDescent="0.4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t="15" thickBot="1" x14ac:dyDescent="0.4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ht="15" thickBot="1" x14ac:dyDescent="0.4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 ht="15" thickBot="1" x14ac:dyDescent="0.4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 ht="15" thickBot="1" x14ac:dyDescent="0.4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 ht="15" thickBot="1" x14ac:dyDescent="0.4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 ht="15" thickBot="1" x14ac:dyDescent="0.4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 ht="15" thickBot="1" x14ac:dyDescent="0.4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 ht="15" thickBot="1" x14ac:dyDescent="0.4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 ht="15" thickBot="1" x14ac:dyDescent="0.4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 ht="15" thickBot="1" x14ac:dyDescent="0.4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 ht="15" thickBot="1" x14ac:dyDescent="0.4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 ht="15" thickBot="1" x14ac:dyDescent="0.4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 ht="15" thickBot="1" x14ac:dyDescent="0.4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 ht="15" thickBot="1" x14ac:dyDescent="0.4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 ht="15" thickBot="1" x14ac:dyDescent="0.4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 ht="15" thickBot="1" x14ac:dyDescent="0.4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 ht="15" thickBot="1" x14ac:dyDescent="0.4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 ht="15" thickBot="1" x14ac:dyDescent="0.4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 ht="15" thickBot="1" x14ac:dyDescent="0.4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 ht="15" thickBot="1" x14ac:dyDescent="0.4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 ht="15" thickBot="1" x14ac:dyDescent="0.4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 ht="15" thickBot="1" x14ac:dyDescent="0.4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 ht="15" thickBot="1" x14ac:dyDescent="0.4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 ht="15" thickBot="1" x14ac:dyDescent="0.4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 ht="15" thickBot="1" x14ac:dyDescent="0.4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 ht="15" thickBot="1" x14ac:dyDescent="0.4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 ht="15" thickBot="1" x14ac:dyDescent="0.4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 ht="15" thickBot="1" x14ac:dyDescent="0.4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 ht="15" thickBot="1" x14ac:dyDescent="0.4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ht="15" thickBot="1" x14ac:dyDescent="0.4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 ht="15" thickBot="1" x14ac:dyDescent="0.4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 ht="15" thickBot="1" x14ac:dyDescent="0.4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 ht="15" thickBot="1" x14ac:dyDescent="0.4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 ht="15" thickBot="1" x14ac:dyDescent="0.4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 ht="15" thickBot="1" x14ac:dyDescent="0.4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 ht="15" thickBot="1" x14ac:dyDescent="0.4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 ht="15" thickBot="1" x14ac:dyDescent="0.4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 ht="15" thickBot="1" x14ac:dyDescent="0.4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 ht="15" thickBot="1" x14ac:dyDescent="0.4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 ht="15" thickBot="1" x14ac:dyDescent="0.4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 ht="15" thickBot="1" x14ac:dyDescent="0.4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 ht="15" thickBot="1" x14ac:dyDescent="0.4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 ht="15" thickBot="1" x14ac:dyDescent="0.4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 ht="15" thickBot="1" x14ac:dyDescent="0.4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 ht="15" thickBot="1" x14ac:dyDescent="0.4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 ht="15" thickBot="1" x14ac:dyDescent="0.4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 ht="15" thickBot="1" x14ac:dyDescent="0.4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 ht="15" thickBot="1" x14ac:dyDescent="0.4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 ht="15" thickBot="1" x14ac:dyDescent="0.4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 ht="15" thickBot="1" x14ac:dyDescent="0.4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 ht="15" thickBot="1" x14ac:dyDescent="0.4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 ht="15" thickBot="1" x14ac:dyDescent="0.4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 ht="15" thickBot="1" x14ac:dyDescent="0.4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 ht="15" thickBot="1" x14ac:dyDescent="0.4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 ht="15" thickBot="1" x14ac:dyDescent="0.4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 ht="15" thickBot="1" x14ac:dyDescent="0.4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 ht="15" thickBot="1" x14ac:dyDescent="0.4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 ht="15" thickBot="1" x14ac:dyDescent="0.4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 ht="15" thickBot="1" x14ac:dyDescent="0.4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 ht="15" thickBot="1" x14ac:dyDescent="0.4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 ht="15" thickBot="1" x14ac:dyDescent="0.4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 ht="15" thickBot="1" x14ac:dyDescent="0.4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 ht="15" thickBot="1" x14ac:dyDescent="0.4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 ht="15" thickBot="1" x14ac:dyDescent="0.4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 ht="15" thickBot="1" x14ac:dyDescent="0.4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 ht="15" thickBot="1" x14ac:dyDescent="0.4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 ht="15" thickBot="1" x14ac:dyDescent="0.4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 ht="15" thickBot="1" x14ac:dyDescent="0.4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ht="15" thickBot="1" x14ac:dyDescent="0.4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 ht="15" thickBot="1" x14ac:dyDescent="0.4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 ht="15" thickBot="1" x14ac:dyDescent="0.4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 ht="15" thickBot="1" x14ac:dyDescent="0.4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 ht="15" thickBot="1" x14ac:dyDescent="0.4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 ht="15" thickBot="1" x14ac:dyDescent="0.4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 ht="15" thickBot="1" x14ac:dyDescent="0.4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 ht="15" thickBot="1" x14ac:dyDescent="0.4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 ht="15" thickBot="1" x14ac:dyDescent="0.4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 ht="15" thickBot="1" x14ac:dyDescent="0.4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 ht="15" thickBot="1" x14ac:dyDescent="0.4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 ht="15" thickBot="1" x14ac:dyDescent="0.4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 ht="15" thickBot="1" x14ac:dyDescent="0.4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 ht="15" thickBot="1" x14ac:dyDescent="0.4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 ht="15" thickBot="1" x14ac:dyDescent="0.4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 ht="15" thickBot="1" x14ac:dyDescent="0.4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 ht="15" thickBot="1" x14ac:dyDescent="0.4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 ht="15" thickBot="1" x14ac:dyDescent="0.4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 ht="15" thickBot="1" x14ac:dyDescent="0.4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 ht="15" thickBot="1" x14ac:dyDescent="0.4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 ht="15" thickBot="1" x14ac:dyDescent="0.4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 ht="15" thickBot="1" x14ac:dyDescent="0.4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 ht="15" thickBot="1" x14ac:dyDescent="0.4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 ht="15" thickBot="1" x14ac:dyDescent="0.4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 ht="15" thickBot="1" x14ac:dyDescent="0.4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 ht="15" thickBot="1" x14ac:dyDescent="0.4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 ht="15" thickBot="1" x14ac:dyDescent="0.4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 ht="15" thickBot="1" x14ac:dyDescent="0.4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 ht="15" thickBot="1" x14ac:dyDescent="0.4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 ht="15" thickBot="1" x14ac:dyDescent="0.4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 ht="15" thickBot="1" x14ac:dyDescent="0.4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 ht="15" thickBot="1" x14ac:dyDescent="0.4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 ht="15" thickBot="1" x14ac:dyDescent="0.4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 ht="15" thickBot="1" x14ac:dyDescent="0.4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 ht="15" thickBot="1" x14ac:dyDescent="0.4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 ht="15" thickBot="1" x14ac:dyDescent="0.4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 ht="15" thickBot="1" x14ac:dyDescent="0.4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 ht="15" thickBot="1" x14ac:dyDescent="0.4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 ht="15" thickBot="1" x14ac:dyDescent="0.4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 ht="15" thickBot="1" x14ac:dyDescent="0.4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 ht="15" thickBot="1" x14ac:dyDescent="0.4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 ht="15" thickBot="1" x14ac:dyDescent="0.4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 ht="15" thickBot="1" x14ac:dyDescent="0.4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 ht="15" thickBot="1" x14ac:dyDescent="0.4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 ht="15" thickBot="1" x14ac:dyDescent="0.4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 ht="15" thickBot="1" x14ac:dyDescent="0.4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 ht="15" thickBot="1" x14ac:dyDescent="0.4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 ht="15" thickBot="1" x14ac:dyDescent="0.4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 ht="15" thickBot="1" x14ac:dyDescent="0.4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 ht="15" thickBot="1" x14ac:dyDescent="0.4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 ht="15" thickBot="1" x14ac:dyDescent="0.4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 ht="15" thickBot="1" x14ac:dyDescent="0.4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pans="1:26" ht="15" thickBot="1" x14ac:dyDescent="0.4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pans="1:26" ht="15" thickBot="1" x14ac:dyDescent="0.4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pans="1:26" ht="15" thickBot="1" x14ac:dyDescent="0.4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 ht="15" thickBot="1" x14ac:dyDescent="0.4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pans="1:26" ht="15" thickBot="1" x14ac:dyDescent="0.4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pans="1:26" ht="15" thickBot="1" x14ac:dyDescent="0.4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pans="1:26" ht="15" thickBot="1" x14ac:dyDescent="0.4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 ht="15" thickBot="1" x14ac:dyDescent="0.4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pans="1:26" ht="15" thickBot="1" x14ac:dyDescent="0.4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pans="1:26" ht="15" thickBot="1" x14ac:dyDescent="0.4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pans="1:26" ht="15" thickBot="1" x14ac:dyDescent="0.4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spans="1:26" ht="15" thickBot="1" x14ac:dyDescent="0.4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spans="1:26" ht="15" thickBot="1" x14ac:dyDescent="0.4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spans="1:26" ht="15" thickBot="1" x14ac:dyDescent="0.4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spans="1:26" ht="15" thickBot="1" x14ac:dyDescent="0.4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spans="1:26" ht="15" thickBot="1" x14ac:dyDescent="0.4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spans="1:26" ht="15" thickBot="1" x14ac:dyDescent="0.4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spans="1:26" ht="15" thickBot="1" x14ac:dyDescent="0.4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spans="1:26" ht="15" thickBot="1" x14ac:dyDescent="0.4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spans="1:26" ht="15" thickBot="1" x14ac:dyDescent="0.4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pans="1:26" ht="15" thickBot="1" x14ac:dyDescent="0.4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spans="1:26" ht="15" thickBot="1" x14ac:dyDescent="0.4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spans="1:26" ht="15" thickBot="1" x14ac:dyDescent="0.4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spans="1:26" ht="15" thickBot="1" x14ac:dyDescent="0.4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6" ht="15" thickBot="1" x14ac:dyDescent="0.4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spans="1:26" ht="15" thickBot="1" x14ac:dyDescent="0.4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spans="1:26" ht="15" thickBot="1" x14ac:dyDescent="0.4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spans="1:26" ht="15" thickBot="1" x14ac:dyDescent="0.4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spans="1:26" ht="15" thickBot="1" x14ac:dyDescent="0.4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spans="1:26" ht="15" thickBot="1" x14ac:dyDescent="0.4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spans="1:26" ht="15" thickBot="1" x14ac:dyDescent="0.4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spans="1:26" ht="15" thickBot="1" x14ac:dyDescent="0.4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spans="1:26" ht="15" thickBot="1" x14ac:dyDescent="0.4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spans="1:26" ht="15" thickBot="1" x14ac:dyDescent="0.4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spans="1:26" ht="15" thickBot="1" x14ac:dyDescent="0.4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spans="1:26" ht="15" thickBot="1" x14ac:dyDescent="0.4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spans="1:26" ht="15" thickBot="1" x14ac:dyDescent="0.4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spans="1:26" ht="15" thickBot="1" x14ac:dyDescent="0.4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spans="1:26" ht="15" thickBot="1" x14ac:dyDescent="0.4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spans="1:26" ht="15" thickBot="1" x14ac:dyDescent="0.4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spans="1:26" ht="15" thickBot="1" x14ac:dyDescent="0.4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spans="1:26" ht="15" thickBot="1" x14ac:dyDescent="0.4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spans="1:26" ht="15" thickBot="1" x14ac:dyDescent="0.4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spans="1:26" ht="15" thickBot="1" x14ac:dyDescent="0.4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spans="1:26" ht="15" thickBot="1" x14ac:dyDescent="0.4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spans="1:26" ht="15" thickBot="1" x14ac:dyDescent="0.4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spans="1:26" ht="15" thickBot="1" x14ac:dyDescent="0.4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spans="1:26" ht="15" thickBot="1" x14ac:dyDescent="0.4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spans="1:26" ht="15" thickBot="1" x14ac:dyDescent="0.4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spans="1:26" ht="15" thickBot="1" x14ac:dyDescent="0.4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spans="1:26" ht="15" thickBot="1" x14ac:dyDescent="0.4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spans="1:26" ht="15" thickBot="1" x14ac:dyDescent="0.4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spans="1:26" ht="15" thickBot="1" x14ac:dyDescent="0.4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spans="1:26" ht="15" thickBot="1" x14ac:dyDescent="0.4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spans="1:26" ht="15" thickBot="1" x14ac:dyDescent="0.4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1:26" ht="15" thickBot="1" x14ac:dyDescent="0.4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1:26" ht="15" thickBot="1" x14ac:dyDescent="0.4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1:26" ht="15" thickBot="1" x14ac:dyDescent="0.4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1:26" ht="15" thickBot="1" x14ac:dyDescent="0.4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spans="1:26" ht="15" thickBot="1" x14ac:dyDescent="0.4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spans="1:26" ht="15" thickBot="1" x14ac:dyDescent="0.4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spans="1:26" ht="15" thickBot="1" x14ac:dyDescent="0.4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spans="1:26" ht="15" thickBot="1" x14ac:dyDescent="0.4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spans="1:26" ht="15" thickBot="1" x14ac:dyDescent="0.4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spans="1:26" ht="15" thickBot="1" x14ac:dyDescent="0.4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spans="1:26" ht="15" thickBot="1" x14ac:dyDescent="0.4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spans="1:26" ht="15" thickBot="1" x14ac:dyDescent="0.4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spans="1:26" ht="15" thickBot="1" x14ac:dyDescent="0.4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spans="1:26" ht="15" thickBot="1" x14ac:dyDescent="0.4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spans="1:26" ht="15" thickBot="1" x14ac:dyDescent="0.4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spans="1:26" ht="15" thickBot="1" x14ac:dyDescent="0.4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spans="1:26" ht="15" thickBot="1" x14ac:dyDescent="0.4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spans="1:26" ht="15" thickBot="1" x14ac:dyDescent="0.4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spans="1:26" ht="15" thickBot="1" x14ac:dyDescent="0.4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spans="1:26" ht="15" thickBot="1" x14ac:dyDescent="0.4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spans="1:26" ht="15" thickBot="1" x14ac:dyDescent="0.4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spans="1:26" ht="15" thickBot="1" x14ac:dyDescent="0.4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spans="1:26" ht="15" thickBot="1" x14ac:dyDescent="0.4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spans="1:26" ht="15" thickBot="1" x14ac:dyDescent="0.4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spans="1:26" ht="15" thickBot="1" x14ac:dyDescent="0.4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spans="1:26" ht="15" thickBot="1" x14ac:dyDescent="0.4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spans="1:26" ht="15" thickBot="1" x14ac:dyDescent="0.4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spans="1:26" ht="15" thickBot="1" x14ac:dyDescent="0.4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spans="1:26" ht="15" thickBot="1" x14ac:dyDescent="0.4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spans="1:26" ht="15" thickBot="1" x14ac:dyDescent="0.4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spans="1:26" ht="15" thickBot="1" x14ac:dyDescent="0.4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spans="1:26" ht="15" thickBot="1" x14ac:dyDescent="0.4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spans="1:26" ht="15" thickBot="1" x14ac:dyDescent="0.4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spans="1:26" ht="15" thickBot="1" x14ac:dyDescent="0.4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spans="1:26" ht="15" thickBot="1" x14ac:dyDescent="0.4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spans="1:26" ht="15" thickBot="1" x14ac:dyDescent="0.4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spans="1:26" ht="15" thickBot="1" x14ac:dyDescent="0.4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spans="1:26" ht="15" thickBot="1" x14ac:dyDescent="0.4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spans="1:26" ht="15" thickBot="1" x14ac:dyDescent="0.4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spans="1:26" ht="15" thickBot="1" x14ac:dyDescent="0.4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spans="1:26" ht="15" thickBot="1" x14ac:dyDescent="0.4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spans="1:26" ht="15" thickBot="1" x14ac:dyDescent="0.4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spans="1:26" ht="15" thickBot="1" x14ac:dyDescent="0.4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spans="1:26" ht="15" thickBot="1" x14ac:dyDescent="0.4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spans="1:26" ht="15" thickBot="1" x14ac:dyDescent="0.4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spans="1:26" ht="15" thickBot="1" x14ac:dyDescent="0.4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spans="1:26" ht="15" thickBot="1" x14ac:dyDescent="0.4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spans="1:26" ht="15" thickBot="1" x14ac:dyDescent="0.4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spans="1:26" ht="15" thickBot="1" x14ac:dyDescent="0.4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pans="1:26" ht="15" thickBot="1" x14ac:dyDescent="0.4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pans="1:26" ht="15" thickBot="1" x14ac:dyDescent="0.4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pans="1:26" ht="15" thickBot="1" x14ac:dyDescent="0.4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pans="1:26" ht="15" thickBot="1" x14ac:dyDescent="0.4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pans="1:26" ht="15" thickBot="1" x14ac:dyDescent="0.4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spans="1:26" ht="15" thickBot="1" x14ac:dyDescent="0.4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spans="1:26" ht="15" thickBot="1" x14ac:dyDescent="0.4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spans="1:26" ht="15" thickBot="1" x14ac:dyDescent="0.4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spans="1:26" ht="15" thickBot="1" x14ac:dyDescent="0.4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spans="1:26" ht="15" thickBot="1" x14ac:dyDescent="0.4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spans="1:26" ht="15" thickBot="1" x14ac:dyDescent="0.4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spans="1:26" ht="15" thickBot="1" x14ac:dyDescent="0.4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spans="1:26" ht="15" thickBot="1" x14ac:dyDescent="0.4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spans="1:26" ht="15" thickBot="1" x14ac:dyDescent="0.4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spans="1:26" ht="15" thickBot="1" x14ac:dyDescent="0.4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spans="1:26" ht="15" thickBot="1" x14ac:dyDescent="0.4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spans="1:26" ht="15" thickBot="1" x14ac:dyDescent="0.4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spans="1:26" ht="15" thickBot="1" x14ac:dyDescent="0.4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spans="1:26" ht="15" thickBot="1" x14ac:dyDescent="0.4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spans="1:26" ht="15" thickBot="1" x14ac:dyDescent="0.4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spans="1:26" ht="15" thickBot="1" x14ac:dyDescent="0.4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spans="1:26" ht="15" thickBot="1" x14ac:dyDescent="0.4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spans="1:26" ht="15" thickBot="1" x14ac:dyDescent="0.4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spans="1:26" ht="15" thickBot="1" x14ac:dyDescent="0.4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spans="1:26" ht="15" thickBot="1" x14ac:dyDescent="0.4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spans="1:26" ht="15" thickBot="1" x14ac:dyDescent="0.4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spans="1:26" ht="15" thickBot="1" x14ac:dyDescent="0.4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spans="1:26" ht="15" thickBot="1" x14ac:dyDescent="0.4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spans="1:26" ht="15" thickBot="1" x14ac:dyDescent="0.4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spans="1:26" ht="15" thickBot="1" x14ac:dyDescent="0.4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spans="1:26" ht="15" thickBot="1" x14ac:dyDescent="0.4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spans="1:26" ht="15" thickBot="1" x14ac:dyDescent="0.4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spans="1:26" ht="15" thickBot="1" x14ac:dyDescent="0.4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spans="1:26" ht="15" thickBot="1" x14ac:dyDescent="0.4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spans="1:26" ht="15" thickBot="1" x14ac:dyDescent="0.4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spans="1:26" ht="15" thickBot="1" x14ac:dyDescent="0.4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spans="1:26" ht="15" thickBot="1" x14ac:dyDescent="0.4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spans="1:26" ht="15" thickBot="1" x14ac:dyDescent="0.4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spans="1:26" ht="15" thickBot="1" x14ac:dyDescent="0.4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spans="1:26" ht="15" thickBot="1" x14ac:dyDescent="0.4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spans="1:26" ht="15" thickBot="1" x14ac:dyDescent="0.4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spans="1:26" ht="15" thickBot="1" x14ac:dyDescent="0.4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spans="1:26" ht="15" thickBot="1" x14ac:dyDescent="0.4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spans="1:26" ht="15" thickBot="1" x14ac:dyDescent="0.4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spans="1:26" ht="15" thickBot="1" x14ac:dyDescent="0.4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spans="1:26" ht="15" thickBot="1" x14ac:dyDescent="0.4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spans="1:26" ht="15" thickBot="1" x14ac:dyDescent="0.4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spans="1:26" ht="15" thickBot="1" x14ac:dyDescent="0.4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spans="1:26" ht="15" thickBot="1" x14ac:dyDescent="0.4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spans="1:26" ht="15" thickBot="1" x14ac:dyDescent="0.4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spans="1:26" ht="15" thickBot="1" x14ac:dyDescent="0.4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spans="1:26" ht="15" thickBot="1" x14ac:dyDescent="0.4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spans="1:26" ht="15" thickBot="1" x14ac:dyDescent="0.4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spans="1:26" ht="15" thickBot="1" x14ac:dyDescent="0.4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spans="1:26" ht="15" thickBot="1" x14ac:dyDescent="0.4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spans="1:26" ht="15" thickBot="1" x14ac:dyDescent="0.4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spans="1:26" ht="15" thickBot="1" x14ac:dyDescent="0.4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spans="1:26" ht="15" thickBot="1" x14ac:dyDescent="0.4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spans="1:26" ht="15" thickBot="1" x14ac:dyDescent="0.4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spans="1:26" ht="15" thickBot="1" x14ac:dyDescent="0.4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spans="1:26" ht="15" thickBot="1" x14ac:dyDescent="0.4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spans="1:26" ht="15" thickBot="1" x14ac:dyDescent="0.4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spans="1:26" ht="15" thickBot="1" x14ac:dyDescent="0.4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spans="1:26" ht="15" thickBot="1" x14ac:dyDescent="0.4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spans="1:26" ht="15" thickBot="1" x14ac:dyDescent="0.4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spans="1:26" ht="15" thickBot="1" x14ac:dyDescent="0.4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spans="1:26" ht="15" thickBot="1" x14ac:dyDescent="0.4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spans="1:26" ht="15" thickBot="1" x14ac:dyDescent="0.4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spans="1:26" ht="15" thickBot="1" x14ac:dyDescent="0.4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spans="1:26" ht="15" thickBot="1" x14ac:dyDescent="0.4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spans="1:26" ht="15" thickBot="1" x14ac:dyDescent="0.4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spans="1:26" ht="15" thickBot="1" x14ac:dyDescent="0.4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spans="1:26" ht="15" thickBot="1" x14ac:dyDescent="0.4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spans="1:26" ht="15" thickBot="1" x14ac:dyDescent="0.4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spans="1:26" ht="15" thickBot="1" x14ac:dyDescent="0.4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spans="1:26" ht="15" thickBot="1" x14ac:dyDescent="0.4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spans="1:26" ht="15" thickBot="1" x14ac:dyDescent="0.4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spans="1:26" ht="15" thickBot="1" x14ac:dyDescent="0.4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spans="1:26" ht="15" thickBot="1" x14ac:dyDescent="0.4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spans="1:26" ht="15" thickBot="1" x14ac:dyDescent="0.4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spans="1:26" ht="15" thickBot="1" x14ac:dyDescent="0.4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spans="1:26" ht="15" thickBot="1" x14ac:dyDescent="0.4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spans="1:26" ht="15" thickBot="1" x14ac:dyDescent="0.4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spans="1:26" ht="15" thickBot="1" x14ac:dyDescent="0.4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spans="1:26" ht="15" thickBot="1" x14ac:dyDescent="0.4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spans="1:26" ht="15" thickBot="1" x14ac:dyDescent="0.4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spans="1:26" ht="15" thickBot="1" x14ac:dyDescent="0.4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spans="1:26" ht="15" thickBot="1" x14ac:dyDescent="0.4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spans="1:26" ht="15" thickBot="1" x14ac:dyDescent="0.4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spans="1:26" ht="15" thickBot="1" x14ac:dyDescent="0.4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spans="1:26" ht="15" thickBot="1" x14ac:dyDescent="0.4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spans="1:26" ht="15" thickBot="1" x14ac:dyDescent="0.4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spans="1:26" ht="15" thickBot="1" x14ac:dyDescent="0.4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spans="1:26" ht="15" thickBot="1" x14ac:dyDescent="0.4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spans="1:26" ht="15" thickBot="1" x14ac:dyDescent="0.4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spans="1:26" ht="15" thickBot="1" x14ac:dyDescent="0.4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spans="1:26" ht="15" thickBot="1" x14ac:dyDescent="0.4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spans="1:26" ht="15" thickBot="1" x14ac:dyDescent="0.4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spans="1:26" ht="15" thickBot="1" x14ac:dyDescent="0.4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spans="1:26" ht="15" thickBot="1" x14ac:dyDescent="0.4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spans="1:26" ht="15" thickBot="1" x14ac:dyDescent="0.4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spans="1:26" ht="15" thickBot="1" x14ac:dyDescent="0.4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spans="1:26" ht="15" thickBot="1" x14ac:dyDescent="0.4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spans="1:26" ht="15" thickBot="1" x14ac:dyDescent="0.4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spans="1:26" ht="15" thickBot="1" x14ac:dyDescent="0.4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spans="1:26" ht="15" thickBot="1" x14ac:dyDescent="0.4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spans="1:26" ht="15" thickBot="1" x14ac:dyDescent="0.4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spans="1:26" ht="15" thickBot="1" x14ac:dyDescent="0.4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spans="1:26" ht="15" thickBot="1" x14ac:dyDescent="0.4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spans="1:26" ht="15" thickBot="1" x14ac:dyDescent="0.4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spans="1:26" ht="15" thickBot="1" x14ac:dyDescent="0.4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spans="1:26" ht="15" thickBot="1" x14ac:dyDescent="0.4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spans="1:26" ht="15" thickBot="1" x14ac:dyDescent="0.4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spans="1:26" ht="15" thickBot="1" x14ac:dyDescent="0.4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spans="1:26" ht="15" thickBot="1" x14ac:dyDescent="0.4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spans="1:26" ht="15" thickBot="1" x14ac:dyDescent="0.4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spans="1:26" ht="15" thickBot="1" x14ac:dyDescent="0.4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spans="1:26" ht="15" thickBot="1" x14ac:dyDescent="0.4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spans="1:26" ht="15" thickBot="1" x14ac:dyDescent="0.4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spans="1:26" ht="15" thickBot="1" x14ac:dyDescent="0.4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spans="1:26" ht="15" thickBot="1" x14ac:dyDescent="0.4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spans="1:26" ht="15" thickBot="1" x14ac:dyDescent="0.4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spans="1:26" ht="15" thickBot="1" x14ac:dyDescent="0.4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spans="1:26" ht="15" thickBot="1" x14ac:dyDescent="0.4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spans="1:26" ht="15" thickBot="1" x14ac:dyDescent="0.4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spans="1:26" ht="15" thickBot="1" x14ac:dyDescent="0.4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spans="1:26" ht="15" thickBot="1" x14ac:dyDescent="0.4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spans="1:26" ht="15" thickBot="1" x14ac:dyDescent="0.4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spans="1:26" ht="15" thickBot="1" x14ac:dyDescent="0.4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spans="1:26" ht="15" thickBot="1" x14ac:dyDescent="0.4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spans="1:26" ht="15" thickBot="1" x14ac:dyDescent="0.4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spans="1:26" ht="15" thickBot="1" x14ac:dyDescent="0.4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spans="1:26" ht="15" thickBot="1" x14ac:dyDescent="0.4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spans="1:26" ht="15" thickBot="1" x14ac:dyDescent="0.4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spans="1:26" ht="15" thickBot="1" x14ac:dyDescent="0.4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spans="1:26" ht="15" thickBot="1" x14ac:dyDescent="0.4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spans="1:26" ht="15" thickBot="1" x14ac:dyDescent="0.4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spans="1:26" ht="15" thickBot="1" x14ac:dyDescent="0.4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spans="1:26" ht="15" thickBot="1" x14ac:dyDescent="0.4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spans="1:26" ht="15" thickBot="1" x14ac:dyDescent="0.4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spans="1:26" ht="15" thickBot="1" x14ac:dyDescent="0.4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spans="1:26" ht="15" thickBot="1" x14ac:dyDescent="0.4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spans="1:26" ht="15" thickBot="1" x14ac:dyDescent="0.4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spans="1:26" ht="15" thickBot="1" x14ac:dyDescent="0.4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spans="1:26" ht="15" thickBot="1" x14ac:dyDescent="0.4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spans="1:26" ht="15" thickBot="1" x14ac:dyDescent="0.4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spans="1:26" ht="15" thickBot="1" x14ac:dyDescent="0.4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spans="1:26" ht="15" thickBot="1" x14ac:dyDescent="0.4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spans="1:26" ht="15" thickBot="1" x14ac:dyDescent="0.4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spans="1:26" ht="15" thickBot="1" x14ac:dyDescent="0.4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spans="1:26" ht="15" thickBot="1" x14ac:dyDescent="0.4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spans="1:26" ht="15" thickBot="1" x14ac:dyDescent="0.4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spans="1:26" ht="15" thickBot="1" x14ac:dyDescent="0.4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spans="1:26" ht="15" thickBot="1" x14ac:dyDescent="0.4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spans="1:26" ht="15" thickBot="1" x14ac:dyDescent="0.4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spans="1:26" ht="15" thickBot="1" x14ac:dyDescent="0.4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spans="1:26" ht="15" thickBot="1" x14ac:dyDescent="0.4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spans="1:26" ht="15" thickBot="1" x14ac:dyDescent="0.4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spans="1:26" ht="15" thickBot="1" x14ac:dyDescent="0.4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spans="1:26" ht="15" thickBot="1" x14ac:dyDescent="0.4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spans="1:26" ht="15" thickBot="1" x14ac:dyDescent="0.4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spans="1:26" ht="15" thickBot="1" x14ac:dyDescent="0.4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spans="1:26" ht="15" thickBot="1" x14ac:dyDescent="0.4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spans="1:26" ht="15" thickBot="1" x14ac:dyDescent="0.4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spans="1:26" ht="15" thickBot="1" x14ac:dyDescent="0.4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spans="1:26" ht="15" thickBot="1" x14ac:dyDescent="0.4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spans="1:26" ht="15" thickBot="1" x14ac:dyDescent="0.4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spans="1:26" ht="15" thickBot="1" x14ac:dyDescent="0.4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spans="1:26" ht="15" thickBot="1" x14ac:dyDescent="0.4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spans="1:26" ht="15" thickBot="1" x14ac:dyDescent="0.4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spans="1:26" ht="15" thickBot="1" x14ac:dyDescent="0.4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spans="1:26" ht="15" thickBot="1" x14ac:dyDescent="0.4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spans="1:26" ht="15" thickBot="1" x14ac:dyDescent="0.4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spans="1:26" ht="15" thickBot="1" x14ac:dyDescent="0.4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spans="1:26" ht="15" thickBot="1" x14ac:dyDescent="0.4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spans="1:26" ht="15" thickBot="1" x14ac:dyDescent="0.4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spans="1:26" ht="15" thickBot="1" x14ac:dyDescent="0.4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spans="1:26" ht="15" thickBot="1" x14ac:dyDescent="0.4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spans="1:26" ht="15" thickBot="1" x14ac:dyDescent="0.4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spans="1:26" ht="15" thickBot="1" x14ac:dyDescent="0.4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spans="1:26" ht="15" thickBot="1" x14ac:dyDescent="0.4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spans="1:26" ht="15" thickBot="1" x14ac:dyDescent="0.4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spans="1:26" ht="15" thickBot="1" x14ac:dyDescent="0.4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spans="1:26" ht="15" thickBot="1" x14ac:dyDescent="0.4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spans="1:26" ht="15" thickBot="1" x14ac:dyDescent="0.4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spans="1:26" ht="15" thickBot="1" x14ac:dyDescent="0.4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spans="1:26" ht="15" thickBot="1" x14ac:dyDescent="0.4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spans="1:26" ht="15" thickBot="1" x14ac:dyDescent="0.4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spans="1:26" ht="15" thickBot="1" x14ac:dyDescent="0.4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spans="1:26" ht="15" thickBot="1" x14ac:dyDescent="0.4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spans="1:26" ht="15" thickBot="1" x14ac:dyDescent="0.4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spans="1:26" ht="15" thickBot="1" x14ac:dyDescent="0.4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spans="1:26" ht="15" thickBot="1" x14ac:dyDescent="0.4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spans="1:26" ht="15" thickBot="1" x14ac:dyDescent="0.4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spans="1:26" ht="15" thickBot="1" x14ac:dyDescent="0.4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spans="1:26" ht="15" thickBot="1" x14ac:dyDescent="0.4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spans="1:26" ht="15" thickBot="1" x14ac:dyDescent="0.4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spans="1:26" ht="15" thickBot="1" x14ac:dyDescent="0.4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spans="1:26" ht="15" thickBot="1" x14ac:dyDescent="0.4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spans="1:26" ht="15" thickBot="1" x14ac:dyDescent="0.4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spans="1:26" ht="15" thickBot="1" x14ac:dyDescent="0.4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spans="1:26" ht="15" thickBot="1" x14ac:dyDescent="0.4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spans="1:26" ht="15" thickBot="1" x14ac:dyDescent="0.4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spans="1:26" ht="15" thickBot="1" x14ac:dyDescent="0.4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spans="1:26" ht="15" thickBot="1" x14ac:dyDescent="0.4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spans="1:26" ht="15" thickBot="1" x14ac:dyDescent="0.4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spans="1:26" ht="15" thickBot="1" x14ac:dyDescent="0.4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spans="1:26" ht="15" thickBot="1" x14ac:dyDescent="0.4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spans="1:26" ht="15" thickBot="1" x14ac:dyDescent="0.4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spans="1:26" ht="15" thickBot="1" x14ac:dyDescent="0.4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spans="1:26" ht="15" thickBot="1" x14ac:dyDescent="0.4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spans="1:26" ht="15" thickBot="1" x14ac:dyDescent="0.4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spans="1:26" ht="15" thickBot="1" x14ac:dyDescent="0.4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spans="1:26" ht="15" thickBot="1" x14ac:dyDescent="0.4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spans="1:26" ht="15" thickBot="1" x14ac:dyDescent="0.4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spans="1:26" ht="15" thickBot="1" x14ac:dyDescent="0.4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spans="1:26" ht="15" thickBot="1" x14ac:dyDescent="0.4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spans="1:26" ht="15" thickBot="1" x14ac:dyDescent="0.4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spans="1:26" ht="15" thickBot="1" x14ac:dyDescent="0.4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spans="1:26" ht="15" thickBot="1" x14ac:dyDescent="0.4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spans="1:26" ht="15" thickBot="1" x14ac:dyDescent="0.4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spans="1:26" ht="15" thickBot="1" x14ac:dyDescent="0.4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spans="1:26" ht="15" thickBot="1" x14ac:dyDescent="0.4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spans="1:26" ht="15" thickBot="1" x14ac:dyDescent="0.4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spans="1:26" ht="15" thickBot="1" x14ac:dyDescent="0.4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spans="1:26" ht="15" thickBot="1" x14ac:dyDescent="0.4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spans="1:26" ht="15" thickBot="1" x14ac:dyDescent="0.4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spans="1:26" ht="15" thickBot="1" x14ac:dyDescent="0.4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spans="1:26" ht="15" thickBot="1" x14ac:dyDescent="0.4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spans="1:26" ht="15" thickBot="1" x14ac:dyDescent="0.4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spans="1:26" ht="15" thickBot="1" x14ac:dyDescent="0.4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spans="1:26" ht="15" thickBot="1" x14ac:dyDescent="0.4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spans="1:26" ht="15" thickBot="1" x14ac:dyDescent="0.4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spans="1:26" ht="15" thickBot="1" x14ac:dyDescent="0.4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spans="1:26" ht="15" thickBot="1" x14ac:dyDescent="0.4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spans="1:26" ht="15" thickBot="1" x14ac:dyDescent="0.4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spans="1:26" ht="15" thickBot="1" x14ac:dyDescent="0.4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spans="1:26" ht="15" thickBot="1" x14ac:dyDescent="0.4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spans="1:26" ht="15" thickBot="1" x14ac:dyDescent="0.4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spans="1:26" ht="15" thickBot="1" x14ac:dyDescent="0.4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spans="1:26" ht="15" thickBot="1" x14ac:dyDescent="0.4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spans="1:26" ht="15" thickBot="1" x14ac:dyDescent="0.4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spans="1:26" ht="15" thickBot="1" x14ac:dyDescent="0.4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spans="1:26" ht="15" thickBot="1" x14ac:dyDescent="0.4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spans="1:26" ht="15" thickBot="1" x14ac:dyDescent="0.4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spans="1:26" ht="15" thickBot="1" x14ac:dyDescent="0.4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spans="1:26" ht="15" thickBot="1" x14ac:dyDescent="0.4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spans="1:26" ht="15" thickBot="1" x14ac:dyDescent="0.4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spans="1:26" ht="15" thickBot="1" x14ac:dyDescent="0.4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spans="1:26" ht="15" thickBot="1" x14ac:dyDescent="0.4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spans="1:26" ht="15" thickBot="1" x14ac:dyDescent="0.4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spans="1:26" ht="15" thickBot="1" x14ac:dyDescent="0.4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spans="1:26" ht="15" thickBot="1" x14ac:dyDescent="0.4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spans="1:26" ht="15" thickBot="1" x14ac:dyDescent="0.4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spans="1:26" ht="15" thickBot="1" x14ac:dyDescent="0.4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spans="1:26" ht="15" thickBot="1" x14ac:dyDescent="0.4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spans="1:26" ht="15" thickBot="1" x14ac:dyDescent="0.4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spans="1:26" ht="15" thickBot="1" x14ac:dyDescent="0.4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spans="1:26" ht="15" thickBot="1" x14ac:dyDescent="0.4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spans="1:26" ht="15" thickBot="1" x14ac:dyDescent="0.4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spans="1:26" ht="15" thickBot="1" x14ac:dyDescent="0.4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spans="1:26" ht="15" thickBot="1" x14ac:dyDescent="0.4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spans="1:26" ht="15" thickBot="1" x14ac:dyDescent="0.4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spans="1:26" ht="15" thickBot="1" x14ac:dyDescent="0.4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spans="1:26" ht="15" thickBot="1" x14ac:dyDescent="0.4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spans="1:26" ht="15" thickBot="1" x14ac:dyDescent="0.4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spans="1:26" ht="15" thickBot="1" x14ac:dyDescent="0.4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spans="1:26" ht="15" thickBot="1" x14ac:dyDescent="0.4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spans="1:26" ht="15" thickBot="1" x14ac:dyDescent="0.4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spans="1:26" ht="15" thickBot="1" x14ac:dyDescent="0.4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spans="1:26" ht="15" thickBot="1" x14ac:dyDescent="0.4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spans="1:26" ht="15" thickBot="1" x14ac:dyDescent="0.4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spans="1:26" ht="15" thickBot="1" x14ac:dyDescent="0.4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spans="1:26" ht="15" thickBot="1" x14ac:dyDescent="0.4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spans="1:26" ht="15" thickBot="1" x14ac:dyDescent="0.4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spans="1:26" ht="15" thickBot="1" x14ac:dyDescent="0.4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spans="1:26" ht="15" thickBot="1" x14ac:dyDescent="0.4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spans="1:26" ht="15" thickBot="1" x14ac:dyDescent="0.4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spans="1:26" ht="15" thickBot="1" x14ac:dyDescent="0.4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spans="1:26" ht="15" thickBot="1" x14ac:dyDescent="0.4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spans="1:26" ht="15" thickBot="1" x14ac:dyDescent="0.4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spans="1:26" ht="15" thickBot="1" x14ac:dyDescent="0.4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spans="1:26" ht="15" thickBot="1" x14ac:dyDescent="0.4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spans="1:26" ht="15" thickBot="1" x14ac:dyDescent="0.4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spans="1:26" ht="15" thickBot="1" x14ac:dyDescent="0.4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spans="1:26" ht="15" thickBot="1" x14ac:dyDescent="0.4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spans="1:26" ht="15" thickBot="1" x14ac:dyDescent="0.4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spans="1:26" ht="15" thickBot="1" x14ac:dyDescent="0.4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spans="1:26" ht="15" thickBot="1" x14ac:dyDescent="0.4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spans="1:26" ht="15" thickBot="1" x14ac:dyDescent="0.4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spans="1:26" ht="15" thickBot="1" x14ac:dyDescent="0.4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spans="1:26" ht="15" thickBot="1" x14ac:dyDescent="0.4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spans="1:26" ht="15" thickBot="1" x14ac:dyDescent="0.4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spans="1:26" ht="15" thickBot="1" x14ac:dyDescent="0.4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spans="1:26" ht="15" thickBot="1" x14ac:dyDescent="0.4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spans="1:26" ht="15" thickBot="1" x14ac:dyDescent="0.4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spans="1:26" ht="15" thickBot="1" x14ac:dyDescent="0.4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spans="1:26" ht="15" thickBot="1" x14ac:dyDescent="0.4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spans="1:26" ht="15" thickBot="1" x14ac:dyDescent="0.4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spans="1:26" ht="15" thickBot="1" x14ac:dyDescent="0.4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spans="1:26" ht="15" thickBot="1" x14ac:dyDescent="0.4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spans="1:26" ht="15" thickBot="1" x14ac:dyDescent="0.4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spans="1:26" ht="15" thickBot="1" x14ac:dyDescent="0.4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spans="1:26" ht="15" thickBot="1" x14ac:dyDescent="0.4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spans="1:26" ht="15" thickBot="1" x14ac:dyDescent="0.4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spans="1:26" ht="15" thickBot="1" x14ac:dyDescent="0.4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spans="1:26" ht="15" thickBot="1" x14ac:dyDescent="0.4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spans="1:26" ht="15" thickBot="1" x14ac:dyDescent="0.4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spans="1:26" ht="15" thickBot="1" x14ac:dyDescent="0.4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spans="1:26" ht="15" thickBot="1" x14ac:dyDescent="0.4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spans="1:26" ht="15" thickBot="1" x14ac:dyDescent="0.4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spans="1:26" ht="15" thickBot="1" x14ac:dyDescent="0.4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spans="1:26" ht="15" thickBot="1" x14ac:dyDescent="0.4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spans="1:26" ht="15" thickBot="1" x14ac:dyDescent="0.4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spans="1:26" ht="15" thickBot="1" x14ac:dyDescent="0.4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spans="1:26" ht="15" thickBot="1" x14ac:dyDescent="0.4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spans="1:26" ht="15" thickBot="1" x14ac:dyDescent="0.4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spans="1:26" ht="15" thickBot="1" x14ac:dyDescent="0.4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spans="1:26" ht="15" thickBot="1" x14ac:dyDescent="0.4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spans="1:26" ht="15" thickBot="1" x14ac:dyDescent="0.4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spans="1:26" ht="15" thickBot="1" x14ac:dyDescent="0.4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spans="1:26" ht="15" thickBot="1" x14ac:dyDescent="0.4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spans="1:26" ht="15" thickBot="1" x14ac:dyDescent="0.4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spans="1:26" ht="15" thickBot="1" x14ac:dyDescent="0.4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spans="1:26" ht="15" thickBot="1" x14ac:dyDescent="0.4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spans="1:26" ht="15" thickBot="1" x14ac:dyDescent="0.4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spans="1:26" ht="15" thickBot="1" x14ac:dyDescent="0.4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spans="1:26" ht="15" thickBot="1" x14ac:dyDescent="0.4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spans="1:26" ht="15" thickBot="1" x14ac:dyDescent="0.4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spans="1:26" ht="15" thickBot="1" x14ac:dyDescent="0.4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spans="1:26" ht="15" thickBot="1" x14ac:dyDescent="0.4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spans="1:26" ht="15" thickBot="1" x14ac:dyDescent="0.4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spans="1:26" ht="15" thickBot="1" x14ac:dyDescent="0.4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spans="1:26" ht="15" thickBot="1" x14ac:dyDescent="0.4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spans="1:26" ht="15" thickBot="1" x14ac:dyDescent="0.4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spans="1:26" ht="15" thickBot="1" x14ac:dyDescent="0.4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spans="1:26" ht="15" thickBot="1" x14ac:dyDescent="0.4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spans="1:26" ht="15" thickBot="1" x14ac:dyDescent="0.4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spans="1:26" ht="15" thickBot="1" x14ac:dyDescent="0.4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spans="1:26" ht="15" thickBot="1" x14ac:dyDescent="0.4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spans="1:26" ht="15" thickBot="1" x14ac:dyDescent="0.4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spans="1:26" ht="15" thickBot="1" x14ac:dyDescent="0.4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spans="1:26" ht="15" thickBot="1" x14ac:dyDescent="0.4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spans="1:26" ht="15" thickBot="1" x14ac:dyDescent="0.4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spans="1:26" ht="15" thickBot="1" x14ac:dyDescent="0.4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spans="1:26" ht="15" thickBot="1" x14ac:dyDescent="0.4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spans="1:26" ht="15" thickBot="1" x14ac:dyDescent="0.4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spans="1:26" ht="15" thickBot="1" x14ac:dyDescent="0.4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spans="1:26" ht="15" thickBot="1" x14ac:dyDescent="0.4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spans="1:26" ht="15" thickBot="1" x14ac:dyDescent="0.4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spans="1:26" ht="15" thickBot="1" x14ac:dyDescent="0.4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spans="1:26" ht="15" thickBot="1" x14ac:dyDescent="0.4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spans="1:26" ht="15" thickBot="1" x14ac:dyDescent="0.4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spans="1:26" ht="15" thickBot="1" x14ac:dyDescent="0.4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spans="1:26" ht="15" thickBot="1" x14ac:dyDescent="0.4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spans="1:26" ht="15" thickBot="1" x14ac:dyDescent="0.4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spans="1:26" ht="15" thickBot="1" x14ac:dyDescent="0.4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spans="1:26" ht="15" thickBot="1" x14ac:dyDescent="0.4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spans="1:26" ht="15" thickBot="1" x14ac:dyDescent="0.4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spans="1:26" ht="15" thickBot="1" x14ac:dyDescent="0.4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spans="1:26" ht="15" thickBot="1" x14ac:dyDescent="0.4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spans="1:26" ht="15" thickBot="1" x14ac:dyDescent="0.4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spans="1:26" ht="15" thickBot="1" x14ac:dyDescent="0.4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spans="1:26" ht="15" thickBot="1" x14ac:dyDescent="0.4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spans="1:26" ht="15" thickBot="1" x14ac:dyDescent="0.4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spans="1:26" ht="15" thickBot="1" x14ac:dyDescent="0.4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spans="1:26" ht="15" thickBot="1" x14ac:dyDescent="0.4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spans="1:26" ht="15" thickBot="1" x14ac:dyDescent="0.4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spans="1:26" ht="15" thickBot="1" x14ac:dyDescent="0.4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spans="1:26" ht="15" thickBot="1" x14ac:dyDescent="0.4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spans="1:26" ht="15" thickBot="1" x14ac:dyDescent="0.4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spans="1:26" ht="15" thickBot="1" x14ac:dyDescent="0.4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spans="1:26" ht="15" thickBot="1" x14ac:dyDescent="0.4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spans="1:26" ht="15" thickBot="1" x14ac:dyDescent="0.4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spans="1:26" ht="15" thickBot="1" x14ac:dyDescent="0.4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spans="1:26" ht="15" thickBot="1" x14ac:dyDescent="0.4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spans="1:26" ht="15" thickBot="1" x14ac:dyDescent="0.4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spans="1:26" ht="15" thickBot="1" x14ac:dyDescent="0.4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spans="1:26" ht="15" thickBot="1" x14ac:dyDescent="0.4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spans="1:26" ht="15" thickBot="1" x14ac:dyDescent="0.4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spans="1:26" ht="15" thickBot="1" x14ac:dyDescent="0.4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spans="1:26" ht="15" thickBot="1" x14ac:dyDescent="0.4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spans="1:26" ht="15" thickBot="1" x14ac:dyDescent="0.4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spans="1:26" ht="15" thickBot="1" x14ac:dyDescent="0.4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spans="1:26" ht="15" thickBot="1" x14ac:dyDescent="0.4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spans="1:26" ht="15" thickBot="1" x14ac:dyDescent="0.4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spans="1:26" ht="15" thickBot="1" x14ac:dyDescent="0.4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spans="1:26" ht="15" thickBot="1" x14ac:dyDescent="0.4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spans="1:26" ht="15" thickBot="1" x14ac:dyDescent="0.4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spans="1:26" ht="15" thickBot="1" x14ac:dyDescent="0.4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spans="1:26" ht="15" thickBot="1" x14ac:dyDescent="0.4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spans="1:26" ht="15" thickBot="1" x14ac:dyDescent="0.4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spans="1:26" ht="15" thickBot="1" x14ac:dyDescent="0.4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spans="1:26" ht="15" thickBot="1" x14ac:dyDescent="0.4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spans="1:26" ht="15" thickBot="1" x14ac:dyDescent="0.4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spans="1:26" ht="15" thickBot="1" x14ac:dyDescent="0.4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spans="1:26" ht="15" thickBot="1" x14ac:dyDescent="0.4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spans="1:26" ht="15" thickBot="1" x14ac:dyDescent="0.4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spans="1:26" ht="15" thickBot="1" x14ac:dyDescent="0.4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spans="1:26" ht="15" thickBot="1" x14ac:dyDescent="0.4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spans="1:26" ht="15" thickBot="1" x14ac:dyDescent="0.4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spans="1:26" ht="15" thickBot="1" x14ac:dyDescent="0.4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spans="1:26" ht="15" thickBot="1" x14ac:dyDescent="0.4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spans="1:26" ht="15" thickBot="1" x14ac:dyDescent="0.4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spans="1:26" ht="15" thickBot="1" x14ac:dyDescent="0.4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spans="1:26" ht="15" thickBot="1" x14ac:dyDescent="0.4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spans="1:26" ht="15" thickBot="1" x14ac:dyDescent="0.4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spans="1:26" ht="15" thickBot="1" x14ac:dyDescent="0.4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spans="1:26" ht="15" thickBot="1" x14ac:dyDescent="0.4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spans="1:26" ht="15" thickBot="1" x14ac:dyDescent="0.4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spans="1:26" ht="15" thickBot="1" x14ac:dyDescent="0.4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spans="1:26" ht="15" thickBot="1" x14ac:dyDescent="0.4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spans="1:26" ht="15" thickBot="1" x14ac:dyDescent="0.4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spans="1:26" ht="15" thickBot="1" x14ac:dyDescent="0.4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spans="1:26" ht="15" thickBot="1" x14ac:dyDescent="0.4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spans="1:26" ht="15" thickBot="1" x14ac:dyDescent="0.4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spans="1:26" ht="15" thickBot="1" x14ac:dyDescent="0.4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spans="1:26" ht="15" thickBot="1" x14ac:dyDescent="0.4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spans="1:26" ht="15" thickBot="1" x14ac:dyDescent="0.4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spans="1:26" ht="15" thickBot="1" x14ac:dyDescent="0.4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spans="1:26" ht="15" thickBot="1" x14ac:dyDescent="0.4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spans="1:26" ht="15" thickBot="1" x14ac:dyDescent="0.4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spans="1:26" ht="15" thickBot="1" x14ac:dyDescent="0.4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spans="1:26" ht="15" thickBot="1" x14ac:dyDescent="0.4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spans="1:26" ht="15" thickBot="1" x14ac:dyDescent="0.4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spans="1:26" ht="15" thickBot="1" x14ac:dyDescent="0.4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spans="1:26" ht="15" thickBot="1" x14ac:dyDescent="0.4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spans="1:26" ht="15" thickBot="1" x14ac:dyDescent="0.4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spans="1:26" ht="15" thickBot="1" x14ac:dyDescent="0.4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spans="1:26" ht="15" thickBot="1" x14ac:dyDescent="0.4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spans="1:26" ht="15" thickBot="1" x14ac:dyDescent="0.4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spans="1:26" ht="15" thickBot="1" x14ac:dyDescent="0.4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spans="1:26" ht="15" thickBot="1" x14ac:dyDescent="0.4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spans="1:26" ht="15" thickBot="1" x14ac:dyDescent="0.4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spans="1:26" ht="15" thickBot="1" x14ac:dyDescent="0.4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spans="1:26" ht="15" thickBot="1" x14ac:dyDescent="0.4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spans="1:26" ht="15" thickBot="1" x14ac:dyDescent="0.4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spans="1:26" ht="15" thickBot="1" x14ac:dyDescent="0.4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spans="1:26" ht="15" thickBot="1" x14ac:dyDescent="0.4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spans="1:26" ht="15" thickBot="1" x14ac:dyDescent="0.4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spans="1:26" ht="15" thickBot="1" x14ac:dyDescent="0.4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spans="1:26" ht="15" thickBot="1" x14ac:dyDescent="0.4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spans="1:26" ht="15" thickBot="1" x14ac:dyDescent="0.4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spans="1:26" ht="15" thickBot="1" x14ac:dyDescent="0.4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spans="1:26" ht="15" thickBot="1" x14ac:dyDescent="0.4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spans="1:26" ht="15" thickBot="1" x14ac:dyDescent="0.4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spans="1:26" ht="15" thickBot="1" x14ac:dyDescent="0.4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spans="1:26" ht="15" thickBot="1" x14ac:dyDescent="0.4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spans="1:26" ht="15" thickBot="1" x14ac:dyDescent="0.4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spans="1:26" ht="15" thickBot="1" x14ac:dyDescent="0.4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spans="1:26" ht="15" thickBot="1" x14ac:dyDescent="0.4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spans="1:26" ht="15" thickBot="1" x14ac:dyDescent="0.4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spans="1:26" ht="15" thickBot="1" x14ac:dyDescent="0.4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spans="1:26" ht="15" thickBot="1" x14ac:dyDescent="0.4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spans="1:26" ht="15" thickBot="1" x14ac:dyDescent="0.4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spans="1:26" ht="15" thickBot="1" x14ac:dyDescent="0.4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spans="1:26" ht="15" thickBot="1" x14ac:dyDescent="0.4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spans="1:26" ht="15" thickBot="1" x14ac:dyDescent="0.4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spans="1:26" ht="15" thickBot="1" x14ac:dyDescent="0.4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spans="1:26" ht="15" thickBot="1" x14ac:dyDescent="0.4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spans="1:26" ht="15" thickBot="1" x14ac:dyDescent="0.4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spans="1:26" ht="15" thickBot="1" x14ac:dyDescent="0.4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spans="1:26" ht="15" thickBot="1" x14ac:dyDescent="0.4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spans="1:26" ht="15" thickBot="1" x14ac:dyDescent="0.4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spans="1:26" ht="15" thickBot="1" x14ac:dyDescent="0.4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spans="1:26" ht="15" thickBot="1" x14ac:dyDescent="0.4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spans="1:26" ht="15" thickBot="1" x14ac:dyDescent="0.4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spans="1:26" ht="15" thickBot="1" x14ac:dyDescent="0.4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spans="1:26" ht="15" thickBot="1" x14ac:dyDescent="0.4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spans="1:26" ht="15" thickBot="1" x14ac:dyDescent="0.4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spans="1:26" ht="15" thickBot="1" x14ac:dyDescent="0.4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spans="1:26" ht="15" thickBot="1" x14ac:dyDescent="0.4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spans="1:26" ht="15" thickBot="1" x14ac:dyDescent="0.4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spans="1:26" ht="15" thickBot="1" x14ac:dyDescent="0.4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spans="1:26" ht="15" thickBot="1" x14ac:dyDescent="0.4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spans="1:26" ht="15" thickBot="1" x14ac:dyDescent="0.4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spans="1:26" ht="15" thickBot="1" x14ac:dyDescent="0.4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spans="1:26" ht="15" thickBot="1" x14ac:dyDescent="0.4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spans="1:26" ht="15" thickBot="1" x14ac:dyDescent="0.4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spans="1:26" ht="15" thickBot="1" x14ac:dyDescent="0.4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spans="1:26" ht="15" thickBot="1" x14ac:dyDescent="0.4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spans="1:26" ht="15" thickBot="1" x14ac:dyDescent="0.4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spans="1:26" ht="15" thickBot="1" x14ac:dyDescent="0.4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spans="1:26" ht="15" thickBot="1" x14ac:dyDescent="0.4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spans="1:26" ht="15" thickBot="1" x14ac:dyDescent="0.4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spans="1:26" ht="15" thickBot="1" x14ac:dyDescent="0.4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spans="1:26" ht="15" thickBot="1" x14ac:dyDescent="0.4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spans="1:26" ht="15" thickBot="1" x14ac:dyDescent="0.4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spans="1:26" ht="15" thickBot="1" x14ac:dyDescent="0.4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spans="1:26" ht="15" thickBot="1" x14ac:dyDescent="0.4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spans="1:26" ht="15" thickBot="1" x14ac:dyDescent="0.4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spans="1:26" ht="15" thickBot="1" x14ac:dyDescent="0.4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spans="1:26" ht="15" thickBot="1" x14ac:dyDescent="0.4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spans="1:26" ht="15" thickBot="1" x14ac:dyDescent="0.4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spans="1:26" ht="15" thickBot="1" x14ac:dyDescent="0.4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spans="1:26" ht="15" thickBot="1" x14ac:dyDescent="0.4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spans="1:26" ht="15" thickBot="1" x14ac:dyDescent="0.4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spans="1:26" ht="15" thickBot="1" x14ac:dyDescent="0.4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spans="1:26" ht="15" thickBot="1" x14ac:dyDescent="0.4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spans="1:26" ht="15" thickBot="1" x14ac:dyDescent="0.4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spans="1:26" ht="15" thickBot="1" x14ac:dyDescent="0.4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spans="1:26" ht="15" thickBot="1" x14ac:dyDescent="0.4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spans="1:26" ht="15" thickBot="1" x14ac:dyDescent="0.4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spans="1:26" ht="15" thickBot="1" x14ac:dyDescent="0.4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spans="1:26" ht="15" thickBot="1" x14ac:dyDescent="0.4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spans="1:26" ht="15" thickBot="1" x14ac:dyDescent="0.4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spans="1:26" ht="15" thickBot="1" x14ac:dyDescent="0.4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spans="1:26" ht="15" thickBot="1" x14ac:dyDescent="0.4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spans="1:26" ht="15" thickBot="1" x14ac:dyDescent="0.4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spans="1:26" ht="15" thickBot="1" x14ac:dyDescent="0.4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spans="1:26" ht="15" thickBot="1" x14ac:dyDescent="0.4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spans="1:26" ht="15" thickBot="1" x14ac:dyDescent="0.4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spans="1:26" ht="15" thickBot="1" x14ac:dyDescent="0.4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spans="1:26" ht="15" thickBot="1" x14ac:dyDescent="0.4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spans="1:26" ht="15" thickBot="1" x14ac:dyDescent="0.4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spans="1:26" ht="15" thickBot="1" x14ac:dyDescent="0.4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spans="1:26" ht="15" thickBot="1" x14ac:dyDescent="0.4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spans="1:26" ht="15" thickBot="1" x14ac:dyDescent="0.4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spans="1:26" ht="15" thickBot="1" x14ac:dyDescent="0.4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spans="1:26" ht="15" thickBot="1" x14ac:dyDescent="0.4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spans="1:26" ht="15" thickBot="1" x14ac:dyDescent="0.4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spans="1:26" ht="15" thickBot="1" x14ac:dyDescent="0.4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spans="1:26" ht="15" thickBot="1" x14ac:dyDescent="0.4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spans="1:26" ht="15" thickBot="1" x14ac:dyDescent="0.4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spans="1:26" ht="15" thickBot="1" x14ac:dyDescent="0.4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spans="1:26" ht="15" thickBot="1" x14ac:dyDescent="0.4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spans="1:26" ht="15" thickBot="1" x14ac:dyDescent="0.4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spans="1:26" ht="15" thickBot="1" x14ac:dyDescent="0.4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spans="1:26" ht="15" thickBot="1" x14ac:dyDescent="0.4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spans="1:26" ht="15" thickBot="1" x14ac:dyDescent="0.4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spans="1:26" ht="15" thickBot="1" x14ac:dyDescent="0.4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spans="1:26" ht="15" thickBot="1" x14ac:dyDescent="0.4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spans="1:26" ht="15" thickBot="1" x14ac:dyDescent="0.4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spans="1:26" ht="15" thickBot="1" x14ac:dyDescent="0.4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spans="1:26" ht="15" thickBot="1" x14ac:dyDescent="0.4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spans="1:26" ht="15" thickBot="1" x14ac:dyDescent="0.4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spans="1:26" ht="15" thickBot="1" x14ac:dyDescent="0.4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spans="1:26" ht="15" thickBot="1" x14ac:dyDescent="0.4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spans="1:26" ht="15" thickBot="1" x14ac:dyDescent="0.4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spans="1:26" ht="15" thickBot="1" x14ac:dyDescent="0.4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spans="1:26" ht="15" thickBot="1" x14ac:dyDescent="0.4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spans="1:26" ht="15" thickBot="1" x14ac:dyDescent="0.4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spans="1:26" ht="15" thickBot="1" x14ac:dyDescent="0.4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spans="1:26" ht="15" thickBot="1" x14ac:dyDescent="0.4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spans="1:26" ht="15" thickBot="1" x14ac:dyDescent="0.4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spans="1:26" ht="15" thickBot="1" x14ac:dyDescent="0.4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spans="1:26" ht="15" thickBot="1" x14ac:dyDescent="0.4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spans="1:26" ht="15" thickBot="1" x14ac:dyDescent="0.4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spans="1:26" ht="15" thickBot="1" x14ac:dyDescent="0.4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spans="1:26" ht="15" thickBot="1" x14ac:dyDescent="0.4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spans="1:26" ht="15" thickBot="1" x14ac:dyDescent="0.4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spans="1:26" ht="15" thickBot="1" x14ac:dyDescent="0.4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spans="1:26" ht="15" thickBot="1" x14ac:dyDescent="0.4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spans="1:26" ht="15" thickBot="1" x14ac:dyDescent="0.4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spans="1:26" ht="15" thickBot="1" x14ac:dyDescent="0.4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spans="1:26" ht="15" thickBot="1" x14ac:dyDescent="0.4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spans="1:26" ht="15" thickBot="1" x14ac:dyDescent="0.4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spans="1:26" ht="15" thickBot="1" x14ac:dyDescent="0.4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spans="1:26" ht="15" thickBot="1" x14ac:dyDescent="0.4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spans="1:26" ht="15" thickBot="1" x14ac:dyDescent="0.4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spans="1:26" ht="15" thickBot="1" x14ac:dyDescent="0.4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spans="1:26" ht="15" thickBot="1" x14ac:dyDescent="0.4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spans="1:26" ht="15" thickBot="1" x14ac:dyDescent="0.4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spans="1:26" ht="15" thickBot="1" x14ac:dyDescent="0.4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spans="1:26" ht="15" thickBot="1" x14ac:dyDescent="0.4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spans="1:26" ht="15" thickBot="1" x14ac:dyDescent="0.4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spans="1:26" ht="15" thickBot="1" x14ac:dyDescent="0.4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spans="1:26" ht="15" thickBot="1" x14ac:dyDescent="0.4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spans="1:26" ht="15" thickBot="1" x14ac:dyDescent="0.4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spans="1:26" ht="15" thickBot="1" x14ac:dyDescent="0.4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spans="1:26" ht="15" thickBot="1" x14ac:dyDescent="0.4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spans="1:26" ht="15" thickBot="1" x14ac:dyDescent="0.4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spans="1:26" ht="15" thickBot="1" x14ac:dyDescent="0.4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spans="1:26" ht="15" thickBot="1" x14ac:dyDescent="0.4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spans="1:26" ht="15" thickBot="1" x14ac:dyDescent="0.4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spans="1:26" ht="15" thickBot="1" x14ac:dyDescent="0.4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spans="1:26" ht="15" thickBot="1" x14ac:dyDescent="0.4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spans="1:26" ht="15" thickBot="1" x14ac:dyDescent="0.4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spans="1:26" ht="15" thickBot="1" x14ac:dyDescent="0.4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spans="1:26" ht="15" thickBot="1" x14ac:dyDescent="0.4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spans="1:26" ht="15" thickBot="1" x14ac:dyDescent="0.4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spans="1:26" ht="15" thickBot="1" x14ac:dyDescent="0.4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spans="1:26" ht="15" thickBot="1" x14ac:dyDescent="0.4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spans="1:26" ht="15" thickBot="1" x14ac:dyDescent="0.4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spans="1:26" ht="15" thickBot="1" x14ac:dyDescent="0.4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spans="1:26" ht="15" thickBot="1" x14ac:dyDescent="0.4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spans="1:26" ht="15" thickBot="1" x14ac:dyDescent="0.4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spans="1:26" ht="15" thickBot="1" x14ac:dyDescent="0.4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spans="1:26" ht="15" thickBot="1" x14ac:dyDescent="0.4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spans="1:26" ht="15" thickBot="1" x14ac:dyDescent="0.4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spans="1:26" ht="15" thickBot="1" x14ac:dyDescent="0.4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spans="1:26" ht="15" thickBot="1" x14ac:dyDescent="0.4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spans="1:26" ht="15" thickBot="1" x14ac:dyDescent="0.4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spans="1:26" ht="15" thickBot="1" x14ac:dyDescent="0.4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spans="1:26" ht="15" thickBot="1" x14ac:dyDescent="0.4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spans="1:26" ht="15" thickBot="1" x14ac:dyDescent="0.4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spans="1:26" ht="15" thickBot="1" x14ac:dyDescent="0.4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spans="1:26" ht="15" thickBot="1" x14ac:dyDescent="0.4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spans="1:26" ht="15" thickBot="1" x14ac:dyDescent="0.4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spans="1:26" ht="15" thickBot="1" x14ac:dyDescent="0.4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spans="1:26" ht="15" thickBot="1" x14ac:dyDescent="0.4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spans="1:26" ht="15" thickBot="1" x14ac:dyDescent="0.4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spans="1:26" ht="15" thickBot="1" x14ac:dyDescent="0.4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spans="1:26" ht="15" thickBot="1" x14ac:dyDescent="0.4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spans="1:26" ht="15" thickBot="1" x14ac:dyDescent="0.4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spans="1:26" ht="15" thickBot="1" x14ac:dyDescent="0.4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spans="1:26" ht="15" thickBot="1" x14ac:dyDescent="0.4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spans="1:26" ht="15" thickBot="1" x14ac:dyDescent="0.4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spans="1:26" ht="15" thickBot="1" x14ac:dyDescent="0.4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spans="1:26" ht="15" thickBot="1" x14ac:dyDescent="0.4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spans="1:26" ht="15" thickBot="1" x14ac:dyDescent="0.4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spans="1:26" ht="15" thickBot="1" x14ac:dyDescent="0.4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spans="1:26" ht="15" thickBot="1" x14ac:dyDescent="0.4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spans="1:26" ht="15" thickBot="1" x14ac:dyDescent="0.4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spans="1:26" ht="15" thickBot="1" x14ac:dyDescent="0.4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spans="1:26" ht="15" thickBot="1" x14ac:dyDescent="0.4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spans="1:26" ht="15" thickBot="1" x14ac:dyDescent="0.4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spans="1:26" ht="15" thickBot="1" x14ac:dyDescent="0.4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spans="1:26" ht="15" thickBot="1" x14ac:dyDescent="0.4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spans="1:26" ht="15" thickBot="1" x14ac:dyDescent="0.4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spans="1:26" ht="15" thickBot="1" x14ac:dyDescent="0.4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spans="1:26" ht="15" thickBot="1" x14ac:dyDescent="0.4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spans="1:26" ht="15" thickBot="1" x14ac:dyDescent="0.4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spans="1:26" ht="15" thickBot="1" x14ac:dyDescent="0.4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spans="1:26" ht="15" thickBot="1" x14ac:dyDescent="0.4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spans="1:26" ht="15" thickBot="1" x14ac:dyDescent="0.4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spans="1:26" ht="15" thickBot="1" x14ac:dyDescent="0.4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spans="1:26" ht="15" thickBot="1" x14ac:dyDescent="0.4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spans="1:26" ht="15" thickBot="1" x14ac:dyDescent="0.4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spans="1:26" ht="15" thickBot="1" x14ac:dyDescent="0.4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spans="1:26" ht="15" thickBot="1" x14ac:dyDescent="0.4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spans="1:26" ht="15" thickBot="1" x14ac:dyDescent="0.4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spans="1:26" ht="15" thickBot="1" x14ac:dyDescent="0.4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spans="1:26" ht="15" thickBot="1" x14ac:dyDescent="0.4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spans="1:26" ht="15" thickBot="1" x14ac:dyDescent="0.4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spans="1:26" ht="15" thickBot="1" x14ac:dyDescent="0.4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spans="1:26" ht="15" thickBot="1" x14ac:dyDescent="0.4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spans="1:26" ht="15" thickBot="1" x14ac:dyDescent="0.4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spans="1:26" ht="15" thickBot="1" x14ac:dyDescent="0.4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spans="1:26" ht="15" thickBot="1" x14ac:dyDescent="0.4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spans="1:26" ht="15" thickBot="1" x14ac:dyDescent="0.4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spans="1:26" ht="15" thickBot="1" x14ac:dyDescent="0.4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spans="1:26" ht="15" thickBot="1" x14ac:dyDescent="0.4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spans="1:26" ht="15" thickBot="1" x14ac:dyDescent="0.4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spans="1:26" ht="15" thickBot="1" x14ac:dyDescent="0.4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spans="1:26" ht="15" thickBot="1" x14ac:dyDescent="0.4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spans="1:26" ht="15" thickBot="1" x14ac:dyDescent="0.4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spans="1:26" ht="15" thickBot="1" x14ac:dyDescent="0.4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spans="1:26" ht="15" thickBot="1" x14ac:dyDescent="0.4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spans="1:26" ht="15" thickBot="1" x14ac:dyDescent="0.4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spans="1:26" ht="15" thickBot="1" x14ac:dyDescent="0.4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spans="1:26" ht="15" thickBot="1" x14ac:dyDescent="0.4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spans="1:26" ht="15" thickBot="1" x14ac:dyDescent="0.4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spans="1:26" ht="15" thickBot="1" x14ac:dyDescent="0.4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spans="1:26" ht="15" thickBot="1" x14ac:dyDescent="0.4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spans="1:26" ht="15" thickBot="1" x14ac:dyDescent="0.4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spans="1:26" ht="15" thickBot="1" x14ac:dyDescent="0.4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spans="1:26" ht="15" thickBot="1" x14ac:dyDescent="0.4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spans="1:26" ht="15" thickBot="1" x14ac:dyDescent="0.4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spans="1:26" ht="15" thickBot="1" x14ac:dyDescent="0.4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spans="1:26" ht="15" thickBot="1" x14ac:dyDescent="0.4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spans="1:26" ht="15" thickBot="1" x14ac:dyDescent="0.4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spans="1:26" ht="15" thickBot="1" x14ac:dyDescent="0.4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spans="1:26" ht="15" thickBot="1" x14ac:dyDescent="0.4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spans="1:26" ht="15" thickBot="1" x14ac:dyDescent="0.4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spans="1:26" ht="15" thickBot="1" x14ac:dyDescent="0.4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spans="1:26" ht="15" thickBot="1" x14ac:dyDescent="0.4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spans="1:26" ht="15" thickBot="1" x14ac:dyDescent="0.4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spans="1:26" ht="15" thickBot="1" x14ac:dyDescent="0.4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spans="1:26" ht="15" thickBot="1" x14ac:dyDescent="0.4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spans="1:26" ht="15" thickBot="1" x14ac:dyDescent="0.4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spans="1:26" ht="15" thickBot="1" x14ac:dyDescent="0.4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spans="1:26" ht="15" thickBot="1" x14ac:dyDescent="0.4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spans="1:26" ht="15" thickBot="1" x14ac:dyDescent="0.4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spans="1:26" ht="15" thickBot="1" x14ac:dyDescent="0.4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mergeCells count="4">
    <mergeCell ref="C1:F1"/>
    <mergeCell ref="A3:A6"/>
    <mergeCell ref="C10:F10"/>
    <mergeCell ref="A12:A15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7" workbookViewId="0">
      <selection activeCell="B20" sqref="B20"/>
    </sheetView>
  </sheetViews>
  <sheetFormatPr defaultRowHeight="14.5" x14ac:dyDescent="0.35"/>
  <cols>
    <col min="1" max="1" width="23.6328125" customWidth="1"/>
    <col min="2" max="3" width="12.26953125" bestFit="1" customWidth="1"/>
    <col min="4" max="4" width="12.6328125" customWidth="1"/>
    <col min="5" max="5" width="4.08984375" customWidth="1"/>
    <col min="7" max="7" width="14.54296875" bestFit="1" customWidth="1"/>
    <col min="8" max="8" width="12.26953125" bestFit="1" customWidth="1"/>
  </cols>
  <sheetData>
    <row r="1" spans="1:26" ht="16" thickBot="1" x14ac:dyDescent="0.4">
      <c r="A1" s="39"/>
      <c r="B1" s="54" t="s">
        <v>13</v>
      </c>
      <c r="C1" s="55"/>
      <c r="D1" s="55"/>
      <c r="E1" s="56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6" thickBot="1" x14ac:dyDescent="0.4">
      <c r="A2" s="40"/>
      <c r="B2" s="41" t="s">
        <v>53</v>
      </c>
      <c r="C2" s="41" t="s">
        <v>54</v>
      </c>
      <c r="D2" s="41" t="s">
        <v>55</v>
      </c>
      <c r="E2" s="41"/>
      <c r="F2" s="40" t="s">
        <v>14</v>
      </c>
      <c r="G2" s="42" t="s">
        <v>51</v>
      </c>
      <c r="H2" s="42" t="s">
        <v>52</v>
      </c>
      <c r="I2" s="39"/>
      <c r="J2" s="39" t="s">
        <v>17</v>
      </c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16" thickBot="1" x14ac:dyDescent="0.4">
      <c r="A3" s="44" t="s">
        <v>53</v>
      </c>
      <c r="B3" s="45">
        <f>'principal - 3 clases'!C3</f>
        <v>95</v>
      </c>
      <c r="C3" s="45">
        <f>'principal - 3 clases'!D3</f>
        <v>2</v>
      </c>
      <c r="D3" s="45">
        <f>'principal - 3 clases'!E3</f>
        <v>3</v>
      </c>
      <c r="E3" s="45"/>
      <c r="F3" s="45">
        <f>SUM(B3:D3)</f>
        <v>100</v>
      </c>
      <c r="G3" s="46">
        <f>'principal - 3 clases'!H12</f>
        <v>17196112.614318799</v>
      </c>
      <c r="H3" s="45">
        <f>'principal - 3 clases'!I12</f>
        <v>8.3415931766458486E-4</v>
      </c>
      <c r="I3" s="39"/>
      <c r="J3" s="47">
        <v>0.94</v>
      </c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6" thickBot="1" x14ac:dyDescent="0.4">
      <c r="A4" s="44" t="s">
        <v>54</v>
      </c>
      <c r="B4" s="45">
        <f>'principal - 3 clases'!C4</f>
        <v>2</v>
      </c>
      <c r="C4" s="45">
        <f>'principal - 3 clases'!D4</f>
        <v>94</v>
      </c>
      <c r="D4" s="45">
        <f>'principal - 3 clases'!E4</f>
        <v>4</v>
      </c>
      <c r="E4" s="45"/>
      <c r="F4" s="45">
        <f t="shared" ref="F4:F5" si="0">SUM(B4:D4)</f>
        <v>100</v>
      </c>
      <c r="G4" s="46">
        <f>'principal - 3 clases'!H13</f>
        <v>2133022.10479736</v>
      </c>
      <c r="H4" s="45">
        <f>'principal - 3 clases'!I13</f>
        <v>1.0346991226491955E-4</v>
      </c>
      <c r="I4" s="39"/>
      <c r="J4" s="47">
        <v>1</v>
      </c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7" customHeight="1" thickBot="1" x14ac:dyDescent="0.4">
      <c r="A5" s="44" t="s">
        <v>55</v>
      </c>
      <c r="B5" s="45">
        <f>'principal - 3 clases'!C5</f>
        <v>9</v>
      </c>
      <c r="C5" s="45">
        <f>'principal - 3 clases'!D5</f>
        <v>1</v>
      </c>
      <c r="D5" s="45">
        <f>'principal - 3 clases'!E5</f>
        <v>190</v>
      </c>
      <c r="E5" s="45"/>
      <c r="F5" s="45">
        <f t="shared" si="0"/>
        <v>200</v>
      </c>
      <c r="G5" s="46">
        <f>'principal - 3 clases'!H14</f>
        <v>20595572899.1791</v>
      </c>
      <c r="H5" s="45">
        <f>'principal - 3 clases'!I14</f>
        <v>0.99906237077007054</v>
      </c>
      <c r="I5" s="39"/>
      <c r="J5" s="47">
        <v>0.33</v>
      </c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16" thickBot="1" x14ac:dyDescent="0.4">
      <c r="A6" s="41"/>
      <c r="B6" s="40"/>
      <c r="C6" s="40"/>
      <c r="D6" s="40"/>
      <c r="E6" s="40"/>
      <c r="F6" s="40"/>
      <c r="G6" s="48"/>
      <c r="H6" s="49"/>
      <c r="I6" s="39"/>
      <c r="J6" s="47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16" thickBot="1" x14ac:dyDescent="0.4">
      <c r="A7" s="45" t="s">
        <v>14</v>
      </c>
      <c r="B7" s="45">
        <f>SUM(B3:B5)</f>
        <v>106</v>
      </c>
      <c r="C7" s="45">
        <f t="shared" ref="C7:D7" si="1">SUM(C3:C5)</f>
        <v>97</v>
      </c>
      <c r="D7" s="45">
        <f t="shared" si="1"/>
        <v>197</v>
      </c>
      <c r="E7" s="45"/>
      <c r="F7" s="45">
        <f>SUM(B7:D7)</f>
        <v>400</v>
      </c>
      <c r="G7" s="46">
        <f>SUM(G3:G5)</f>
        <v>20614902033.898216</v>
      </c>
      <c r="H7" s="45">
        <v>1</v>
      </c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16" thickBot="1" x14ac:dyDescent="0.4">
      <c r="A8" s="39"/>
      <c r="B8" s="39"/>
      <c r="C8" s="39"/>
      <c r="D8" s="39"/>
      <c r="E8" s="47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5" thickBot="1" x14ac:dyDescent="0.4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16" thickBot="1" x14ac:dyDescent="0.4">
      <c r="A10" s="39"/>
      <c r="B10" s="54" t="s">
        <v>13</v>
      </c>
      <c r="C10" s="55"/>
      <c r="D10" s="55"/>
      <c r="E10" s="56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ht="16" thickBot="1" x14ac:dyDescent="0.4">
      <c r="A11" s="40"/>
      <c r="B11" s="41" t="s">
        <v>53</v>
      </c>
      <c r="C11" s="41" t="s">
        <v>54</v>
      </c>
      <c r="D11" s="41" t="s">
        <v>55</v>
      </c>
      <c r="E11" s="41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ht="16" thickBot="1" x14ac:dyDescent="0.4">
      <c r="A12" s="45" t="s">
        <v>41</v>
      </c>
      <c r="B12" s="45">
        <f>'principal - 3 clases'!C21</f>
        <v>94317.974788875828</v>
      </c>
      <c r="C12" s="45">
        <f>'principal - 3 clases'!D21</f>
        <v>10532.68275266914</v>
      </c>
      <c r="D12" s="45">
        <f>'principal - 3 clases'!E21</f>
        <v>1956639.5458482767</v>
      </c>
      <c r="E12" s="45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16" thickBot="1" x14ac:dyDescent="0.4">
      <c r="A13" s="49" t="s">
        <v>42</v>
      </c>
      <c r="B13" s="49">
        <f>'principal - 3 clases'!Q12</f>
        <v>59321.440898757617</v>
      </c>
      <c r="C13" s="49">
        <f>'principal - 3 clases'!Q13</f>
        <v>20183.719621723623</v>
      </c>
      <c r="D13" s="49">
        <f>'principal - 3 clases'!Q14</f>
        <v>62366.361141409041</v>
      </c>
      <c r="E13" s="4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ht="16" thickBot="1" x14ac:dyDescent="0.4">
      <c r="A14" s="45" t="s">
        <v>43</v>
      </c>
      <c r="B14" s="60">
        <f>'principal - 3 clases'!K12</f>
        <v>0.95</v>
      </c>
      <c r="C14" s="60">
        <f>'principal - 3 clases'!K13</f>
        <v>0.94000000000000006</v>
      </c>
      <c r="D14" s="60">
        <f>'principal - 3 clases'!K14</f>
        <v>0.95000000000000007</v>
      </c>
      <c r="E14" s="45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ht="16" thickBot="1" x14ac:dyDescent="0.4">
      <c r="A15" s="49" t="s">
        <v>44</v>
      </c>
      <c r="B15" s="69">
        <f>'principal - 3 clases'!K24</f>
        <v>4.293241105728772E-2</v>
      </c>
      <c r="C15" s="70">
        <f>'principal - 3 clases'!K25</f>
        <v>4.6781918288884651E-2</v>
      </c>
      <c r="D15" s="70">
        <f>'principal - 3 clases'!K26</f>
        <v>3.0281427048945427E-2</v>
      </c>
      <c r="E15" s="4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ht="16" thickBot="1" x14ac:dyDescent="0.4">
      <c r="A16" s="45" t="s">
        <v>45</v>
      </c>
      <c r="B16" s="65">
        <f>'principal - 3 clases'!C18</f>
        <v>1.7320459880707295E-2</v>
      </c>
      <c r="C16" s="60">
        <f>'principal - 3 clases'!D18</f>
        <v>1.9036373026629052E-2</v>
      </c>
      <c r="D16" s="60">
        <f>'principal - 3 clases'!E18</f>
        <v>0.99996927363223864</v>
      </c>
      <c r="E16" s="45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16" thickBot="1" x14ac:dyDescent="0.4">
      <c r="A17" s="49" t="s">
        <v>46</v>
      </c>
      <c r="B17" s="69">
        <f>'principal - 3 clases'!Q24</f>
        <v>1.0920844328682565E-2</v>
      </c>
      <c r="C17" s="69">
        <f>'principal - 3 clases'!Q25</f>
        <v>3.3204509255061951E-2</v>
      </c>
      <c r="D17" s="69">
        <f>'principal - 3 clases'!Q26</f>
        <v>1.1073161699210525E-6</v>
      </c>
      <c r="E17" s="64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ht="16" thickBot="1" x14ac:dyDescent="0.4">
      <c r="A18" s="45" t="s">
        <v>47</v>
      </c>
      <c r="B18" s="66">
        <f>'principal - 3 clases'!C19</f>
        <v>0.94999896530087735</v>
      </c>
      <c r="C18" s="67"/>
      <c r="D18" s="67"/>
      <c r="E18" s="68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 ht="16" thickBot="1" x14ac:dyDescent="0.4">
      <c r="A19" s="40" t="s">
        <v>48</v>
      </c>
      <c r="B19" s="71">
        <f>'principal - 3 clases'!H24</f>
        <v>3.0253055881824517E-2</v>
      </c>
      <c r="C19" s="72"/>
      <c r="D19" s="72"/>
      <c r="E19" s="73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ht="16" thickBot="1" x14ac:dyDescent="0.4">
      <c r="A20" s="45"/>
      <c r="B20" s="43"/>
      <c r="C20" s="43"/>
      <c r="D20" s="43"/>
      <c r="E20" s="43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15" thickBot="1" x14ac:dyDescent="0.4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15" thickBot="1" x14ac:dyDescent="0.4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ht="15" thickBot="1" x14ac:dyDescent="0.4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ht="15" thickBot="1" x14ac:dyDescent="0.4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15" thickBot="1" x14ac:dyDescent="0.4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15" thickBot="1" x14ac:dyDescent="0.4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15" thickBot="1" x14ac:dyDescent="0.4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ht="15" thickBot="1" x14ac:dyDescent="0.4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5" thickBot="1" x14ac:dyDescent="0.4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15" thickBot="1" x14ac:dyDescent="0.4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15" thickBot="1" x14ac:dyDescent="0.4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15" thickBot="1" x14ac:dyDescent="0.4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5" thickBot="1" x14ac:dyDescent="0.4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5" thickBot="1" x14ac:dyDescent="0.4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5" thickBot="1" x14ac:dyDescent="0.4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5" thickBot="1" x14ac:dyDescent="0.4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5" thickBot="1" x14ac:dyDescent="0.4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5" thickBot="1" x14ac:dyDescent="0.4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5" thickBot="1" x14ac:dyDescent="0.4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5" thickBot="1" x14ac:dyDescent="0.4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15" thickBot="1" x14ac:dyDescent="0.4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5" thickBot="1" x14ac:dyDescent="0.4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5" thickBot="1" x14ac:dyDescent="0.4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5" thickBot="1" x14ac:dyDescent="0.4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5" thickBot="1" x14ac:dyDescent="0.4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5" thickBot="1" x14ac:dyDescent="0.4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5" thickBot="1" x14ac:dyDescent="0.4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5" thickBot="1" x14ac:dyDescent="0.4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5" thickBot="1" x14ac:dyDescent="0.4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15" thickBot="1" x14ac:dyDescent="0.4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5" thickBot="1" x14ac:dyDescent="0.4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15" thickBot="1" x14ac:dyDescent="0.4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5" thickBot="1" x14ac:dyDescent="0.4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15" thickBot="1" x14ac:dyDescent="0.4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15" thickBot="1" x14ac:dyDescent="0.4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15" thickBot="1" x14ac:dyDescent="0.4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15" thickBot="1" x14ac:dyDescent="0.4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15" thickBot="1" x14ac:dyDescent="0.4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15" thickBot="1" x14ac:dyDescent="0.4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5" thickBot="1" x14ac:dyDescent="0.4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15" thickBot="1" x14ac:dyDescent="0.4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15" thickBot="1" x14ac:dyDescent="0.4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15" thickBot="1" x14ac:dyDescent="0.4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ht="15" thickBot="1" x14ac:dyDescent="0.4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15" thickBot="1" x14ac:dyDescent="0.4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15" thickBot="1" x14ac:dyDescent="0.4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15" thickBot="1" x14ac:dyDescent="0.4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15" thickBot="1" x14ac:dyDescent="0.4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15" thickBot="1" x14ac:dyDescent="0.4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15" thickBot="1" x14ac:dyDescent="0.4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15" thickBot="1" x14ac:dyDescent="0.4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15" thickBot="1" x14ac:dyDescent="0.4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15" thickBot="1" x14ac:dyDescent="0.4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15" thickBot="1" x14ac:dyDescent="0.4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15" thickBot="1" x14ac:dyDescent="0.4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5" thickBot="1" x14ac:dyDescent="0.4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15" thickBot="1" x14ac:dyDescent="0.4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15" thickBot="1" x14ac:dyDescent="0.4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15" thickBot="1" x14ac:dyDescent="0.4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15" thickBot="1" x14ac:dyDescent="0.4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5" thickBot="1" x14ac:dyDescent="0.4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15" thickBot="1" x14ac:dyDescent="0.4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15" thickBot="1" x14ac:dyDescent="0.4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5" thickBot="1" x14ac:dyDescent="0.4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15" thickBot="1" x14ac:dyDescent="0.4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15" thickBot="1" x14ac:dyDescent="0.4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5" thickBot="1" x14ac:dyDescent="0.4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15" thickBot="1" x14ac:dyDescent="0.4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15" thickBot="1" x14ac:dyDescent="0.4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15" thickBot="1" x14ac:dyDescent="0.4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15" thickBot="1" x14ac:dyDescent="0.4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5" thickBot="1" x14ac:dyDescent="0.4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5" thickBot="1" x14ac:dyDescent="0.4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15" thickBot="1" x14ac:dyDescent="0.4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15" thickBot="1" x14ac:dyDescent="0.4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15" thickBot="1" x14ac:dyDescent="0.4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15" thickBot="1" x14ac:dyDescent="0.4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5" thickBot="1" x14ac:dyDescent="0.4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5" thickBot="1" x14ac:dyDescent="0.4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ht="15" thickBot="1" x14ac:dyDescent="0.4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ht="15" thickBot="1" x14ac:dyDescent="0.4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t="15" thickBot="1" x14ac:dyDescent="0.4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ht="15" thickBot="1" x14ac:dyDescent="0.4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 ht="15" thickBot="1" x14ac:dyDescent="0.4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 ht="15" thickBot="1" x14ac:dyDescent="0.4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 ht="15" thickBot="1" x14ac:dyDescent="0.4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 ht="15" thickBot="1" x14ac:dyDescent="0.4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 ht="15" thickBot="1" x14ac:dyDescent="0.4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 ht="15" thickBot="1" x14ac:dyDescent="0.4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 ht="15" thickBot="1" x14ac:dyDescent="0.4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 ht="15" thickBot="1" x14ac:dyDescent="0.4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 ht="15" thickBot="1" x14ac:dyDescent="0.4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 ht="15" thickBot="1" x14ac:dyDescent="0.4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 ht="15" thickBot="1" x14ac:dyDescent="0.4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 ht="15" thickBot="1" x14ac:dyDescent="0.4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 ht="15" thickBot="1" x14ac:dyDescent="0.4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 ht="15" thickBot="1" x14ac:dyDescent="0.4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 ht="15" thickBot="1" x14ac:dyDescent="0.4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 ht="15" thickBot="1" x14ac:dyDescent="0.4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 ht="15" thickBot="1" x14ac:dyDescent="0.4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 ht="15" thickBot="1" x14ac:dyDescent="0.4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 ht="15" thickBot="1" x14ac:dyDescent="0.4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 ht="15" thickBot="1" x14ac:dyDescent="0.4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 ht="15" thickBot="1" x14ac:dyDescent="0.4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 ht="15" thickBot="1" x14ac:dyDescent="0.4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 ht="15" thickBot="1" x14ac:dyDescent="0.4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 ht="15" thickBot="1" x14ac:dyDescent="0.4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 ht="15" thickBot="1" x14ac:dyDescent="0.4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 ht="15" thickBot="1" x14ac:dyDescent="0.4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 ht="15" thickBot="1" x14ac:dyDescent="0.4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ht="15" thickBot="1" x14ac:dyDescent="0.4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 ht="15" thickBot="1" x14ac:dyDescent="0.4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 ht="15" thickBot="1" x14ac:dyDescent="0.4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 ht="15" thickBot="1" x14ac:dyDescent="0.4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 ht="15" thickBot="1" x14ac:dyDescent="0.4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 ht="15" thickBot="1" x14ac:dyDescent="0.4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 ht="15" thickBot="1" x14ac:dyDescent="0.4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 ht="15" thickBot="1" x14ac:dyDescent="0.4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 ht="15" thickBot="1" x14ac:dyDescent="0.4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 ht="15" thickBot="1" x14ac:dyDescent="0.4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 ht="15" thickBot="1" x14ac:dyDescent="0.4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 ht="15" thickBot="1" x14ac:dyDescent="0.4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 ht="15" thickBot="1" x14ac:dyDescent="0.4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 ht="15" thickBot="1" x14ac:dyDescent="0.4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 ht="15" thickBot="1" x14ac:dyDescent="0.4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 ht="15" thickBot="1" x14ac:dyDescent="0.4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 ht="15" thickBot="1" x14ac:dyDescent="0.4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 ht="15" thickBot="1" x14ac:dyDescent="0.4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 ht="15" thickBot="1" x14ac:dyDescent="0.4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 ht="15" thickBot="1" x14ac:dyDescent="0.4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 ht="15" thickBot="1" x14ac:dyDescent="0.4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 ht="15" thickBot="1" x14ac:dyDescent="0.4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 ht="15" thickBot="1" x14ac:dyDescent="0.4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 ht="15" thickBot="1" x14ac:dyDescent="0.4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 ht="15" thickBot="1" x14ac:dyDescent="0.4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 ht="15" thickBot="1" x14ac:dyDescent="0.4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 ht="15" thickBot="1" x14ac:dyDescent="0.4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 ht="15" thickBot="1" x14ac:dyDescent="0.4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 ht="15" thickBot="1" x14ac:dyDescent="0.4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 ht="15" thickBot="1" x14ac:dyDescent="0.4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 ht="15" thickBot="1" x14ac:dyDescent="0.4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 ht="15" thickBot="1" x14ac:dyDescent="0.4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 ht="15" thickBot="1" x14ac:dyDescent="0.4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 ht="15" thickBot="1" x14ac:dyDescent="0.4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 ht="15" thickBot="1" x14ac:dyDescent="0.4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 ht="15" thickBot="1" x14ac:dyDescent="0.4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 ht="15" thickBot="1" x14ac:dyDescent="0.4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 ht="15" thickBot="1" x14ac:dyDescent="0.4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 ht="15" thickBot="1" x14ac:dyDescent="0.4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ht="15" thickBot="1" x14ac:dyDescent="0.4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 ht="15" thickBot="1" x14ac:dyDescent="0.4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 ht="15" thickBot="1" x14ac:dyDescent="0.4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 ht="15" thickBot="1" x14ac:dyDescent="0.4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 ht="15" thickBot="1" x14ac:dyDescent="0.4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 ht="15" thickBot="1" x14ac:dyDescent="0.4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 ht="15" thickBot="1" x14ac:dyDescent="0.4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 ht="15" thickBot="1" x14ac:dyDescent="0.4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 ht="15" thickBot="1" x14ac:dyDescent="0.4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 ht="15" thickBot="1" x14ac:dyDescent="0.4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 ht="15" thickBot="1" x14ac:dyDescent="0.4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 ht="15" thickBot="1" x14ac:dyDescent="0.4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 ht="15" thickBot="1" x14ac:dyDescent="0.4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 ht="15" thickBot="1" x14ac:dyDescent="0.4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 ht="15" thickBot="1" x14ac:dyDescent="0.4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 ht="15" thickBot="1" x14ac:dyDescent="0.4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 ht="15" thickBot="1" x14ac:dyDescent="0.4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 ht="15" thickBot="1" x14ac:dyDescent="0.4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 ht="15" thickBot="1" x14ac:dyDescent="0.4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 ht="15" thickBot="1" x14ac:dyDescent="0.4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 ht="15" thickBot="1" x14ac:dyDescent="0.4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 ht="15" thickBot="1" x14ac:dyDescent="0.4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 ht="15" thickBot="1" x14ac:dyDescent="0.4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 ht="15" thickBot="1" x14ac:dyDescent="0.4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 ht="15" thickBot="1" x14ac:dyDescent="0.4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 ht="15" thickBot="1" x14ac:dyDescent="0.4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 ht="15" thickBot="1" x14ac:dyDescent="0.4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 ht="15" thickBot="1" x14ac:dyDescent="0.4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 ht="15" thickBot="1" x14ac:dyDescent="0.4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 ht="15" thickBot="1" x14ac:dyDescent="0.4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 ht="15" thickBot="1" x14ac:dyDescent="0.4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 ht="15" thickBot="1" x14ac:dyDescent="0.4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 ht="15" thickBot="1" x14ac:dyDescent="0.4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 ht="15" thickBot="1" x14ac:dyDescent="0.4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 ht="15" thickBot="1" x14ac:dyDescent="0.4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 ht="15" thickBot="1" x14ac:dyDescent="0.4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 ht="15" thickBot="1" x14ac:dyDescent="0.4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 ht="15" thickBot="1" x14ac:dyDescent="0.4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 ht="15" thickBot="1" x14ac:dyDescent="0.4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 ht="15" thickBot="1" x14ac:dyDescent="0.4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 ht="15" thickBot="1" x14ac:dyDescent="0.4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 ht="15" thickBot="1" x14ac:dyDescent="0.4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 ht="15" thickBot="1" x14ac:dyDescent="0.4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 ht="15" thickBot="1" x14ac:dyDescent="0.4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 ht="15" thickBot="1" x14ac:dyDescent="0.4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 ht="15" thickBot="1" x14ac:dyDescent="0.4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 ht="15" thickBot="1" x14ac:dyDescent="0.4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 ht="15" thickBot="1" x14ac:dyDescent="0.4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 ht="15" thickBot="1" x14ac:dyDescent="0.4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 ht="15" thickBot="1" x14ac:dyDescent="0.4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 ht="15" thickBot="1" x14ac:dyDescent="0.4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 ht="15" thickBot="1" x14ac:dyDescent="0.4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pans="1:26" ht="15" thickBot="1" x14ac:dyDescent="0.4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pans="1:26" ht="15" thickBot="1" x14ac:dyDescent="0.4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pans="1:26" ht="15" thickBot="1" x14ac:dyDescent="0.4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 ht="15" thickBot="1" x14ac:dyDescent="0.4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pans="1:26" ht="15" thickBot="1" x14ac:dyDescent="0.4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pans="1:26" ht="15" thickBot="1" x14ac:dyDescent="0.4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pans="1:26" ht="15" thickBot="1" x14ac:dyDescent="0.4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 ht="15" thickBot="1" x14ac:dyDescent="0.4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pans="1:26" ht="15" thickBot="1" x14ac:dyDescent="0.4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pans="1:26" ht="15" thickBot="1" x14ac:dyDescent="0.4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pans="1:26" ht="15" thickBot="1" x14ac:dyDescent="0.4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spans="1:26" ht="15" thickBot="1" x14ac:dyDescent="0.4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spans="1:26" ht="15" thickBot="1" x14ac:dyDescent="0.4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spans="1:26" ht="15" thickBot="1" x14ac:dyDescent="0.4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spans="1:26" ht="15" thickBot="1" x14ac:dyDescent="0.4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spans="1:26" ht="15" thickBot="1" x14ac:dyDescent="0.4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spans="1:26" ht="15" thickBot="1" x14ac:dyDescent="0.4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spans="1:26" ht="15" thickBot="1" x14ac:dyDescent="0.4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spans="1:26" ht="15" thickBot="1" x14ac:dyDescent="0.4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spans="1:26" ht="15" thickBot="1" x14ac:dyDescent="0.4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pans="1:26" ht="15" thickBot="1" x14ac:dyDescent="0.4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spans="1:26" ht="15" thickBot="1" x14ac:dyDescent="0.4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spans="1:26" ht="15" thickBot="1" x14ac:dyDescent="0.4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spans="1:26" ht="15" thickBot="1" x14ac:dyDescent="0.4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6" ht="15" thickBot="1" x14ac:dyDescent="0.4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spans="1:26" ht="15" thickBot="1" x14ac:dyDescent="0.4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spans="1:26" ht="15" thickBot="1" x14ac:dyDescent="0.4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spans="1:26" ht="15" thickBot="1" x14ac:dyDescent="0.4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spans="1:26" ht="15" thickBot="1" x14ac:dyDescent="0.4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spans="1:26" ht="15" thickBot="1" x14ac:dyDescent="0.4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spans="1:26" ht="15" thickBot="1" x14ac:dyDescent="0.4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spans="1:26" ht="15" thickBot="1" x14ac:dyDescent="0.4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spans="1:26" ht="15" thickBot="1" x14ac:dyDescent="0.4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spans="1:26" ht="15" thickBot="1" x14ac:dyDescent="0.4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spans="1:26" ht="15" thickBot="1" x14ac:dyDescent="0.4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spans="1:26" ht="15" thickBot="1" x14ac:dyDescent="0.4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spans="1:26" ht="15" thickBot="1" x14ac:dyDescent="0.4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spans="1:26" ht="15" thickBot="1" x14ac:dyDescent="0.4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spans="1:26" ht="15" thickBot="1" x14ac:dyDescent="0.4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spans="1:26" ht="15" thickBot="1" x14ac:dyDescent="0.4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spans="1:26" ht="15" thickBot="1" x14ac:dyDescent="0.4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spans="1:26" ht="15" thickBot="1" x14ac:dyDescent="0.4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spans="1:26" ht="15" thickBot="1" x14ac:dyDescent="0.4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spans="1:26" ht="15" thickBot="1" x14ac:dyDescent="0.4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spans="1:26" ht="15" thickBot="1" x14ac:dyDescent="0.4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spans="1:26" ht="15" thickBot="1" x14ac:dyDescent="0.4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spans="1:26" ht="15" thickBot="1" x14ac:dyDescent="0.4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spans="1:26" ht="15" thickBot="1" x14ac:dyDescent="0.4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spans="1:26" ht="15" thickBot="1" x14ac:dyDescent="0.4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spans="1:26" ht="15" thickBot="1" x14ac:dyDescent="0.4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spans="1:26" ht="15" thickBot="1" x14ac:dyDescent="0.4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spans="1:26" ht="15" thickBot="1" x14ac:dyDescent="0.4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spans="1:26" ht="15" thickBot="1" x14ac:dyDescent="0.4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spans="1:26" ht="15" thickBot="1" x14ac:dyDescent="0.4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spans="1:26" ht="15" thickBot="1" x14ac:dyDescent="0.4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1:26" ht="15" thickBot="1" x14ac:dyDescent="0.4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1:26" ht="15" thickBot="1" x14ac:dyDescent="0.4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1:26" ht="15" thickBot="1" x14ac:dyDescent="0.4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1:26" ht="15" thickBot="1" x14ac:dyDescent="0.4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spans="1:26" ht="15" thickBot="1" x14ac:dyDescent="0.4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spans="1:26" ht="15" thickBot="1" x14ac:dyDescent="0.4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spans="1:26" ht="15" thickBot="1" x14ac:dyDescent="0.4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spans="1:26" ht="15" thickBot="1" x14ac:dyDescent="0.4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spans="1:26" ht="15" thickBot="1" x14ac:dyDescent="0.4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spans="1:26" ht="15" thickBot="1" x14ac:dyDescent="0.4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spans="1:26" ht="15" thickBot="1" x14ac:dyDescent="0.4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spans="1:26" ht="15" thickBot="1" x14ac:dyDescent="0.4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spans="1:26" ht="15" thickBot="1" x14ac:dyDescent="0.4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spans="1:26" ht="15" thickBot="1" x14ac:dyDescent="0.4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spans="1:26" ht="15" thickBot="1" x14ac:dyDescent="0.4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spans="1:26" ht="15" thickBot="1" x14ac:dyDescent="0.4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spans="1:26" ht="15" thickBot="1" x14ac:dyDescent="0.4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spans="1:26" ht="15" thickBot="1" x14ac:dyDescent="0.4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spans="1:26" ht="15" thickBot="1" x14ac:dyDescent="0.4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spans="1:26" ht="15" thickBot="1" x14ac:dyDescent="0.4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spans="1:26" ht="15" thickBot="1" x14ac:dyDescent="0.4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spans="1:26" ht="15" thickBot="1" x14ac:dyDescent="0.4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spans="1:26" ht="15" thickBot="1" x14ac:dyDescent="0.4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spans="1:26" ht="15" thickBot="1" x14ac:dyDescent="0.4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spans="1:26" ht="15" thickBot="1" x14ac:dyDescent="0.4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spans="1:26" ht="15" thickBot="1" x14ac:dyDescent="0.4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spans="1:26" ht="15" thickBot="1" x14ac:dyDescent="0.4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spans="1:26" ht="15" thickBot="1" x14ac:dyDescent="0.4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spans="1:26" ht="15" thickBot="1" x14ac:dyDescent="0.4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spans="1:26" ht="15" thickBot="1" x14ac:dyDescent="0.4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spans="1:26" ht="15" thickBot="1" x14ac:dyDescent="0.4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spans="1:26" ht="15" thickBot="1" x14ac:dyDescent="0.4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spans="1:26" ht="15" thickBot="1" x14ac:dyDescent="0.4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spans="1:26" ht="15" thickBot="1" x14ac:dyDescent="0.4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spans="1:26" ht="15" thickBot="1" x14ac:dyDescent="0.4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spans="1:26" ht="15" thickBot="1" x14ac:dyDescent="0.4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spans="1:26" ht="15" thickBot="1" x14ac:dyDescent="0.4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spans="1:26" ht="15" thickBot="1" x14ac:dyDescent="0.4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spans="1:26" ht="15" thickBot="1" x14ac:dyDescent="0.4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spans="1:26" ht="15" thickBot="1" x14ac:dyDescent="0.4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spans="1:26" ht="15" thickBot="1" x14ac:dyDescent="0.4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spans="1:26" ht="15" thickBot="1" x14ac:dyDescent="0.4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spans="1:26" ht="15" thickBot="1" x14ac:dyDescent="0.4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spans="1:26" ht="15" thickBot="1" x14ac:dyDescent="0.4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spans="1:26" ht="15" thickBot="1" x14ac:dyDescent="0.4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spans="1:26" ht="15" thickBot="1" x14ac:dyDescent="0.4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spans="1:26" ht="15" thickBot="1" x14ac:dyDescent="0.4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spans="1:26" ht="15" thickBot="1" x14ac:dyDescent="0.4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spans="1:26" ht="15" thickBot="1" x14ac:dyDescent="0.4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pans="1:26" ht="15" thickBot="1" x14ac:dyDescent="0.4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pans="1:26" ht="15" thickBot="1" x14ac:dyDescent="0.4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pans="1:26" ht="15" thickBot="1" x14ac:dyDescent="0.4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pans="1:26" ht="15" thickBot="1" x14ac:dyDescent="0.4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pans="1:26" ht="15" thickBot="1" x14ac:dyDescent="0.4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spans="1:26" ht="15" thickBot="1" x14ac:dyDescent="0.4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spans="1:26" ht="15" thickBot="1" x14ac:dyDescent="0.4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spans="1:26" ht="15" thickBot="1" x14ac:dyDescent="0.4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spans="1:26" ht="15" thickBot="1" x14ac:dyDescent="0.4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spans="1:26" ht="15" thickBot="1" x14ac:dyDescent="0.4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spans="1:26" ht="15" thickBot="1" x14ac:dyDescent="0.4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spans="1:26" ht="15" thickBot="1" x14ac:dyDescent="0.4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spans="1:26" ht="15" thickBot="1" x14ac:dyDescent="0.4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spans="1:26" ht="15" thickBot="1" x14ac:dyDescent="0.4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spans="1:26" ht="15" thickBot="1" x14ac:dyDescent="0.4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spans="1:26" ht="15" thickBot="1" x14ac:dyDescent="0.4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spans="1:26" ht="15" thickBot="1" x14ac:dyDescent="0.4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spans="1:26" ht="15" thickBot="1" x14ac:dyDescent="0.4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spans="1:26" ht="15" thickBot="1" x14ac:dyDescent="0.4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spans="1:26" ht="15" thickBot="1" x14ac:dyDescent="0.4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spans="1:26" ht="15" thickBot="1" x14ac:dyDescent="0.4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spans="1:26" ht="15" thickBot="1" x14ac:dyDescent="0.4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spans="1:26" ht="15" thickBot="1" x14ac:dyDescent="0.4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spans="1:26" ht="15" thickBot="1" x14ac:dyDescent="0.4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spans="1:26" ht="15" thickBot="1" x14ac:dyDescent="0.4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spans="1:26" ht="15" thickBot="1" x14ac:dyDescent="0.4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spans="1:26" ht="15" thickBot="1" x14ac:dyDescent="0.4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spans="1:26" ht="15" thickBot="1" x14ac:dyDescent="0.4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spans="1:26" ht="15" thickBot="1" x14ac:dyDescent="0.4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spans="1:26" ht="15" thickBot="1" x14ac:dyDescent="0.4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spans="1:26" ht="15" thickBot="1" x14ac:dyDescent="0.4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spans="1:26" ht="15" thickBot="1" x14ac:dyDescent="0.4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spans="1:26" ht="15" thickBot="1" x14ac:dyDescent="0.4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spans="1:26" ht="15" thickBot="1" x14ac:dyDescent="0.4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spans="1:26" ht="15" thickBot="1" x14ac:dyDescent="0.4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spans="1:26" ht="15" thickBot="1" x14ac:dyDescent="0.4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spans="1:26" ht="15" thickBot="1" x14ac:dyDescent="0.4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spans="1:26" ht="15" thickBot="1" x14ac:dyDescent="0.4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spans="1:26" ht="15" thickBot="1" x14ac:dyDescent="0.4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spans="1:26" ht="15" thickBot="1" x14ac:dyDescent="0.4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spans="1:26" ht="15" thickBot="1" x14ac:dyDescent="0.4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spans="1:26" ht="15" thickBot="1" x14ac:dyDescent="0.4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spans="1:26" ht="15" thickBot="1" x14ac:dyDescent="0.4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spans="1:26" ht="15" thickBot="1" x14ac:dyDescent="0.4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spans="1:26" ht="15" thickBot="1" x14ac:dyDescent="0.4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spans="1:26" ht="15" thickBot="1" x14ac:dyDescent="0.4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spans="1:26" ht="15" thickBot="1" x14ac:dyDescent="0.4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spans="1:26" ht="15" thickBot="1" x14ac:dyDescent="0.4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spans="1:26" ht="15" thickBot="1" x14ac:dyDescent="0.4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spans="1:26" ht="15" thickBot="1" x14ac:dyDescent="0.4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spans="1:26" ht="15" thickBot="1" x14ac:dyDescent="0.4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spans="1:26" ht="15" thickBot="1" x14ac:dyDescent="0.4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spans="1:26" ht="15" thickBot="1" x14ac:dyDescent="0.4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spans="1:26" ht="15" thickBot="1" x14ac:dyDescent="0.4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spans="1:26" ht="15" thickBot="1" x14ac:dyDescent="0.4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spans="1:26" ht="15" thickBot="1" x14ac:dyDescent="0.4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spans="1:26" ht="15" thickBot="1" x14ac:dyDescent="0.4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spans="1:26" ht="15" thickBot="1" x14ac:dyDescent="0.4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spans="1:26" ht="15" thickBot="1" x14ac:dyDescent="0.4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spans="1:26" ht="15" thickBot="1" x14ac:dyDescent="0.4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spans="1:26" ht="15" thickBot="1" x14ac:dyDescent="0.4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spans="1:26" ht="15" thickBot="1" x14ac:dyDescent="0.4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spans="1:26" ht="15" thickBot="1" x14ac:dyDescent="0.4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spans="1:26" ht="15" thickBot="1" x14ac:dyDescent="0.4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spans="1:26" ht="15" thickBot="1" x14ac:dyDescent="0.4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spans="1:26" ht="15" thickBot="1" x14ac:dyDescent="0.4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spans="1:26" ht="15" thickBot="1" x14ac:dyDescent="0.4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spans="1:26" ht="15" thickBot="1" x14ac:dyDescent="0.4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spans="1:26" ht="15" thickBot="1" x14ac:dyDescent="0.4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spans="1:26" ht="15" thickBot="1" x14ac:dyDescent="0.4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spans="1:26" ht="15" thickBot="1" x14ac:dyDescent="0.4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spans="1:26" ht="15" thickBot="1" x14ac:dyDescent="0.4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spans="1:26" ht="15" thickBot="1" x14ac:dyDescent="0.4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spans="1:26" ht="15" thickBot="1" x14ac:dyDescent="0.4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spans="1:26" ht="15" thickBot="1" x14ac:dyDescent="0.4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spans="1:26" ht="15" thickBot="1" x14ac:dyDescent="0.4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spans="1:26" ht="15" thickBot="1" x14ac:dyDescent="0.4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spans="1:26" ht="15" thickBot="1" x14ac:dyDescent="0.4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spans="1:26" ht="15" thickBot="1" x14ac:dyDescent="0.4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spans="1:26" ht="15" thickBot="1" x14ac:dyDescent="0.4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spans="1:26" ht="15" thickBot="1" x14ac:dyDescent="0.4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spans="1:26" ht="15" thickBot="1" x14ac:dyDescent="0.4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spans="1:26" ht="15" thickBot="1" x14ac:dyDescent="0.4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spans="1:26" ht="15" thickBot="1" x14ac:dyDescent="0.4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spans="1:26" ht="15" thickBot="1" x14ac:dyDescent="0.4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spans="1:26" ht="15" thickBot="1" x14ac:dyDescent="0.4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spans="1:26" ht="15" thickBot="1" x14ac:dyDescent="0.4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spans="1:26" ht="15" thickBot="1" x14ac:dyDescent="0.4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spans="1:26" ht="15" thickBot="1" x14ac:dyDescent="0.4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spans="1:26" ht="15" thickBot="1" x14ac:dyDescent="0.4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spans="1:26" ht="15" thickBot="1" x14ac:dyDescent="0.4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spans="1:26" ht="15" thickBot="1" x14ac:dyDescent="0.4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spans="1:26" ht="15" thickBot="1" x14ac:dyDescent="0.4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spans="1:26" ht="15" thickBot="1" x14ac:dyDescent="0.4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spans="1:26" ht="15" thickBot="1" x14ac:dyDescent="0.4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spans="1:26" ht="15" thickBot="1" x14ac:dyDescent="0.4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spans="1:26" ht="15" thickBot="1" x14ac:dyDescent="0.4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spans="1:26" ht="15" thickBot="1" x14ac:dyDescent="0.4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spans="1:26" ht="15" thickBot="1" x14ac:dyDescent="0.4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spans="1:26" ht="15" thickBot="1" x14ac:dyDescent="0.4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spans="1:26" ht="15" thickBot="1" x14ac:dyDescent="0.4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spans="1:26" ht="15" thickBot="1" x14ac:dyDescent="0.4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spans="1:26" ht="15" thickBot="1" x14ac:dyDescent="0.4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spans="1:26" ht="15" thickBot="1" x14ac:dyDescent="0.4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spans="1:26" ht="15" thickBot="1" x14ac:dyDescent="0.4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spans="1:26" ht="15" thickBot="1" x14ac:dyDescent="0.4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spans="1:26" ht="15" thickBot="1" x14ac:dyDescent="0.4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spans="1:26" ht="15" thickBot="1" x14ac:dyDescent="0.4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spans="1:26" ht="15" thickBot="1" x14ac:dyDescent="0.4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spans="1:26" ht="15" thickBot="1" x14ac:dyDescent="0.4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spans="1:26" ht="15" thickBot="1" x14ac:dyDescent="0.4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spans="1:26" ht="15" thickBot="1" x14ac:dyDescent="0.4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spans="1:26" ht="15" thickBot="1" x14ac:dyDescent="0.4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spans="1:26" ht="15" thickBot="1" x14ac:dyDescent="0.4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spans="1:26" ht="15" thickBot="1" x14ac:dyDescent="0.4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spans="1:26" ht="15" thickBot="1" x14ac:dyDescent="0.4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spans="1:26" ht="15" thickBot="1" x14ac:dyDescent="0.4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spans="1:26" ht="15" thickBot="1" x14ac:dyDescent="0.4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spans="1:26" ht="15" thickBot="1" x14ac:dyDescent="0.4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spans="1:26" ht="15" thickBot="1" x14ac:dyDescent="0.4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spans="1:26" ht="15" thickBot="1" x14ac:dyDescent="0.4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spans="1:26" ht="15" thickBot="1" x14ac:dyDescent="0.4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spans="1:26" ht="15" thickBot="1" x14ac:dyDescent="0.4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spans="1:26" ht="15" thickBot="1" x14ac:dyDescent="0.4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spans="1:26" ht="15" thickBot="1" x14ac:dyDescent="0.4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spans="1:26" ht="15" thickBot="1" x14ac:dyDescent="0.4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spans="1:26" ht="15" thickBot="1" x14ac:dyDescent="0.4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spans="1:26" ht="15" thickBot="1" x14ac:dyDescent="0.4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spans="1:26" ht="15" thickBot="1" x14ac:dyDescent="0.4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spans="1:26" ht="15" thickBot="1" x14ac:dyDescent="0.4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spans="1:26" ht="15" thickBot="1" x14ac:dyDescent="0.4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spans="1:26" ht="15" thickBot="1" x14ac:dyDescent="0.4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spans="1:26" ht="15" thickBot="1" x14ac:dyDescent="0.4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spans="1:26" ht="15" thickBot="1" x14ac:dyDescent="0.4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spans="1:26" ht="15" thickBot="1" x14ac:dyDescent="0.4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spans="1:26" ht="15" thickBot="1" x14ac:dyDescent="0.4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spans="1:26" ht="15" thickBot="1" x14ac:dyDescent="0.4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spans="1:26" ht="15" thickBot="1" x14ac:dyDescent="0.4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spans="1:26" ht="15" thickBot="1" x14ac:dyDescent="0.4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spans="1:26" ht="15" thickBot="1" x14ac:dyDescent="0.4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spans="1:26" ht="15" thickBot="1" x14ac:dyDescent="0.4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spans="1:26" ht="15" thickBot="1" x14ac:dyDescent="0.4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spans="1:26" ht="15" thickBot="1" x14ac:dyDescent="0.4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spans="1:26" ht="15" thickBot="1" x14ac:dyDescent="0.4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spans="1:26" ht="15" thickBot="1" x14ac:dyDescent="0.4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spans="1:26" ht="15" thickBot="1" x14ac:dyDescent="0.4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spans="1:26" ht="15" thickBot="1" x14ac:dyDescent="0.4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spans="1:26" ht="15" thickBot="1" x14ac:dyDescent="0.4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spans="1:26" ht="15" thickBot="1" x14ac:dyDescent="0.4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spans="1:26" ht="15" thickBot="1" x14ac:dyDescent="0.4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spans="1:26" ht="15" thickBot="1" x14ac:dyDescent="0.4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spans="1:26" ht="15" thickBot="1" x14ac:dyDescent="0.4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spans="1:26" ht="15" thickBot="1" x14ac:dyDescent="0.4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spans="1:26" ht="15" thickBot="1" x14ac:dyDescent="0.4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spans="1:26" ht="15" thickBot="1" x14ac:dyDescent="0.4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spans="1:26" ht="15" thickBot="1" x14ac:dyDescent="0.4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spans="1:26" ht="15" thickBot="1" x14ac:dyDescent="0.4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spans="1:26" ht="15" thickBot="1" x14ac:dyDescent="0.4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spans="1:26" ht="15" thickBot="1" x14ac:dyDescent="0.4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spans="1:26" ht="15" thickBot="1" x14ac:dyDescent="0.4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spans="1:26" ht="15" thickBot="1" x14ac:dyDescent="0.4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spans="1:26" ht="15" thickBot="1" x14ac:dyDescent="0.4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spans="1:26" ht="15" thickBot="1" x14ac:dyDescent="0.4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spans="1:26" ht="15" thickBot="1" x14ac:dyDescent="0.4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spans="1:26" ht="15" thickBot="1" x14ac:dyDescent="0.4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spans="1:26" ht="15" thickBot="1" x14ac:dyDescent="0.4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spans="1:26" ht="15" thickBot="1" x14ac:dyDescent="0.4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spans="1:26" ht="15" thickBot="1" x14ac:dyDescent="0.4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spans="1:26" ht="15" thickBot="1" x14ac:dyDescent="0.4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spans="1:26" ht="15" thickBot="1" x14ac:dyDescent="0.4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spans="1:26" ht="15" thickBot="1" x14ac:dyDescent="0.4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spans="1:26" ht="15" thickBot="1" x14ac:dyDescent="0.4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spans="1:26" ht="15" thickBot="1" x14ac:dyDescent="0.4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spans="1:26" ht="15" thickBot="1" x14ac:dyDescent="0.4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spans="1:26" ht="15" thickBot="1" x14ac:dyDescent="0.4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spans="1:26" ht="15" thickBot="1" x14ac:dyDescent="0.4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spans="1:26" ht="15" thickBot="1" x14ac:dyDescent="0.4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spans="1:26" ht="15" thickBot="1" x14ac:dyDescent="0.4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spans="1:26" ht="15" thickBot="1" x14ac:dyDescent="0.4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spans="1:26" ht="15" thickBot="1" x14ac:dyDescent="0.4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spans="1:26" ht="15" thickBot="1" x14ac:dyDescent="0.4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spans="1:26" ht="15" thickBot="1" x14ac:dyDescent="0.4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spans="1:26" ht="15" thickBot="1" x14ac:dyDescent="0.4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spans="1:26" ht="15" thickBot="1" x14ac:dyDescent="0.4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spans="1:26" ht="15" thickBot="1" x14ac:dyDescent="0.4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spans="1:26" ht="15" thickBot="1" x14ac:dyDescent="0.4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spans="1:26" ht="15" thickBot="1" x14ac:dyDescent="0.4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spans="1:26" ht="15" thickBot="1" x14ac:dyDescent="0.4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spans="1:26" ht="15" thickBot="1" x14ac:dyDescent="0.4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spans="1:26" ht="15" thickBot="1" x14ac:dyDescent="0.4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spans="1:26" ht="15" thickBot="1" x14ac:dyDescent="0.4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spans="1:26" ht="15" thickBot="1" x14ac:dyDescent="0.4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spans="1:26" ht="15" thickBot="1" x14ac:dyDescent="0.4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spans="1:26" ht="15" thickBot="1" x14ac:dyDescent="0.4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spans="1:26" ht="15" thickBot="1" x14ac:dyDescent="0.4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spans="1:26" ht="15" thickBot="1" x14ac:dyDescent="0.4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spans="1:26" ht="15" thickBot="1" x14ac:dyDescent="0.4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spans="1:26" ht="15" thickBot="1" x14ac:dyDescent="0.4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spans="1:26" ht="15" thickBot="1" x14ac:dyDescent="0.4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spans="1:26" ht="15" thickBot="1" x14ac:dyDescent="0.4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spans="1:26" ht="15" thickBot="1" x14ac:dyDescent="0.4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spans="1:26" ht="15" thickBot="1" x14ac:dyDescent="0.4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spans="1:26" ht="15" thickBot="1" x14ac:dyDescent="0.4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spans="1:26" ht="15" thickBot="1" x14ac:dyDescent="0.4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spans="1:26" ht="15" thickBot="1" x14ac:dyDescent="0.4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spans="1:26" ht="15" thickBot="1" x14ac:dyDescent="0.4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spans="1:26" ht="15" thickBot="1" x14ac:dyDescent="0.4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spans="1:26" ht="15" thickBot="1" x14ac:dyDescent="0.4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spans="1:26" ht="15" thickBot="1" x14ac:dyDescent="0.4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spans="1:26" ht="15" thickBot="1" x14ac:dyDescent="0.4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spans="1:26" ht="15" thickBot="1" x14ac:dyDescent="0.4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spans="1:26" ht="15" thickBot="1" x14ac:dyDescent="0.4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spans="1:26" ht="15" thickBot="1" x14ac:dyDescent="0.4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spans="1:26" ht="15" thickBot="1" x14ac:dyDescent="0.4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spans="1:26" ht="15" thickBot="1" x14ac:dyDescent="0.4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spans="1:26" ht="15" thickBot="1" x14ac:dyDescent="0.4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spans="1:26" ht="15" thickBot="1" x14ac:dyDescent="0.4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spans="1:26" ht="15" thickBot="1" x14ac:dyDescent="0.4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spans="1:26" ht="15" thickBot="1" x14ac:dyDescent="0.4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spans="1:26" ht="15" thickBot="1" x14ac:dyDescent="0.4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spans="1:26" ht="15" thickBot="1" x14ac:dyDescent="0.4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spans="1:26" ht="15" thickBot="1" x14ac:dyDescent="0.4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spans="1:26" ht="15" thickBot="1" x14ac:dyDescent="0.4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spans="1:26" ht="15" thickBot="1" x14ac:dyDescent="0.4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spans="1:26" ht="15" thickBot="1" x14ac:dyDescent="0.4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spans="1:26" ht="15" thickBot="1" x14ac:dyDescent="0.4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spans="1:26" ht="15" thickBot="1" x14ac:dyDescent="0.4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spans="1:26" ht="15" thickBot="1" x14ac:dyDescent="0.4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spans="1:26" ht="15" thickBot="1" x14ac:dyDescent="0.4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spans="1:26" ht="15" thickBot="1" x14ac:dyDescent="0.4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spans="1:26" ht="15" thickBot="1" x14ac:dyDescent="0.4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spans="1:26" ht="15" thickBot="1" x14ac:dyDescent="0.4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spans="1:26" ht="15" thickBot="1" x14ac:dyDescent="0.4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spans="1:26" ht="15" thickBot="1" x14ac:dyDescent="0.4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spans="1:26" ht="15" thickBot="1" x14ac:dyDescent="0.4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spans="1:26" ht="15" thickBot="1" x14ac:dyDescent="0.4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spans="1:26" ht="15" thickBot="1" x14ac:dyDescent="0.4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spans="1:26" ht="15" thickBot="1" x14ac:dyDescent="0.4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spans="1:26" ht="15" thickBot="1" x14ac:dyDescent="0.4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spans="1:26" ht="15" thickBot="1" x14ac:dyDescent="0.4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spans="1:26" ht="15" thickBot="1" x14ac:dyDescent="0.4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spans="1:26" ht="15" thickBot="1" x14ac:dyDescent="0.4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spans="1:26" ht="15" thickBot="1" x14ac:dyDescent="0.4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spans="1:26" ht="15" thickBot="1" x14ac:dyDescent="0.4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spans="1:26" ht="15" thickBot="1" x14ac:dyDescent="0.4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spans="1:26" ht="15" thickBot="1" x14ac:dyDescent="0.4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spans="1:26" ht="15" thickBot="1" x14ac:dyDescent="0.4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spans="1:26" ht="15" thickBot="1" x14ac:dyDescent="0.4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spans="1:26" ht="15" thickBot="1" x14ac:dyDescent="0.4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spans="1:26" ht="15" thickBot="1" x14ac:dyDescent="0.4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spans="1:26" ht="15" thickBot="1" x14ac:dyDescent="0.4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spans="1:26" ht="15" thickBot="1" x14ac:dyDescent="0.4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spans="1:26" ht="15" thickBot="1" x14ac:dyDescent="0.4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spans="1:26" ht="15" thickBot="1" x14ac:dyDescent="0.4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spans="1:26" ht="15" thickBot="1" x14ac:dyDescent="0.4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spans="1:26" ht="15" thickBot="1" x14ac:dyDescent="0.4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spans="1:26" ht="15" thickBot="1" x14ac:dyDescent="0.4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spans="1:26" ht="15" thickBot="1" x14ac:dyDescent="0.4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spans="1:26" ht="15" thickBot="1" x14ac:dyDescent="0.4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spans="1:26" ht="15" thickBot="1" x14ac:dyDescent="0.4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spans="1:26" ht="15" thickBot="1" x14ac:dyDescent="0.4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spans="1:26" ht="15" thickBot="1" x14ac:dyDescent="0.4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spans="1:26" ht="15" thickBot="1" x14ac:dyDescent="0.4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spans="1:26" ht="15" thickBot="1" x14ac:dyDescent="0.4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spans="1:26" ht="15" thickBot="1" x14ac:dyDescent="0.4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spans="1:26" ht="15" thickBot="1" x14ac:dyDescent="0.4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spans="1:26" ht="15" thickBot="1" x14ac:dyDescent="0.4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spans="1:26" ht="15" thickBot="1" x14ac:dyDescent="0.4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spans="1:26" ht="15" thickBot="1" x14ac:dyDescent="0.4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spans="1:26" ht="15" thickBot="1" x14ac:dyDescent="0.4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spans="1:26" ht="15" thickBot="1" x14ac:dyDescent="0.4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spans="1:26" ht="15" thickBot="1" x14ac:dyDescent="0.4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spans="1:26" ht="15" thickBot="1" x14ac:dyDescent="0.4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spans="1:26" ht="15" thickBot="1" x14ac:dyDescent="0.4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spans="1:26" ht="15" thickBot="1" x14ac:dyDescent="0.4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spans="1:26" ht="15" thickBot="1" x14ac:dyDescent="0.4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spans="1:26" ht="15" thickBot="1" x14ac:dyDescent="0.4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spans="1:26" ht="15" thickBot="1" x14ac:dyDescent="0.4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spans="1:26" ht="15" thickBot="1" x14ac:dyDescent="0.4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spans="1:26" ht="15" thickBot="1" x14ac:dyDescent="0.4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spans="1:26" ht="15" thickBot="1" x14ac:dyDescent="0.4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spans="1:26" ht="15" thickBot="1" x14ac:dyDescent="0.4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spans="1:26" ht="15" thickBot="1" x14ac:dyDescent="0.4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spans="1:26" ht="15" thickBot="1" x14ac:dyDescent="0.4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spans="1:26" ht="15" thickBot="1" x14ac:dyDescent="0.4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spans="1:26" ht="15" thickBot="1" x14ac:dyDescent="0.4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spans="1:26" ht="15" thickBot="1" x14ac:dyDescent="0.4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spans="1:26" ht="15" thickBot="1" x14ac:dyDescent="0.4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spans="1:26" ht="15" thickBot="1" x14ac:dyDescent="0.4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spans="1:26" ht="15" thickBot="1" x14ac:dyDescent="0.4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spans="1:26" ht="15" thickBot="1" x14ac:dyDescent="0.4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spans="1:26" ht="15" thickBot="1" x14ac:dyDescent="0.4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spans="1:26" ht="15" thickBot="1" x14ac:dyDescent="0.4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spans="1:26" ht="15" thickBot="1" x14ac:dyDescent="0.4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spans="1:26" ht="15" thickBot="1" x14ac:dyDescent="0.4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spans="1:26" ht="15" thickBot="1" x14ac:dyDescent="0.4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spans="1:26" ht="15" thickBot="1" x14ac:dyDescent="0.4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spans="1:26" ht="15" thickBot="1" x14ac:dyDescent="0.4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spans="1:26" ht="15" thickBot="1" x14ac:dyDescent="0.4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spans="1:26" ht="15" thickBot="1" x14ac:dyDescent="0.4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spans="1:26" ht="15" thickBot="1" x14ac:dyDescent="0.4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spans="1:26" ht="15" thickBot="1" x14ac:dyDescent="0.4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spans="1:26" ht="15" thickBot="1" x14ac:dyDescent="0.4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spans="1:26" ht="15" thickBot="1" x14ac:dyDescent="0.4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spans="1:26" ht="15" thickBot="1" x14ac:dyDescent="0.4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spans="1:26" ht="15" thickBot="1" x14ac:dyDescent="0.4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spans="1:26" ht="15" thickBot="1" x14ac:dyDescent="0.4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spans="1:26" ht="15" thickBot="1" x14ac:dyDescent="0.4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spans="1:26" ht="15" thickBot="1" x14ac:dyDescent="0.4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spans="1:26" ht="15" thickBot="1" x14ac:dyDescent="0.4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spans="1:26" ht="15" thickBot="1" x14ac:dyDescent="0.4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spans="1:26" ht="15" thickBot="1" x14ac:dyDescent="0.4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spans="1:26" ht="15" thickBot="1" x14ac:dyDescent="0.4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spans="1:26" ht="15" thickBot="1" x14ac:dyDescent="0.4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spans="1:26" ht="15" thickBot="1" x14ac:dyDescent="0.4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spans="1:26" ht="15" thickBot="1" x14ac:dyDescent="0.4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spans="1:26" ht="15" thickBot="1" x14ac:dyDescent="0.4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spans="1:26" ht="15" thickBot="1" x14ac:dyDescent="0.4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spans="1:26" ht="15" thickBot="1" x14ac:dyDescent="0.4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spans="1:26" ht="15" thickBot="1" x14ac:dyDescent="0.4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spans="1:26" ht="15" thickBot="1" x14ac:dyDescent="0.4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spans="1:26" ht="15" thickBot="1" x14ac:dyDescent="0.4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spans="1:26" ht="15" thickBot="1" x14ac:dyDescent="0.4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spans="1:26" ht="15" thickBot="1" x14ac:dyDescent="0.4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spans="1:26" ht="15" thickBot="1" x14ac:dyDescent="0.4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spans="1:26" ht="15" thickBot="1" x14ac:dyDescent="0.4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spans="1:26" ht="15" thickBot="1" x14ac:dyDescent="0.4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spans="1:26" ht="15" thickBot="1" x14ac:dyDescent="0.4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spans="1:26" ht="15" thickBot="1" x14ac:dyDescent="0.4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spans="1:26" ht="15" thickBot="1" x14ac:dyDescent="0.4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spans="1:26" ht="15" thickBot="1" x14ac:dyDescent="0.4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spans="1:26" ht="15" thickBot="1" x14ac:dyDescent="0.4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spans="1:26" ht="15" thickBot="1" x14ac:dyDescent="0.4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spans="1:26" ht="15" thickBot="1" x14ac:dyDescent="0.4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spans="1:26" ht="15" thickBot="1" x14ac:dyDescent="0.4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spans="1:26" ht="15" thickBot="1" x14ac:dyDescent="0.4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spans="1:26" ht="15" thickBot="1" x14ac:dyDescent="0.4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spans="1:26" ht="15" thickBot="1" x14ac:dyDescent="0.4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spans="1:26" ht="15" thickBot="1" x14ac:dyDescent="0.4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spans="1:26" ht="15" thickBot="1" x14ac:dyDescent="0.4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spans="1:26" ht="15" thickBot="1" x14ac:dyDescent="0.4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spans="1:26" ht="15" thickBot="1" x14ac:dyDescent="0.4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spans="1:26" ht="15" thickBot="1" x14ac:dyDescent="0.4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spans="1:26" ht="15" thickBot="1" x14ac:dyDescent="0.4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spans="1:26" ht="15" thickBot="1" x14ac:dyDescent="0.4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spans="1:26" ht="15" thickBot="1" x14ac:dyDescent="0.4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spans="1:26" ht="15" thickBot="1" x14ac:dyDescent="0.4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spans="1:26" ht="15" thickBot="1" x14ac:dyDescent="0.4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spans="1:26" ht="15" thickBot="1" x14ac:dyDescent="0.4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spans="1:26" ht="15" thickBot="1" x14ac:dyDescent="0.4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spans="1:26" ht="15" thickBot="1" x14ac:dyDescent="0.4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spans="1:26" ht="15" thickBot="1" x14ac:dyDescent="0.4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spans="1:26" ht="15" thickBot="1" x14ac:dyDescent="0.4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spans="1:26" ht="15" thickBot="1" x14ac:dyDescent="0.4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spans="1:26" ht="15" thickBot="1" x14ac:dyDescent="0.4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spans="1:26" ht="15" thickBot="1" x14ac:dyDescent="0.4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spans="1:26" ht="15" thickBot="1" x14ac:dyDescent="0.4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spans="1:26" ht="15" thickBot="1" x14ac:dyDescent="0.4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spans="1:26" ht="15" thickBot="1" x14ac:dyDescent="0.4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spans="1:26" ht="15" thickBot="1" x14ac:dyDescent="0.4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spans="1:26" ht="15" thickBot="1" x14ac:dyDescent="0.4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spans="1:26" ht="15" thickBot="1" x14ac:dyDescent="0.4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spans="1:26" ht="15" thickBot="1" x14ac:dyDescent="0.4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spans="1:26" ht="15" thickBot="1" x14ac:dyDescent="0.4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spans="1:26" ht="15" thickBot="1" x14ac:dyDescent="0.4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spans="1:26" ht="15" thickBot="1" x14ac:dyDescent="0.4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spans="1:26" ht="15" thickBot="1" x14ac:dyDescent="0.4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spans="1:26" ht="15" thickBot="1" x14ac:dyDescent="0.4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spans="1:26" ht="15" thickBot="1" x14ac:dyDescent="0.4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spans="1:26" ht="15" thickBot="1" x14ac:dyDescent="0.4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spans="1:26" ht="15" thickBot="1" x14ac:dyDescent="0.4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spans="1:26" ht="15" thickBot="1" x14ac:dyDescent="0.4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spans="1:26" ht="15" thickBot="1" x14ac:dyDescent="0.4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spans="1:26" ht="15" thickBot="1" x14ac:dyDescent="0.4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spans="1:26" ht="15" thickBot="1" x14ac:dyDescent="0.4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spans="1:26" ht="15" thickBot="1" x14ac:dyDescent="0.4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spans="1:26" ht="15" thickBot="1" x14ac:dyDescent="0.4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spans="1:26" ht="15" thickBot="1" x14ac:dyDescent="0.4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spans="1:26" ht="15" thickBot="1" x14ac:dyDescent="0.4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spans="1:26" ht="15" thickBot="1" x14ac:dyDescent="0.4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spans="1:26" ht="15" thickBot="1" x14ac:dyDescent="0.4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spans="1:26" ht="15" thickBot="1" x14ac:dyDescent="0.4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spans="1:26" ht="15" thickBot="1" x14ac:dyDescent="0.4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spans="1:26" ht="15" thickBot="1" x14ac:dyDescent="0.4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spans="1:26" ht="15" thickBot="1" x14ac:dyDescent="0.4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spans="1:26" ht="15" thickBot="1" x14ac:dyDescent="0.4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spans="1:26" ht="15" thickBot="1" x14ac:dyDescent="0.4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spans="1:26" ht="15" thickBot="1" x14ac:dyDescent="0.4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spans="1:26" ht="15" thickBot="1" x14ac:dyDescent="0.4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spans="1:26" ht="15" thickBot="1" x14ac:dyDescent="0.4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spans="1:26" ht="15" thickBot="1" x14ac:dyDescent="0.4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spans="1:26" ht="15" thickBot="1" x14ac:dyDescent="0.4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spans="1:26" ht="15" thickBot="1" x14ac:dyDescent="0.4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spans="1:26" ht="15" thickBot="1" x14ac:dyDescent="0.4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spans="1:26" ht="15" thickBot="1" x14ac:dyDescent="0.4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spans="1:26" ht="15" thickBot="1" x14ac:dyDescent="0.4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spans="1:26" ht="15" thickBot="1" x14ac:dyDescent="0.4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spans="1:26" ht="15" thickBot="1" x14ac:dyDescent="0.4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spans="1:26" ht="15" thickBot="1" x14ac:dyDescent="0.4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spans="1:26" ht="15" thickBot="1" x14ac:dyDescent="0.4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spans="1:26" ht="15" thickBot="1" x14ac:dyDescent="0.4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spans="1:26" ht="15" thickBot="1" x14ac:dyDescent="0.4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spans="1:26" ht="15" thickBot="1" x14ac:dyDescent="0.4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spans="1:26" ht="15" thickBot="1" x14ac:dyDescent="0.4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spans="1:26" ht="15" thickBot="1" x14ac:dyDescent="0.4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spans="1:26" ht="15" thickBot="1" x14ac:dyDescent="0.4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spans="1:26" ht="15" thickBot="1" x14ac:dyDescent="0.4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spans="1:26" ht="15" thickBot="1" x14ac:dyDescent="0.4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spans="1:26" ht="15" thickBot="1" x14ac:dyDescent="0.4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spans="1:26" ht="15" thickBot="1" x14ac:dyDescent="0.4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spans="1:26" ht="15" thickBot="1" x14ac:dyDescent="0.4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spans="1:26" ht="15" thickBot="1" x14ac:dyDescent="0.4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spans="1:26" ht="15" thickBot="1" x14ac:dyDescent="0.4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spans="1:26" ht="15" thickBot="1" x14ac:dyDescent="0.4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spans="1:26" ht="15" thickBot="1" x14ac:dyDescent="0.4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spans="1:26" ht="15" thickBot="1" x14ac:dyDescent="0.4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spans="1:26" ht="15" thickBot="1" x14ac:dyDescent="0.4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spans="1:26" ht="15" thickBot="1" x14ac:dyDescent="0.4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spans="1:26" ht="15" thickBot="1" x14ac:dyDescent="0.4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spans="1:26" ht="15" thickBot="1" x14ac:dyDescent="0.4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spans="1:26" ht="15" thickBot="1" x14ac:dyDescent="0.4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spans="1:26" ht="15" thickBot="1" x14ac:dyDescent="0.4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spans="1:26" ht="15" thickBot="1" x14ac:dyDescent="0.4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spans="1:26" ht="15" thickBot="1" x14ac:dyDescent="0.4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spans="1:26" ht="15" thickBot="1" x14ac:dyDescent="0.4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spans="1:26" ht="15" thickBot="1" x14ac:dyDescent="0.4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spans="1:26" ht="15" thickBot="1" x14ac:dyDescent="0.4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spans="1:26" ht="15" thickBot="1" x14ac:dyDescent="0.4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spans="1:26" ht="15" thickBot="1" x14ac:dyDescent="0.4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spans="1:26" ht="15" thickBot="1" x14ac:dyDescent="0.4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spans="1:26" ht="15" thickBot="1" x14ac:dyDescent="0.4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spans="1:26" ht="15" thickBot="1" x14ac:dyDescent="0.4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spans="1:26" ht="15" thickBot="1" x14ac:dyDescent="0.4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spans="1:26" ht="15" thickBot="1" x14ac:dyDescent="0.4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spans="1:26" ht="15" thickBot="1" x14ac:dyDescent="0.4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spans="1:26" ht="15" thickBot="1" x14ac:dyDescent="0.4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spans="1:26" ht="15" thickBot="1" x14ac:dyDescent="0.4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spans="1:26" ht="15" thickBot="1" x14ac:dyDescent="0.4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spans="1:26" ht="15" thickBot="1" x14ac:dyDescent="0.4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spans="1:26" ht="15" thickBot="1" x14ac:dyDescent="0.4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spans="1:26" ht="15" thickBot="1" x14ac:dyDescent="0.4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spans="1:26" ht="15" thickBot="1" x14ac:dyDescent="0.4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spans="1:26" ht="15" thickBot="1" x14ac:dyDescent="0.4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spans="1:26" ht="15" thickBot="1" x14ac:dyDescent="0.4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spans="1:26" ht="15" thickBot="1" x14ac:dyDescent="0.4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spans="1:26" ht="15" thickBot="1" x14ac:dyDescent="0.4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spans="1:26" ht="15" thickBot="1" x14ac:dyDescent="0.4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spans="1:26" ht="15" thickBot="1" x14ac:dyDescent="0.4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spans="1:26" ht="15" thickBot="1" x14ac:dyDescent="0.4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spans="1:26" ht="15" thickBot="1" x14ac:dyDescent="0.4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spans="1:26" ht="15" thickBot="1" x14ac:dyDescent="0.4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spans="1:26" ht="15" thickBot="1" x14ac:dyDescent="0.4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spans="1:26" ht="15" thickBot="1" x14ac:dyDescent="0.4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spans="1:26" ht="15" thickBot="1" x14ac:dyDescent="0.4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spans="1:26" ht="15" thickBot="1" x14ac:dyDescent="0.4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spans="1:26" ht="15" thickBot="1" x14ac:dyDescent="0.4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spans="1:26" ht="15" thickBot="1" x14ac:dyDescent="0.4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spans="1:26" ht="15" thickBot="1" x14ac:dyDescent="0.4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spans="1:26" ht="15" thickBot="1" x14ac:dyDescent="0.4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spans="1:26" ht="15" thickBot="1" x14ac:dyDescent="0.4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spans="1:26" ht="15" thickBot="1" x14ac:dyDescent="0.4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spans="1:26" ht="15" thickBot="1" x14ac:dyDescent="0.4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spans="1:26" ht="15" thickBot="1" x14ac:dyDescent="0.4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spans="1:26" ht="15" thickBot="1" x14ac:dyDescent="0.4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spans="1:26" ht="15" thickBot="1" x14ac:dyDescent="0.4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spans="1:26" ht="15" thickBot="1" x14ac:dyDescent="0.4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spans="1:26" ht="15" thickBot="1" x14ac:dyDescent="0.4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spans="1:26" ht="15" thickBot="1" x14ac:dyDescent="0.4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spans="1:26" ht="15" thickBot="1" x14ac:dyDescent="0.4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spans="1:26" ht="15" thickBot="1" x14ac:dyDescent="0.4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spans="1:26" ht="15" thickBot="1" x14ac:dyDescent="0.4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spans="1:26" ht="15" thickBot="1" x14ac:dyDescent="0.4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spans="1:26" ht="15" thickBot="1" x14ac:dyDescent="0.4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spans="1:26" ht="15" thickBot="1" x14ac:dyDescent="0.4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spans="1:26" ht="15" thickBot="1" x14ac:dyDescent="0.4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spans="1:26" ht="15" thickBot="1" x14ac:dyDescent="0.4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spans="1:26" ht="15" thickBot="1" x14ac:dyDescent="0.4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spans="1:26" ht="15" thickBot="1" x14ac:dyDescent="0.4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spans="1:26" ht="15" thickBot="1" x14ac:dyDescent="0.4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spans="1:26" ht="15" thickBot="1" x14ac:dyDescent="0.4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spans="1:26" ht="15" thickBot="1" x14ac:dyDescent="0.4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spans="1:26" ht="15" thickBot="1" x14ac:dyDescent="0.4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spans="1:26" ht="15" thickBot="1" x14ac:dyDescent="0.4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spans="1:26" ht="15" thickBot="1" x14ac:dyDescent="0.4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spans="1:26" ht="15" thickBot="1" x14ac:dyDescent="0.4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spans="1:26" ht="15" thickBot="1" x14ac:dyDescent="0.4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spans="1:26" ht="15" thickBot="1" x14ac:dyDescent="0.4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spans="1:26" ht="15" thickBot="1" x14ac:dyDescent="0.4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spans="1:26" ht="15" thickBot="1" x14ac:dyDescent="0.4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spans="1:26" ht="15" thickBot="1" x14ac:dyDescent="0.4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spans="1:26" ht="15" thickBot="1" x14ac:dyDescent="0.4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spans="1:26" ht="15" thickBot="1" x14ac:dyDescent="0.4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spans="1:26" ht="15" thickBot="1" x14ac:dyDescent="0.4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spans="1:26" ht="15" thickBot="1" x14ac:dyDescent="0.4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spans="1:26" ht="15" thickBot="1" x14ac:dyDescent="0.4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spans="1:26" ht="15" thickBot="1" x14ac:dyDescent="0.4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spans="1:26" ht="15" thickBot="1" x14ac:dyDescent="0.4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spans="1:26" ht="15" thickBot="1" x14ac:dyDescent="0.4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spans="1:26" ht="15" thickBot="1" x14ac:dyDescent="0.4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spans="1:26" ht="15" thickBot="1" x14ac:dyDescent="0.4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spans="1:26" ht="15" thickBot="1" x14ac:dyDescent="0.4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spans="1:26" ht="15" thickBot="1" x14ac:dyDescent="0.4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spans="1:26" ht="15" thickBot="1" x14ac:dyDescent="0.4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spans="1:26" ht="15" thickBot="1" x14ac:dyDescent="0.4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spans="1:26" ht="15" thickBot="1" x14ac:dyDescent="0.4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spans="1:26" ht="15" thickBot="1" x14ac:dyDescent="0.4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spans="1:26" ht="15" thickBot="1" x14ac:dyDescent="0.4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spans="1:26" ht="15" thickBot="1" x14ac:dyDescent="0.4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spans="1:26" ht="15" thickBot="1" x14ac:dyDescent="0.4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spans="1:26" ht="15" thickBot="1" x14ac:dyDescent="0.4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spans="1:26" ht="15" thickBot="1" x14ac:dyDescent="0.4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spans="1:26" ht="15" thickBot="1" x14ac:dyDescent="0.4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spans="1:26" ht="15" thickBot="1" x14ac:dyDescent="0.4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spans="1:26" ht="15" thickBot="1" x14ac:dyDescent="0.4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spans="1:26" ht="15" thickBot="1" x14ac:dyDescent="0.4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spans="1:26" ht="15" thickBot="1" x14ac:dyDescent="0.4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spans="1:26" ht="15" thickBot="1" x14ac:dyDescent="0.4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spans="1:26" ht="15" thickBot="1" x14ac:dyDescent="0.4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spans="1:26" ht="15" thickBot="1" x14ac:dyDescent="0.4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spans="1:26" ht="15" thickBot="1" x14ac:dyDescent="0.4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spans="1:26" ht="15" thickBot="1" x14ac:dyDescent="0.4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spans="1:26" ht="15" thickBot="1" x14ac:dyDescent="0.4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spans="1:26" ht="15" thickBot="1" x14ac:dyDescent="0.4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spans="1:26" ht="15" thickBot="1" x14ac:dyDescent="0.4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spans="1:26" ht="15" thickBot="1" x14ac:dyDescent="0.4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spans="1:26" ht="15" thickBot="1" x14ac:dyDescent="0.4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spans="1:26" ht="15" thickBot="1" x14ac:dyDescent="0.4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spans="1:26" ht="15" thickBot="1" x14ac:dyDescent="0.4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spans="1:26" ht="15" thickBot="1" x14ac:dyDescent="0.4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spans="1:26" ht="15" thickBot="1" x14ac:dyDescent="0.4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spans="1:26" ht="15" thickBot="1" x14ac:dyDescent="0.4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spans="1:26" ht="15" thickBot="1" x14ac:dyDescent="0.4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spans="1:26" ht="15" thickBot="1" x14ac:dyDescent="0.4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spans="1:26" ht="15" thickBot="1" x14ac:dyDescent="0.4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spans="1:26" ht="15" thickBot="1" x14ac:dyDescent="0.4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spans="1:26" ht="15" thickBot="1" x14ac:dyDescent="0.4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spans="1:26" ht="15" thickBot="1" x14ac:dyDescent="0.4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spans="1:26" ht="15" thickBot="1" x14ac:dyDescent="0.4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spans="1:26" ht="15" thickBot="1" x14ac:dyDescent="0.4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spans="1:26" ht="15" thickBot="1" x14ac:dyDescent="0.4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spans="1:26" ht="15" thickBot="1" x14ac:dyDescent="0.4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spans="1:26" ht="15" thickBot="1" x14ac:dyDescent="0.4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spans="1:26" ht="15" thickBot="1" x14ac:dyDescent="0.4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spans="1:26" ht="15" thickBot="1" x14ac:dyDescent="0.4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spans="1:26" ht="15" thickBot="1" x14ac:dyDescent="0.4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spans="1:26" ht="15" thickBot="1" x14ac:dyDescent="0.4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spans="1:26" ht="15" thickBot="1" x14ac:dyDescent="0.4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spans="1:26" ht="15" thickBot="1" x14ac:dyDescent="0.4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spans="1:26" ht="15" thickBot="1" x14ac:dyDescent="0.4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spans="1:26" ht="15" thickBot="1" x14ac:dyDescent="0.4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spans="1:26" ht="15" thickBot="1" x14ac:dyDescent="0.4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spans="1:26" ht="15" thickBot="1" x14ac:dyDescent="0.4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spans="1:26" ht="15" thickBot="1" x14ac:dyDescent="0.4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spans="1:26" ht="15" thickBot="1" x14ac:dyDescent="0.4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spans="1:26" ht="15" thickBot="1" x14ac:dyDescent="0.4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spans="1:26" ht="15" thickBot="1" x14ac:dyDescent="0.4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spans="1:26" ht="15" thickBot="1" x14ac:dyDescent="0.4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spans="1:26" ht="15" thickBot="1" x14ac:dyDescent="0.4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spans="1:26" ht="15" thickBot="1" x14ac:dyDescent="0.4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spans="1:26" ht="15" thickBot="1" x14ac:dyDescent="0.4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spans="1:26" ht="15" thickBot="1" x14ac:dyDescent="0.4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spans="1:26" ht="15" thickBot="1" x14ac:dyDescent="0.4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spans="1:26" ht="15" thickBot="1" x14ac:dyDescent="0.4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spans="1:26" ht="15" thickBot="1" x14ac:dyDescent="0.4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spans="1:26" ht="15" thickBot="1" x14ac:dyDescent="0.4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spans="1:26" ht="15" thickBot="1" x14ac:dyDescent="0.4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spans="1:26" ht="15" thickBot="1" x14ac:dyDescent="0.4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spans="1:26" ht="15" thickBot="1" x14ac:dyDescent="0.4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spans="1:26" ht="15" thickBot="1" x14ac:dyDescent="0.4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spans="1:26" ht="15" thickBot="1" x14ac:dyDescent="0.4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spans="1:26" ht="15" thickBot="1" x14ac:dyDescent="0.4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spans="1:26" ht="15" thickBot="1" x14ac:dyDescent="0.4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spans="1:26" ht="15" thickBot="1" x14ac:dyDescent="0.4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spans="1:26" ht="15" thickBot="1" x14ac:dyDescent="0.4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spans="1:26" ht="15" thickBot="1" x14ac:dyDescent="0.4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spans="1:26" ht="15" thickBot="1" x14ac:dyDescent="0.4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spans="1:26" ht="15" thickBot="1" x14ac:dyDescent="0.4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spans="1:26" ht="15" thickBot="1" x14ac:dyDescent="0.4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spans="1:26" ht="15" thickBot="1" x14ac:dyDescent="0.4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spans="1:26" ht="15" thickBot="1" x14ac:dyDescent="0.4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spans="1:26" ht="15" thickBot="1" x14ac:dyDescent="0.4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spans="1:26" ht="15" thickBot="1" x14ac:dyDescent="0.4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spans="1:26" ht="15" thickBot="1" x14ac:dyDescent="0.4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spans="1:26" ht="15" thickBot="1" x14ac:dyDescent="0.4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spans="1:26" ht="15" thickBot="1" x14ac:dyDescent="0.4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spans="1:26" ht="15" thickBot="1" x14ac:dyDescent="0.4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spans="1:26" ht="15" thickBot="1" x14ac:dyDescent="0.4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spans="1:26" ht="15" thickBot="1" x14ac:dyDescent="0.4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spans="1:26" ht="15" thickBot="1" x14ac:dyDescent="0.4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spans="1:26" ht="15" thickBot="1" x14ac:dyDescent="0.4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spans="1:26" ht="15" thickBot="1" x14ac:dyDescent="0.4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spans="1:26" ht="15" thickBot="1" x14ac:dyDescent="0.4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spans="1:26" ht="15" thickBot="1" x14ac:dyDescent="0.4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spans="1:26" ht="15" thickBot="1" x14ac:dyDescent="0.4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spans="1:26" ht="15" thickBot="1" x14ac:dyDescent="0.4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spans="1:26" ht="15" thickBot="1" x14ac:dyDescent="0.4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spans="1:26" ht="15" thickBot="1" x14ac:dyDescent="0.4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spans="1:26" ht="15" thickBot="1" x14ac:dyDescent="0.4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spans="1:26" ht="15" thickBot="1" x14ac:dyDescent="0.4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spans="1:26" ht="15" thickBot="1" x14ac:dyDescent="0.4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spans="1:26" ht="15" thickBot="1" x14ac:dyDescent="0.4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spans="1:26" ht="15" thickBot="1" x14ac:dyDescent="0.4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spans="1:26" ht="15" thickBot="1" x14ac:dyDescent="0.4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spans="1:26" ht="15" thickBot="1" x14ac:dyDescent="0.4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spans="1:26" ht="15" thickBot="1" x14ac:dyDescent="0.4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spans="1:26" ht="15" thickBot="1" x14ac:dyDescent="0.4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spans="1:26" ht="15" thickBot="1" x14ac:dyDescent="0.4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spans="1:26" ht="15" thickBot="1" x14ac:dyDescent="0.4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spans="1:26" ht="15" thickBot="1" x14ac:dyDescent="0.4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spans="1:26" ht="15" thickBot="1" x14ac:dyDescent="0.4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spans="1:26" ht="15" thickBot="1" x14ac:dyDescent="0.4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spans="1:26" ht="15" thickBot="1" x14ac:dyDescent="0.4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spans="1:26" ht="15" thickBot="1" x14ac:dyDescent="0.4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spans="1:26" ht="15" thickBot="1" x14ac:dyDescent="0.4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spans="1:26" ht="15" thickBot="1" x14ac:dyDescent="0.4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spans="1:26" ht="15" thickBot="1" x14ac:dyDescent="0.4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spans="1:26" ht="15" thickBot="1" x14ac:dyDescent="0.4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spans="1:26" ht="15" thickBot="1" x14ac:dyDescent="0.4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spans="1:26" ht="15" thickBot="1" x14ac:dyDescent="0.4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spans="1:26" ht="15" thickBot="1" x14ac:dyDescent="0.4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spans="1:26" ht="15" thickBot="1" x14ac:dyDescent="0.4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spans="1:26" ht="15" thickBot="1" x14ac:dyDescent="0.4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spans="1:26" ht="15" thickBot="1" x14ac:dyDescent="0.4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spans="1:26" ht="15" thickBot="1" x14ac:dyDescent="0.4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spans="1:26" ht="15" thickBot="1" x14ac:dyDescent="0.4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spans="1:26" ht="15" thickBot="1" x14ac:dyDescent="0.4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spans="1:26" ht="15" thickBot="1" x14ac:dyDescent="0.4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spans="1:26" ht="15" thickBot="1" x14ac:dyDescent="0.4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spans="1:26" ht="15" thickBot="1" x14ac:dyDescent="0.4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spans="1:26" ht="15" thickBot="1" x14ac:dyDescent="0.4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spans="1:26" ht="15" thickBot="1" x14ac:dyDescent="0.4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spans="1:26" ht="15" thickBot="1" x14ac:dyDescent="0.4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spans="1:26" ht="15" thickBot="1" x14ac:dyDescent="0.4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spans="1:26" ht="15" thickBot="1" x14ac:dyDescent="0.4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spans="1:26" ht="15" thickBot="1" x14ac:dyDescent="0.4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spans="1:26" ht="15" thickBot="1" x14ac:dyDescent="0.4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spans="1:26" ht="15" thickBot="1" x14ac:dyDescent="0.4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spans="1:26" ht="15" thickBot="1" x14ac:dyDescent="0.4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spans="1:26" ht="15" thickBot="1" x14ac:dyDescent="0.4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spans="1:26" ht="15" thickBot="1" x14ac:dyDescent="0.4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spans="1:26" ht="15" thickBot="1" x14ac:dyDescent="0.4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spans="1:26" ht="15" thickBot="1" x14ac:dyDescent="0.4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spans="1:26" ht="15" thickBot="1" x14ac:dyDescent="0.4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spans="1:26" ht="15" thickBot="1" x14ac:dyDescent="0.4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spans="1:26" ht="15" thickBot="1" x14ac:dyDescent="0.4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spans="1:26" ht="15" thickBot="1" x14ac:dyDescent="0.4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spans="1:26" ht="15" thickBot="1" x14ac:dyDescent="0.4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spans="1:26" ht="15" thickBot="1" x14ac:dyDescent="0.4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spans="1:26" ht="15" thickBot="1" x14ac:dyDescent="0.4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spans="1:26" ht="15" thickBot="1" x14ac:dyDescent="0.4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spans="1:26" ht="15" thickBot="1" x14ac:dyDescent="0.4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spans="1:26" ht="15" thickBot="1" x14ac:dyDescent="0.4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spans="1:26" ht="15" thickBot="1" x14ac:dyDescent="0.4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spans="1:26" ht="15" thickBot="1" x14ac:dyDescent="0.4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spans="1:26" ht="15" thickBot="1" x14ac:dyDescent="0.4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spans="1:26" ht="15" thickBot="1" x14ac:dyDescent="0.4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spans="1:26" ht="15" thickBot="1" x14ac:dyDescent="0.4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spans="1:26" ht="15" thickBot="1" x14ac:dyDescent="0.4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spans="1:26" ht="15" thickBot="1" x14ac:dyDescent="0.4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spans="1:26" ht="15" thickBot="1" x14ac:dyDescent="0.4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spans="1:26" ht="15" thickBot="1" x14ac:dyDescent="0.4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spans="1:26" ht="15" thickBot="1" x14ac:dyDescent="0.4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spans="1:26" ht="15" thickBot="1" x14ac:dyDescent="0.4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spans="1:26" ht="15" thickBot="1" x14ac:dyDescent="0.4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spans="1:26" ht="15" thickBot="1" x14ac:dyDescent="0.4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spans="1:26" ht="15" thickBot="1" x14ac:dyDescent="0.4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spans="1:26" ht="15" thickBot="1" x14ac:dyDescent="0.4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spans="1:26" ht="15" thickBot="1" x14ac:dyDescent="0.4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spans="1:26" ht="15" thickBot="1" x14ac:dyDescent="0.4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spans="1:26" ht="15" thickBot="1" x14ac:dyDescent="0.4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spans="1:26" ht="15" thickBot="1" x14ac:dyDescent="0.4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spans="1:26" ht="15" thickBot="1" x14ac:dyDescent="0.4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spans="1:26" ht="15" thickBot="1" x14ac:dyDescent="0.4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spans="1:26" ht="15" thickBot="1" x14ac:dyDescent="0.4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spans="1:26" ht="15" thickBot="1" x14ac:dyDescent="0.4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mergeCells count="4">
    <mergeCell ref="B1:E1"/>
    <mergeCell ref="B10:E10"/>
    <mergeCell ref="B18:E18"/>
    <mergeCell ref="B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sample_csv_matrix</vt:lpstr>
      <vt:lpstr>principal - 2 clases</vt:lpstr>
      <vt:lpstr>resumen - 2 clases</vt:lpstr>
      <vt:lpstr>principal - 3 clases</vt:lpstr>
      <vt:lpstr>resumen - 3 clases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Nicolau</cp:lastModifiedBy>
  <dcterms:created xsi:type="dcterms:W3CDTF">2023-04-25T12:29:07Z</dcterms:created>
  <dcterms:modified xsi:type="dcterms:W3CDTF">2023-04-25T14:08:35Z</dcterms:modified>
</cp:coreProperties>
</file>