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oc\OneDrive - Politecnico di Milano\Calliope\South_Africa_model\"/>
    </mc:Choice>
  </mc:AlternateContent>
  <xr:revisionPtr revIDLastSave="6" documentId="6_{01169AFE-1E1E-49C7-83E7-1D36B6BC9EF1}" xr6:coauthVersionLast="36" xr6:coauthVersionMax="47" xr10:uidLastSave="{71270346-FDD6-4ECC-8B18-5D4BE711AECA}"/>
  <bookViews>
    <workbookView xWindow="15" yWindow="630" windowWidth="21585" windowHeight="13770" activeTab="1" xr2:uid="{DFD459B0-9573-4E8A-BF6B-D6B873EACEA7}"/>
  </bookViews>
  <sheets>
    <sheet name="Western region" sheetId="3" r:id="rId1"/>
    <sheet name="Coast region" sheetId="4" r:id="rId2"/>
    <sheet name="Northen region" sheetId="1" r:id="rId3"/>
    <sheet name="Capitol region" sheetId="2" r:id="rId4"/>
    <sheet name="Recap" sheetId="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5" l="1"/>
  <c r="F23" i="5" l="1"/>
  <c r="C18" i="4"/>
  <c r="G53" i="3"/>
  <c r="C23" i="4"/>
  <c r="C19" i="1"/>
  <c r="C58" i="4"/>
  <c r="C12" i="4"/>
  <c r="C14" i="4"/>
  <c r="C33" i="1"/>
  <c r="C40" i="1"/>
  <c r="C9" i="2"/>
  <c r="C9" i="3"/>
  <c r="C14" i="3"/>
  <c r="C46" i="3"/>
  <c r="C53" i="3"/>
  <c r="C64" i="4"/>
  <c r="C31" i="4"/>
  <c r="C64" i="3"/>
</calcChain>
</file>

<file path=xl/sharedStrings.xml><?xml version="1.0" encoding="utf-8"?>
<sst xmlns="http://schemas.openxmlformats.org/spreadsheetml/2006/main" count="755" uniqueCount="268">
  <si>
    <t>Western region</t>
  </si>
  <si>
    <t>Name</t>
  </si>
  <si>
    <t>Technology</t>
  </si>
  <si>
    <t>MW</t>
  </si>
  <si>
    <t>Year</t>
  </si>
  <si>
    <t>Coordinates</t>
  </si>
  <si>
    <t>Sources</t>
  </si>
  <si>
    <t>Fuel</t>
  </si>
  <si>
    <t xml:space="preserve">Region </t>
  </si>
  <si>
    <t>Lethabo</t>
  </si>
  <si>
    <t>Coal</t>
  </si>
  <si>
    <t>1986-1990</t>
  </si>
  <si>
    <t>http://globalenergyobservatory.org/geoid/4035</t>
  </si>
  <si>
    <t>https://www.eskom.co.za/eskom-divisions/gx/coal-fired-power-stations/</t>
  </si>
  <si>
    <t xml:space="preserve">Fossil Fuel </t>
  </si>
  <si>
    <t>Free State</t>
  </si>
  <si>
    <t>Sasol Chemical</t>
  </si>
  <si>
    <t>-</t>
  </si>
  <si>
    <t>http://globalenergyobservatory.org/geoid/5284</t>
  </si>
  <si>
    <t>Bloemfontein</t>
  </si>
  <si>
    <t>http://globalenergyobservatory.org/geoid/178</t>
  </si>
  <si>
    <t>Vanderkloof</t>
  </si>
  <si>
    <t>https://www.irena.org/publications/2021/Dec/African-Renewable-Electricity-Profiles-Hydropower</t>
  </si>
  <si>
    <t>Hydro</t>
  </si>
  <si>
    <t>Northern Cape</t>
  </si>
  <si>
    <t>Kruisvallei</t>
  </si>
  <si>
    <t>Stortemelk</t>
  </si>
  <si>
    <t>Neusberg HEP</t>
  </si>
  <si>
    <t>Tracking</t>
  </si>
  <si>
    <t>Adams</t>
  </si>
  <si>
    <t>PV</t>
  </si>
  <si>
    <t>http://redis.energy.gov.za/power-producers/</t>
  </si>
  <si>
    <t>https://www.wiki-solar.org/map/continent/index.html?Southern_Africa?0?f-fS</t>
  </si>
  <si>
    <t>Aries</t>
  </si>
  <si>
    <t>Aggeneys</t>
  </si>
  <si>
    <t>1-Axis</t>
  </si>
  <si>
    <t>Bellatrix</t>
  </si>
  <si>
    <t>Boshoff</t>
  </si>
  <si>
    <t>De Aar</t>
  </si>
  <si>
    <t>Droogfontein I</t>
  </si>
  <si>
    <t>Droogfontein II</t>
  </si>
  <si>
    <t>Dyason Klip</t>
  </si>
  <si>
    <t>Greefspan 1</t>
  </si>
  <si>
    <t>2-Axis</t>
  </si>
  <si>
    <t>Greefspan 2</t>
  </si>
  <si>
    <t>Herbert</t>
  </si>
  <si>
    <t>Jasper</t>
  </si>
  <si>
    <t>No</t>
  </si>
  <si>
    <t>Kalkbult</t>
  </si>
  <si>
    <t>Kathu</t>
  </si>
  <si>
    <t>Konkoonsies</t>
  </si>
  <si>
    <t>Konkoonsies II</t>
  </si>
  <si>
    <t>Lesedi</t>
  </si>
  <si>
    <t>Letsatsi</t>
  </si>
  <si>
    <t>Linde</t>
  </si>
  <si>
    <t>Mulilo De Aar</t>
  </si>
  <si>
    <t>Mulilo Sonnedix Prieska</t>
  </si>
  <si>
    <t>Mulilo Prieska 1</t>
  </si>
  <si>
    <t>Mulilo Prieska 2</t>
  </si>
  <si>
    <t>Pulida</t>
  </si>
  <si>
    <t>Sirius</t>
  </si>
  <si>
    <t>Sishen</t>
  </si>
  <si>
    <t>Solar Capital De Aar</t>
  </si>
  <si>
    <t>Solar Capital De Aar 3</t>
  </si>
  <si>
    <t>Upington</t>
  </si>
  <si>
    <t>Storage [MWh]</t>
  </si>
  <si>
    <t>Bokpoort</t>
  </si>
  <si>
    <t>CSP</t>
  </si>
  <si>
    <t>Ilanga</t>
  </si>
  <si>
    <t>KaXu</t>
  </si>
  <si>
    <t>Khi</t>
  </si>
  <si>
    <t>Xina One</t>
  </si>
  <si>
    <t>Turbine Model</t>
  </si>
  <si>
    <t>Garob</t>
  </si>
  <si>
    <t>Wind</t>
  </si>
  <si>
    <t>Acciona AW-3150/125</t>
  </si>
  <si>
    <t>Karoo, Nobelsfontein</t>
  </si>
  <si>
    <t> Vestas V100/1800</t>
  </si>
  <si>
    <t>Kangnas</t>
  </si>
  <si>
    <t>Siemens SWT-2.3-108</t>
  </si>
  <si>
    <t>Khobab</t>
  </si>
  <si>
    <t>Loeriesfontein 2</t>
  </si>
  <si>
    <t>Longyuan Mulilo De Aar Maanhaarberg</t>
  </si>
  <si>
    <t>Guodian United Power UP86</t>
  </si>
  <si>
    <t>Longyuan Mulilo Green Energy De Aar 2 North</t>
  </si>
  <si>
    <t>Nojoli</t>
  </si>
  <si>
    <t> Vestas V100/2000</t>
  </si>
  <si>
    <t>Nouport</t>
  </si>
  <si>
    <t>Coast region</t>
  </si>
  <si>
    <t>Ankerling</t>
  </si>
  <si>
    <t>Diesel OCGT</t>
  </si>
  <si>
    <t>2007-2009</t>
  </si>
  <si>
    <t>https://www.eskom.co.za/eskom-divisions/gx/peaking-power-stations/#Ankerlig</t>
  </si>
  <si>
    <t>http://globalenergyobservatory.org/geoid/2129</t>
  </si>
  <si>
    <t>fossil fuel</t>
  </si>
  <si>
    <t>Western cape</t>
  </si>
  <si>
    <t>Gourikwa</t>
  </si>
  <si>
    <t>2007-2008</t>
  </si>
  <si>
    <t>https://www.eskom.co.za/eskom-divisions/gx/peaking-power-stations/#Gourikwa</t>
  </si>
  <si>
    <t>http://globalenergyobservatory.org/geoid/3357</t>
  </si>
  <si>
    <t>Dedisa</t>
  </si>
  <si>
    <t>OCGT</t>
  </si>
  <si>
    <t>http://www.peakers.com/dedisa.html</t>
  </si>
  <si>
    <t>Eastern Cape</t>
  </si>
  <si>
    <t>Port Rex</t>
  </si>
  <si>
    <t>Kerosene OCGT</t>
  </si>
  <si>
    <t>http://globalenergyobservatory.org/geoid/4862</t>
  </si>
  <si>
    <t>Acacia</t>
  </si>
  <si>
    <t>https://www.eskom.co.za/eskom-divisions/gx/peaking-power-stations/#Acacia</t>
  </si>
  <si>
    <t>http://globalenergyobservatory.org/geoid/1978</t>
  </si>
  <si>
    <t>Avon</t>
  </si>
  <si>
    <t>http://www.peakers.com/avon.html</t>
  </si>
  <si>
    <t>Fossil fuel</t>
  </si>
  <si>
    <t>KwaZulu-Natal</t>
  </si>
  <si>
    <t>Koeberg</t>
  </si>
  <si>
    <t>Nuclear</t>
  </si>
  <si>
    <t>1984-1985</t>
  </si>
  <si>
    <t>http://pxweb.irena.org/pxweb/en/IRENASTAT/IRENASTAT__Power%20Capacity%20and%20Generation/ELECCAP_2021_cycle2.px/table/tableViewLayout1/</t>
  </si>
  <si>
    <t>http://globalenergyobservatory.org/geoid/3880</t>
  </si>
  <si>
    <t>Western Cape</t>
  </si>
  <si>
    <t>Gariep</t>
  </si>
  <si>
    <t>Collywobbles</t>
  </si>
  <si>
    <t>Ncora</t>
  </si>
  <si>
    <r>
      <t>Storage 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</si>
  <si>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Head [m]</t>
  </si>
  <si>
    <t xml:space="preserve">Sources </t>
  </si>
  <si>
    <t>Palmiet</t>
  </si>
  <si>
    <t>Pumped</t>
  </si>
  <si>
    <t>https://www.eskom.co.za/wp-content/uploads/2021/04/EskomGenerationDivMapREV81.pdf</t>
  </si>
  <si>
    <t xml:space="preserve">Hydro </t>
  </si>
  <si>
    <t>Steenbras</t>
  </si>
  <si>
    <t>https://www.capetown.gov.za/general/steenbras-dams#Heading2</t>
  </si>
  <si>
    <t>Drakensberg</t>
  </si>
  <si>
    <t>Ingula</t>
  </si>
  <si>
    <t>Aurora</t>
  </si>
  <si>
    <t>Dreunberg</t>
  </si>
  <si>
    <t>Paleisheuwel, Electra Capital</t>
  </si>
  <si>
    <t>SlimSun Swartland</t>
  </si>
  <si>
    <t>Touwsrivier</t>
  </si>
  <si>
    <t>Vredendal</t>
  </si>
  <si>
    <t>Amakhala Emoyeni</t>
  </si>
  <si>
    <t> Nordex N117/2400</t>
  </si>
  <si>
    <t>Chaba</t>
  </si>
  <si>
    <t> Vestas V112/3075</t>
  </si>
  <si>
    <t>Coega</t>
  </si>
  <si>
    <t> Vestas V90/1800</t>
  </si>
  <si>
    <t>Cookhouse</t>
  </si>
  <si>
    <t> Suzlon S88/2100</t>
  </si>
  <si>
    <t>Darling 1</t>
  </si>
  <si>
    <t>Fuhrländer FL 1250/62</t>
  </si>
  <si>
    <t>Darling 2</t>
  </si>
  <si>
    <t>Fuhrländer FL 250/30</t>
  </si>
  <si>
    <t>Dassieklip</t>
  </si>
  <si>
    <t>Sinovel SL 3000/90</t>
  </si>
  <si>
    <t>Dorper</t>
  </si>
  <si>
    <t>Nordex N100/2500</t>
  </si>
  <si>
    <t>Excelsior</t>
  </si>
  <si>
    <t>Goldwind GW121/2500</t>
  </si>
  <si>
    <t>Gibson Bay</t>
  </si>
  <si>
    <t>Nordex N117/3000</t>
  </si>
  <si>
    <t>Golden Valley</t>
  </si>
  <si>
    <t>Goldwind GW109 2500</t>
  </si>
  <si>
    <t>Gouda</t>
  </si>
  <si>
    <t>Acciona AW-3000/100</t>
  </si>
  <si>
    <t>Grassridge Wind Farm</t>
  </si>
  <si>
    <t>Vestas V112/3000</t>
  </si>
  <si>
    <t>Hopefield</t>
  </si>
  <si>
    <t>Vestas V100/1800</t>
  </si>
  <si>
    <t>Jeffrey's Bay</t>
  </si>
  <si>
    <t>Siemens SWT-2.3-101</t>
  </si>
  <si>
    <t>Nxuba</t>
  </si>
  <si>
    <t>Oyster Bay</t>
  </si>
  <si>
    <t> Vestas V117/3450</t>
  </si>
  <si>
    <t>Perdekraal East</t>
  </si>
  <si>
    <t>Red Cap</t>
  </si>
  <si>
    <t>Nordex N90/2500</t>
  </si>
  <si>
    <t>Sere</t>
  </si>
  <si>
    <t>Tsitsikamma Community</t>
  </si>
  <si>
    <t>Vestas V112/3075</t>
  </si>
  <si>
    <t>Van Stadens</t>
  </si>
  <si>
    <t>Sinovel SL 3000/113</t>
  </si>
  <si>
    <t>Waainek</t>
  </si>
  <si>
    <t>Wesley-Ciskei</t>
  </si>
  <si>
    <t>Vestas V126/3450</t>
  </si>
  <si>
    <t>West Coast 1</t>
  </si>
  <si>
    <t>Vestas V90/2000</t>
  </si>
  <si>
    <t>Tongaat Felixton</t>
  </si>
  <si>
    <t>Bioenergy</t>
  </si>
  <si>
    <t>Tongaat Amatikulu</t>
  </si>
  <si>
    <t>George</t>
  </si>
  <si>
    <t>Umfolozi</t>
  </si>
  <si>
    <t>NOTHERN REGION</t>
  </si>
  <si>
    <t>Kendal</t>
  </si>
  <si>
    <t>1989-1993</t>
  </si>
  <si>
    <t>http://globalenergyobservatory.org/geoid/3819</t>
  </si>
  <si>
    <t>Mpumalanga</t>
  </si>
  <si>
    <t>Majuba</t>
  </si>
  <si>
    <t>1996-2001</t>
  </si>
  <si>
    <t>http://globalenergyobservatory.org/geoid/4145</t>
  </si>
  <si>
    <t>Matimba</t>
  </si>
  <si>
    <t>1988-1993</t>
  </si>
  <si>
    <t>http://globalenergyobservatory.org/geoid/4203</t>
  </si>
  <si>
    <t>Limpopo</t>
  </si>
  <si>
    <t>Tutuka</t>
  </si>
  <si>
    <t>1985-1990</t>
  </si>
  <si>
    <t>http://globalenergyobservatory.org/geoid/5813</t>
  </si>
  <si>
    <t>Duvha</t>
  </si>
  <si>
    <t>1980-1984</t>
  </si>
  <si>
    <t>http://globalenergyobservatory.org/geoid/2994</t>
  </si>
  <si>
    <t>Matla</t>
  </si>
  <si>
    <t>1979-1983</t>
  </si>
  <si>
    <t>http://globalenergyobservatory.org/geoid/4204</t>
  </si>
  <si>
    <t>Kriel</t>
  </si>
  <si>
    <t>1976-1979</t>
  </si>
  <si>
    <t>http://globalenergyobservatory.org/geoid/3911</t>
  </si>
  <si>
    <t>Arnot</t>
  </si>
  <si>
    <t>http://globalenergyobservatory.org/geoid/2166</t>
  </si>
  <si>
    <t>Hendrina</t>
  </si>
  <si>
    <t>1970-1977</t>
  </si>
  <si>
    <t>http://globalenergyobservatory.org/geoid/3521</t>
  </si>
  <si>
    <t>Camden</t>
  </si>
  <si>
    <t>1967-1969</t>
  </si>
  <si>
    <t>http://globalenergyobservatory.org/geoid/2539</t>
  </si>
  <si>
    <t>Grootvlei</t>
  </si>
  <si>
    <t>1969-1974</t>
  </si>
  <si>
    <t>http://globalenergyobservatory.org/geoid/3415</t>
  </si>
  <si>
    <t>Komati</t>
  </si>
  <si>
    <t>1961-1966</t>
  </si>
  <si>
    <t>http://globalenergyobservatory.org/geoid/3884</t>
  </si>
  <si>
    <t>Sasol Synthetic Fuels</t>
  </si>
  <si>
    <t>1982-1987</t>
  </si>
  <si>
    <t>http://globalenergyobservatory.org/geoid/5285</t>
  </si>
  <si>
    <t>Bokamoso</t>
  </si>
  <si>
    <t>North west</t>
  </si>
  <si>
    <t>De Wildt</t>
  </si>
  <si>
    <t>RustMo1</t>
  </si>
  <si>
    <t>Soutpan</t>
  </si>
  <si>
    <t>Tom Burke</t>
  </si>
  <si>
    <t>Waterloo</t>
  </si>
  <si>
    <t>Witkop</t>
  </si>
  <si>
    <t>Zeerust</t>
  </si>
  <si>
    <t>Ngodwana</t>
  </si>
  <si>
    <t>Komati Mill</t>
  </si>
  <si>
    <t>Busby</t>
  </si>
  <si>
    <t>Malelane Mill</t>
  </si>
  <si>
    <t>Illovo Eston</t>
  </si>
  <si>
    <t>Capitol region</t>
  </si>
  <si>
    <t>Kelvin A and B</t>
  </si>
  <si>
    <t>1957-1963</t>
  </si>
  <si>
    <t>http://globalenergyobservatory.org/geoid/3817</t>
  </si>
  <si>
    <t>Gauteng</t>
  </si>
  <si>
    <t>Rooiwal</t>
  </si>
  <si>
    <t>http://globalenergyobservatory.org/geoid/5164</t>
  </si>
  <si>
    <t>Pretoria West</t>
  </si>
  <si>
    <t>http://globalenergyobservatory.org/geoid/4924</t>
  </si>
  <si>
    <t>Region</t>
  </si>
  <si>
    <t>Technologies</t>
  </si>
  <si>
    <t>Capacity [MW]</t>
  </si>
  <si>
    <t>CPTL</t>
  </si>
  <si>
    <t>WSTR</t>
  </si>
  <si>
    <t>NRTN</t>
  </si>
  <si>
    <t>Biomass</t>
  </si>
  <si>
    <t>CSTR</t>
  </si>
  <si>
    <t>Hydro Dam Pumped</t>
  </si>
  <si>
    <t>Hydro_Large</t>
  </si>
  <si>
    <t>Hydro_Small</t>
  </si>
  <si>
    <t>Hydro Large</t>
  </si>
  <si>
    <t>Hydro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</si>
</sst>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3D330"/>
        <bgColor indexed="64"/>
      </patternFill>
    </fill>
    <fill>
      <patternFill patternType="solid">
        <fgColor rgb="FFFB790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1" applyFill="1" applyBorder="1"/>
    <xf numFmtId="0" fontId="2" fillId="0" borderId="1" xfId="1" applyBorder="1"/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4" borderId="2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4" xfId="1" applyFill="1" applyBorder="1"/>
    <xf numFmtId="0" fontId="3" fillId="0" borderId="5" xfId="0" applyFont="1" applyBorder="1"/>
    <xf numFmtId="0" fontId="3" fillId="0" borderId="7" xfId="0" applyFont="1" applyBorder="1"/>
    <xf numFmtId="0" fontId="0" fillId="0" borderId="6" xfId="0" applyBorder="1" applyAlignment="1">
      <alignment horizontal="left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0" fillId="4" borderId="24" xfId="0" applyFill="1" applyBorder="1"/>
    <xf numFmtId="0" fontId="1" fillId="4" borderId="25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1" fillId="4" borderId="36" xfId="0" applyFont="1" applyFill="1" applyBorder="1" applyAlignment="1">
      <alignment horizontal="center"/>
    </xf>
    <xf numFmtId="0" fontId="1" fillId="4" borderId="36" xfId="0" applyFont="1" applyFill="1" applyBorder="1"/>
    <xf numFmtId="0" fontId="1" fillId="4" borderId="38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8" xfId="0" applyFill="1" applyBorder="1"/>
    <xf numFmtId="0" fontId="0" fillId="8" borderId="29" xfId="0" applyFill="1" applyBorder="1" applyAlignment="1">
      <alignment horizontal="center"/>
    </xf>
    <xf numFmtId="0" fontId="0" fillId="8" borderId="31" xfId="0" applyFill="1" applyBorder="1"/>
    <xf numFmtId="164" fontId="0" fillId="0" borderId="15" xfId="0" applyNumberFormat="1" applyBorder="1" applyAlignment="1">
      <alignment horizontal="center"/>
    </xf>
    <xf numFmtId="0" fontId="0" fillId="0" borderId="15" xfId="0" applyBorder="1"/>
    <xf numFmtId="0" fontId="1" fillId="0" borderId="0" xfId="0" applyFont="1" applyAlignment="1">
      <alignment horizontal="center"/>
    </xf>
    <xf numFmtId="0" fontId="1" fillId="9" borderId="27" xfId="0" applyFont="1" applyFill="1" applyBorder="1" applyAlignment="1">
      <alignment horizontal="center" vertical="center"/>
    </xf>
    <xf numFmtId="0" fontId="1" fillId="9" borderId="27" xfId="0" applyFont="1" applyFill="1" applyBorder="1"/>
    <xf numFmtId="0" fontId="0" fillId="0" borderId="44" xfId="0" applyBorder="1"/>
    <xf numFmtId="0" fontId="1" fillId="9" borderId="43" xfId="0" applyFont="1" applyFill="1" applyBorder="1" applyAlignment="1">
      <alignment horizontal="center"/>
    </xf>
    <xf numFmtId="0" fontId="1" fillId="9" borderId="44" xfId="0" applyFont="1" applyFill="1" applyBorder="1" applyAlignment="1">
      <alignment horizontal="center"/>
    </xf>
    <xf numFmtId="0" fontId="1" fillId="9" borderId="45" xfId="0" applyFont="1" applyFill="1" applyBorder="1"/>
    <xf numFmtId="0" fontId="1" fillId="9" borderId="46" xfId="0" applyFont="1" applyFill="1" applyBorder="1" applyAlignment="1">
      <alignment horizontal="center" vertical="center"/>
    </xf>
    <xf numFmtId="0" fontId="0" fillId="9" borderId="27" xfId="0" applyFill="1" applyBorder="1"/>
    <xf numFmtId="0" fontId="0" fillId="9" borderId="27" xfId="0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0" fillId="0" borderId="45" xfId="0" applyBorder="1"/>
    <xf numFmtId="164" fontId="0" fillId="8" borderId="27" xfId="0" applyNumberForma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13" borderId="4" xfId="0" applyFill="1" applyBorder="1"/>
    <xf numFmtId="0" fontId="0" fillId="13" borderId="5" xfId="0" applyFill="1" applyBorder="1"/>
    <xf numFmtId="0" fontId="0" fillId="13" borderId="1" xfId="0" applyFill="1" applyBorder="1"/>
    <xf numFmtId="0" fontId="0" fillId="13" borderId="7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1" xfId="0" applyFill="1" applyBorder="1"/>
    <xf numFmtId="0" fontId="0" fillId="14" borderId="7" xfId="0" applyFill="1" applyBorder="1"/>
    <xf numFmtId="0" fontId="0" fillId="14" borderId="9" xfId="0" applyFill="1" applyBorder="1"/>
    <xf numFmtId="0" fontId="0" fillId="14" borderId="10" xfId="0" applyFill="1" applyBorder="1"/>
    <xf numFmtId="0" fontId="1" fillId="12" borderId="11" xfId="0" applyFont="1" applyFill="1" applyBorder="1"/>
    <xf numFmtId="0" fontId="0" fillId="12" borderId="12" xfId="0" applyFill="1" applyBorder="1"/>
    <xf numFmtId="0" fontId="0" fillId="12" borderId="1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1" xfId="0" applyFill="1" applyBorder="1"/>
    <xf numFmtId="0" fontId="0" fillId="11" borderId="7" xfId="0" applyFill="1" applyBorder="1"/>
    <xf numFmtId="0" fontId="0" fillId="11" borderId="9" xfId="0" applyFill="1" applyBorder="1"/>
    <xf numFmtId="0" fontId="0" fillId="11" borderId="10" xfId="0" applyFill="1" applyBorder="1"/>
    <xf numFmtId="0" fontId="1" fillId="2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4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1" fillId="4" borderId="42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FB790D"/>
      <color rgb="FF03D3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1wqtxts1xzle7.cloudfront.net/78510536/sklarchik_system_2017-libre.pdf?1641910279=&amp;response-content-disposition=inline%3B+filename%3DSystem_cost_of_energy_generation_scenari.pdf&amp;Expires=1694184488&amp;Signature=dL7ANZiZaxGIHyimCPIPk8J4EjGpeZdrCymDo4XIKcSc12O8elCkdlB~BZGEWyOcJAba-9q4n3SsyIfuoWoP20bDjMWmiMZbr2-XkXHs23Ht8DTN8N2o4RfngG0tQrLl9nZwajCZf6Y-0vmfEZ75ZFn8UqOfgKNSCcvp3RdgXHynQWb1FatfWAKQ-zCvJizC6DMjqzxp441HNrcO-MGDjIrsp8fp5DcY-rglSZXaIZ1jt8p~c-c34A5oSWzHOgT5OqN5JZBcweSy90DbkXas67nVLrBJ0CAzhjgHIL0WXctvGIHfTdGV5ND8gUF3USlOQ9T6p8xWecg4mvKD5oxXAQ__&amp;Key-Pair-Id=APKAJLOHF5GGSLRBV4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926-64C6-43F4-A981-98E5CAA68101}">
  <dimension ref="A3:K64"/>
  <sheetViews>
    <sheetView workbookViewId="0">
      <selection activeCell="B14" sqref="B14"/>
    </sheetView>
  </sheetViews>
  <sheetFormatPr defaultRowHeight="15" x14ac:dyDescent="0.25"/>
  <cols>
    <col min="1" max="1" width="42.28515625" bestFit="1" customWidth="1"/>
    <col min="2" max="2" width="10.7109375" bestFit="1" customWidth="1"/>
    <col min="4" max="4" width="9.7109375" bestFit="1" customWidth="1"/>
    <col min="7" max="7" width="26.42578125" bestFit="1" customWidth="1"/>
    <col min="8" max="8" width="40.5703125" bestFit="1" customWidth="1"/>
    <col min="9" max="9" width="62.42578125" bestFit="1" customWidth="1"/>
    <col min="10" max="10" width="9.7109375" bestFit="1" customWidth="1"/>
    <col min="11" max="11" width="13.140625" bestFit="1" customWidth="1"/>
  </cols>
  <sheetData>
    <row r="3" spans="1:11" x14ac:dyDescent="0.25">
      <c r="A3" s="115" t="s">
        <v>0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</row>
    <row r="4" spans="1:11" x14ac:dyDescent="0.2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</row>
    <row r="5" spans="1:11" ht="15.75" thickBot="1" x14ac:dyDescent="0.3">
      <c r="A5" s="7" t="s">
        <v>1</v>
      </c>
      <c r="B5" s="7" t="s">
        <v>2</v>
      </c>
      <c r="C5" s="7" t="s">
        <v>3</v>
      </c>
      <c r="D5" s="7" t="s">
        <v>4</v>
      </c>
      <c r="E5" s="114" t="s">
        <v>5</v>
      </c>
      <c r="F5" s="114"/>
      <c r="G5" s="7"/>
      <c r="H5" s="7" t="s">
        <v>6</v>
      </c>
      <c r="I5" s="8"/>
      <c r="J5" s="7" t="s">
        <v>7</v>
      </c>
      <c r="K5" s="7" t="s">
        <v>8</v>
      </c>
    </row>
    <row r="6" spans="1:11" x14ac:dyDescent="0.25">
      <c r="A6" s="9" t="s">
        <v>9</v>
      </c>
      <c r="B6" s="10" t="s">
        <v>10</v>
      </c>
      <c r="C6" s="10">
        <v>3558</v>
      </c>
      <c r="D6" s="10" t="s">
        <v>11</v>
      </c>
      <c r="E6" s="11">
        <v>-26.742760000000001</v>
      </c>
      <c r="F6" s="11">
        <v>27.976400000000002</v>
      </c>
      <c r="G6" s="12"/>
      <c r="H6" s="12" t="s">
        <v>12</v>
      </c>
      <c r="I6" s="12" t="s">
        <v>13</v>
      </c>
      <c r="J6" s="12" t="s">
        <v>14</v>
      </c>
      <c r="K6" s="13" t="s">
        <v>15</v>
      </c>
    </row>
    <row r="7" spans="1:11" x14ac:dyDescent="0.25">
      <c r="A7" s="14" t="s">
        <v>16</v>
      </c>
      <c r="B7" s="3" t="s">
        <v>10</v>
      </c>
      <c r="C7" s="3">
        <v>117</v>
      </c>
      <c r="D7" s="3" t="s">
        <v>17</v>
      </c>
      <c r="E7" s="4">
        <v>-28.454110499999999</v>
      </c>
      <c r="F7" s="4">
        <v>26.796784899999999</v>
      </c>
      <c r="G7" s="2"/>
      <c r="H7" s="2" t="s">
        <v>18</v>
      </c>
      <c r="I7" s="2"/>
      <c r="J7" s="2" t="s">
        <v>14</v>
      </c>
      <c r="K7" s="15" t="s">
        <v>15</v>
      </c>
    </row>
    <row r="8" spans="1:11" ht="15.75" thickBot="1" x14ac:dyDescent="0.3">
      <c r="A8" s="16" t="s">
        <v>19</v>
      </c>
      <c r="B8" s="17" t="s">
        <v>10</v>
      </c>
      <c r="C8" s="17">
        <v>103</v>
      </c>
      <c r="D8" s="17" t="s">
        <v>17</v>
      </c>
      <c r="E8" s="18">
        <v>-29.12425</v>
      </c>
      <c r="F8" s="18">
        <v>26.225429999999999</v>
      </c>
      <c r="G8" s="19"/>
      <c r="H8" s="19" t="s">
        <v>20</v>
      </c>
      <c r="I8" s="19"/>
      <c r="J8" s="19" t="s">
        <v>14</v>
      </c>
      <c r="K8" s="20" t="s">
        <v>15</v>
      </c>
    </row>
    <row r="9" spans="1:11" ht="15.75" thickBot="1" x14ac:dyDescent="0.3">
      <c r="C9">
        <f>SUM(C6:C8)</f>
        <v>3778</v>
      </c>
    </row>
    <row r="10" spans="1:11" x14ac:dyDescent="0.25">
      <c r="A10" s="9" t="s">
        <v>21</v>
      </c>
      <c r="B10" s="10" t="s">
        <v>264</v>
      </c>
      <c r="C10" s="10">
        <v>240</v>
      </c>
      <c r="D10" s="10">
        <v>1977</v>
      </c>
      <c r="E10" s="11">
        <v>-29.993369999999999</v>
      </c>
      <c r="F10" s="11">
        <v>24.733840000000001</v>
      </c>
      <c r="G10" s="12"/>
      <c r="H10" s="12" t="s">
        <v>22</v>
      </c>
      <c r="I10" s="12"/>
      <c r="J10" s="12" t="s">
        <v>23</v>
      </c>
      <c r="K10" s="13" t="s">
        <v>24</v>
      </c>
    </row>
    <row r="11" spans="1:11" x14ac:dyDescent="0.25">
      <c r="A11" s="14" t="s">
        <v>25</v>
      </c>
      <c r="B11" s="3" t="s">
        <v>264</v>
      </c>
      <c r="C11" s="3">
        <v>42</v>
      </c>
      <c r="D11" s="3">
        <v>2010</v>
      </c>
      <c r="E11" s="4">
        <v>-28.40532</v>
      </c>
      <c r="F11" s="4">
        <v>28.365849999999998</v>
      </c>
      <c r="G11" s="2"/>
      <c r="H11" s="2" t="s">
        <v>22</v>
      </c>
      <c r="I11" s="2"/>
      <c r="J11" s="2" t="s">
        <v>23</v>
      </c>
      <c r="K11" s="15" t="s">
        <v>15</v>
      </c>
    </row>
    <row r="12" spans="1:11" x14ac:dyDescent="0.25">
      <c r="A12" s="14" t="s">
        <v>26</v>
      </c>
      <c r="B12" s="3" t="s">
        <v>264</v>
      </c>
      <c r="C12" s="3">
        <v>42</v>
      </c>
      <c r="D12" s="3">
        <v>2010</v>
      </c>
      <c r="E12" s="4">
        <v>-28.43055</v>
      </c>
      <c r="F12" s="4">
        <v>28.385000000000002</v>
      </c>
      <c r="G12" s="2"/>
      <c r="H12" s="2" t="s">
        <v>22</v>
      </c>
      <c r="I12" s="2"/>
      <c r="J12" s="2" t="s">
        <v>23</v>
      </c>
      <c r="K12" s="15" t="s">
        <v>15</v>
      </c>
    </row>
    <row r="13" spans="1:11" ht="15.75" thickBot="1" x14ac:dyDescent="0.3">
      <c r="A13" s="16" t="s">
        <v>27</v>
      </c>
      <c r="B13" s="17" t="s">
        <v>265</v>
      </c>
      <c r="C13" s="17">
        <v>10</v>
      </c>
      <c r="D13" s="17">
        <v>2015</v>
      </c>
      <c r="E13" s="18">
        <v>-28.755240000000001</v>
      </c>
      <c r="F13" s="18">
        <v>20.620519999999999</v>
      </c>
      <c r="G13" s="19"/>
      <c r="H13" s="19" t="s">
        <v>22</v>
      </c>
      <c r="I13" s="19"/>
      <c r="J13" s="19" t="s">
        <v>23</v>
      </c>
      <c r="K13" s="20" t="s">
        <v>24</v>
      </c>
    </row>
    <row r="14" spans="1:11" x14ac:dyDescent="0.25">
      <c r="C14">
        <f>SUM(C10:C13)</f>
        <v>334</v>
      </c>
    </row>
    <row r="15" spans="1:11" x14ac:dyDescent="0.25">
      <c r="A15" s="79" t="s">
        <v>1</v>
      </c>
      <c r="B15" s="80" t="s">
        <v>2</v>
      </c>
      <c r="C15" s="80" t="s">
        <v>3</v>
      </c>
      <c r="D15" s="80" t="s">
        <v>4</v>
      </c>
      <c r="E15" s="117" t="s">
        <v>5</v>
      </c>
      <c r="F15" s="117"/>
      <c r="G15" s="80" t="s">
        <v>28</v>
      </c>
      <c r="H15" s="80" t="s">
        <v>6</v>
      </c>
      <c r="I15" s="80"/>
      <c r="J15" s="81"/>
      <c r="K15" s="82" t="s">
        <v>8</v>
      </c>
    </row>
    <row r="16" spans="1:11" x14ac:dyDescent="0.25">
      <c r="A16" s="48" t="s">
        <v>29</v>
      </c>
      <c r="B16" s="49" t="s">
        <v>30</v>
      </c>
      <c r="C16" s="49">
        <v>80</v>
      </c>
      <c r="D16" s="49">
        <v>2017</v>
      </c>
      <c r="E16" s="50">
        <v>-27.365947999999999</v>
      </c>
      <c r="F16" s="50">
        <v>23.012955000000002</v>
      </c>
      <c r="G16" s="49" t="s">
        <v>17</v>
      </c>
      <c r="H16" s="48" t="s">
        <v>31</v>
      </c>
      <c r="I16" s="48" t="s">
        <v>32</v>
      </c>
      <c r="J16" s="48"/>
      <c r="K16" s="48" t="s">
        <v>24</v>
      </c>
    </row>
    <row r="17" spans="1:11" x14ac:dyDescent="0.25">
      <c r="A17" s="48" t="s">
        <v>33</v>
      </c>
      <c r="B17" s="49" t="s">
        <v>30</v>
      </c>
      <c r="C17" s="49">
        <v>9.65</v>
      </c>
      <c r="D17" s="49">
        <v>2014</v>
      </c>
      <c r="E17" s="50">
        <v>-29.496999740600586</v>
      </c>
      <c r="F17" s="50">
        <v>20.785200119018555</v>
      </c>
      <c r="G17" s="49" t="s">
        <v>17</v>
      </c>
      <c r="H17" s="48" t="s">
        <v>31</v>
      </c>
      <c r="I17" s="48" t="s">
        <v>32</v>
      </c>
      <c r="J17" s="48"/>
      <c r="K17" s="48" t="s">
        <v>24</v>
      </c>
    </row>
    <row r="18" spans="1:11" x14ac:dyDescent="0.25">
      <c r="A18" s="48" t="s">
        <v>34</v>
      </c>
      <c r="B18" s="49" t="s">
        <v>30</v>
      </c>
      <c r="C18" s="49">
        <v>40</v>
      </c>
      <c r="D18" s="49">
        <v>2020</v>
      </c>
      <c r="E18" s="50">
        <v>-29.190678999999999</v>
      </c>
      <c r="F18" s="50">
        <v>18.946182</v>
      </c>
      <c r="G18" s="49" t="s">
        <v>35</v>
      </c>
      <c r="H18" s="48" t="s">
        <v>31</v>
      </c>
      <c r="I18" s="48" t="s">
        <v>32</v>
      </c>
      <c r="J18" s="48"/>
      <c r="K18" s="48" t="s">
        <v>24</v>
      </c>
    </row>
    <row r="19" spans="1:11" x14ac:dyDescent="0.25">
      <c r="A19" s="48" t="s">
        <v>36</v>
      </c>
      <c r="B19" s="49" t="s">
        <v>30</v>
      </c>
      <c r="C19" s="49">
        <v>5</v>
      </c>
      <c r="D19" s="48" t="s">
        <v>17</v>
      </c>
      <c r="E19" s="87">
        <v>-31.53</v>
      </c>
      <c r="F19" s="87">
        <v>23.18</v>
      </c>
      <c r="G19" s="49" t="s">
        <v>17</v>
      </c>
      <c r="H19" s="48" t="s">
        <v>31</v>
      </c>
      <c r="I19" s="48" t="s">
        <v>32</v>
      </c>
      <c r="J19" s="48"/>
      <c r="K19" s="48" t="s">
        <v>24</v>
      </c>
    </row>
    <row r="20" spans="1:11" x14ac:dyDescent="0.25">
      <c r="A20" s="48" t="s">
        <v>37</v>
      </c>
      <c r="B20" s="49" t="s">
        <v>30</v>
      </c>
      <c r="C20" s="49">
        <v>60</v>
      </c>
      <c r="D20" s="49">
        <v>2014</v>
      </c>
      <c r="E20" s="50">
        <v>-28.465999603271484</v>
      </c>
      <c r="F20" s="50">
        <v>25.194700241088867</v>
      </c>
      <c r="G20" s="49" t="s">
        <v>35</v>
      </c>
      <c r="H20" s="48" t="s">
        <v>31</v>
      </c>
      <c r="I20" s="48" t="s">
        <v>32</v>
      </c>
      <c r="J20" s="48"/>
      <c r="K20" s="48" t="s">
        <v>15</v>
      </c>
    </row>
    <row r="21" spans="1:11" x14ac:dyDescent="0.25">
      <c r="A21" s="48" t="s">
        <v>38</v>
      </c>
      <c r="B21" s="49" t="s">
        <v>30</v>
      </c>
      <c r="C21" s="49">
        <v>45.6</v>
      </c>
      <c r="D21" s="49">
        <v>2014</v>
      </c>
      <c r="E21" s="50">
        <v>-30.617000579833984</v>
      </c>
      <c r="F21" s="50">
        <v>24.034700393676758</v>
      </c>
      <c r="G21" s="49" t="s">
        <v>17</v>
      </c>
      <c r="H21" s="48" t="s">
        <v>31</v>
      </c>
      <c r="I21" s="48" t="s">
        <v>32</v>
      </c>
      <c r="J21" s="48"/>
      <c r="K21" s="48" t="s">
        <v>24</v>
      </c>
    </row>
    <row r="22" spans="1:11" x14ac:dyDescent="0.25">
      <c r="A22" s="48" t="s">
        <v>39</v>
      </c>
      <c r="B22" s="49" t="s">
        <v>30</v>
      </c>
      <c r="C22" s="49">
        <v>45.6</v>
      </c>
      <c r="D22" s="49">
        <v>2014</v>
      </c>
      <c r="E22" s="50">
        <v>-28.61199951171875</v>
      </c>
      <c r="F22" s="50">
        <v>24.752099990844727</v>
      </c>
      <c r="G22" s="49" t="s">
        <v>17</v>
      </c>
      <c r="H22" s="48" t="s">
        <v>31</v>
      </c>
      <c r="I22" s="48" t="s">
        <v>32</v>
      </c>
      <c r="J22" s="48"/>
      <c r="K22" s="48" t="s">
        <v>24</v>
      </c>
    </row>
    <row r="23" spans="1:11" x14ac:dyDescent="0.25">
      <c r="A23" s="48" t="s">
        <v>40</v>
      </c>
      <c r="B23" s="49" t="s">
        <v>30</v>
      </c>
      <c r="C23" s="49">
        <v>75</v>
      </c>
      <c r="D23" s="49">
        <v>2020</v>
      </c>
      <c r="E23" s="50">
        <v>-28.611999999999998</v>
      </c>
      <c r="F23" s="50">
        <v>24.752099999999999</v>
      </c>
      <c r="G23" s="49" t="s">
        <v>35</v>
      </c>
      <c r="H23" s="48" t="s">
        <v>31</v>
      </c>
      <c r="I23" s="48" t="s">
        <v>32</v>
      </c>
      <c r="J23" s="48"/>
      <c r="K23" s="48" t="s">
        <v>24</v>
      </c>
    </row>
    <row r="24" spans="1:11" x14ac:dyDescent="0.25">
      <c r="A24" s="48" t="s">
        <v>41</v>
      </c>
      <c r="B24" s="49" t="s">
        <v>30</v>
      </c>
      <c r="C24" s="49">
        <v>150</v>
      </c>
      <c r="D24" s="49">
        <v>2021</v>
      </c>
      <c r="E24" s="50">
        <v>-28.569445999999999</v>
      </c>
      <c r="F24" s="50">
        <v>21.064247000000002</v>
      </c>
      <c r="G24" s="49" t="s">
        <v>35</v>
      </c>
      <c r="H24" s="48" t="s">
        <v>31</v>
      </c>
      <c r="I24" s="48" t="s">
        <v>32</v>
      </c>
      <c r="J24" s="48"/>
      <c r="K24" s="48" t="s">
        <v>24</v>
      </c>
    </row>
    <row r="25" spans="1:11" x14ac:dyDescent="0.25">
      <c r="A25" s="48" t="s">
        <v>42</v>
      </c>
      <c r="B25" s="49" t="s">
        <v>30</v>
      </c>
      <c r="C25" s="49">
        <v>9.9</v>
      </c>
      <c r="D25" s="49">
        <v>2014</v>
      </c>
      <c r="E25" s="50">
        <v>-29.387354999999999</v>
      </c>
      <c r="F25" s="50">
        <v>23.315061</v>
      </c>
      <c r="G25" s="49" t="s">
        <v>43</v>
      </c>
      <c r="H25" s="48" t="s">
        <v>31</v>
      </c>
      <c r="I25" s="48" t="s">
        <v>32</v>
      </c>
      <c r="J25" s="48"/>
      <c r="K25" s="48" t="s">
        <v>24</v>
      </c>
    </row>
    <row r="26" spans="1:11" x14ac:dyDescent="0.25">
      <c r="A26" s="48" t="s">
        <v>44</v>
      </c>
      <c r="B26" s="49" t="s">
        <v>30</v>
      </c>
      <c r="C26" s="49">
        <v>55</v>
      </c>
      <c r="D26" s="49">
        <v>2020</v>
      </c>
      <c r="E26" s="50">
        <v>-29.390464999999999</v>
      </c>
      <c r="F26" s="50">
        <v>23.311702</v>
      </c>
      <c r="G26" s="49" t="s">
        <v>35</v>
      </c>
      <c r="H26" s="48" t="s">
        <v>31</v>
      </c>
      <c r="I26" s="48" t="s">
        <v>32</v>
      </c>
      <c r="J26" s="48"/>
      <c r="K26" s="48" t="s">
        <v>24</v>
      </c>
    </row>
    <row r="27" spans="1:11" x14ac:dyDescent="0.25">
      <c r="A27" s="48" t="s">
        <v>45</v>
      </c>
      <c r="B27" s="49" t="s">
        <v>30</v>
      </c>
      <c r="C27" s="49">
        <v>19.98</v>
      </c>
      <c r="D27" s="49">
        <v>2014</v>
      </c>
      <c r="E27" s="50">
        <v>-29.000999450683594</v>
      </c>
      <c r="F27" s="50">
        <v>23.800500869750977</v>
      </c>
      <c r="G27" s="49" t="s">
        <v>43</v>
      </c>
      <c r="H27" s="48" t="s">
        <v>31</v>
      </c>
      <c r="I27" s="48" t="s">
        <v>32</v>
      </c>
      <c r="J27" s="48"/>
      <c r="K27" s="48" t="s">
        <v>24</v>
      </c>
    </row>
    <row r="28" spans="1:11" x14ac:dyDescent="0.25">
      <c r="A28" s="48" t="s">
        <v>46</v>
      </c>
      <c r="B28" s="49" t="s">
        <v>30</v>
      </c>
      <c r="C28" s="49">
        <v>75</v>
      </c>
      <c r="D28" s="49">
        <v>2014</v>
      </c>
      <c r="E28" s="50">
        <v>-28.307734</v>
      </c>
      <c r="F28" s="50">
        <v>23.38128</v>
      </c>
      <c r="G28" s="49" t="s">
        <v>47</v>
      </c>
      <c r="H28" s="48" t="s">
        <v>31</v>
      </c>
      <c r="I28" s="48" t="s">
        <v>32</v>
      </c>
      <c r="J28" s="48"/>
      <c r="K28" s="48" t="s">
        <v>24</v>
      </c>
    </row>
    <row r="29" spans="1:11" x14ac:dyDescent="0.25">
      <c r="A29" s="48" t="s">
        <v>48</v>
      </c>
      <c r="B29" s="49" t="s">
        <v>30</v>
      </c>
      <c r="C29" s="49">
        <v>72.5</v>
      </c>
      <c r="D29" s="49">
        <v>2013</v>
      </c>
      <c r="E29" s="50">
        <v>-30.159203000000002</v>
      </c>
      <c r="F29" s="50">
        <v>24.136693000000001</v>
      </c>
      <c r="G29" s="49" t="s">
        <v>47</v>
      </c>
      <c r="H29" s="48" t="s">
        <v>31</v>
      </c>
      <c r="I29" s="48" t="s">
        <v>32</v>
      </c>
      <c r="J29" s="48"/>
      <c r="K29" s="48" t="s">
        <v>24</v>
      </c>
    </row>
    <row r="30" spans="1:11" x14ac:dyDescent="0.25">
      <c r="A30" s="48" t="s">
        <v>49</v>
      </c>
      <c r="B30" s="49" t="s">
        <v>30</v>
      </c>
      <c r="C30" s="49">
        <v>75</v>
      </c>
      <c r="D30" s="49">
        <v>2014</v>
      </c>
      <c r="E30" s="50">
        <v>-27.600867000000001</v>
      </c>
      <c r="F30" s="50">
        <v>22.922352</v>
      </c>
      <c r="G30" s="49" t="s">
        <v>35</v>
      </c>
      <c r="H30" s="48" t="s">
        <v>31</v>
      </c>
      <c r="I30" s="48" t="s">
        <v>32</v>
      </c>
      <c r="J30" s="48"/>
      <c r="K30" s="48" t="s">
        <v>24</v>
      </c>
    </row>
    <row r="31" spans="1:11" x14ac:dyDescent="0.25">
      <c r="A31" s="48" t="s">
        <v>50</v>
      </c>
      <c r="B31" s="49" t="s">
        <v>30</v>
      </c>
      <c r="C31" s="49">
        <v>9.65</v>
      </c>
      <c r="D31" s="49">
        <v>2014</v>
      </c>
      <c r="E31" s="50">
        <v>-28.889157000000001</v>
      </c>
      <c r="F31" s="50">
        <v>19.55527</v>
      </c>
      <c r="G31" s="49" t="s">
        <v>17</v>
      </c>
      <c r="H31" s="48" t="s">
        <v>31</v>
      </c>
      <c r="I31" s="48" t="s">
        <v>32</v>
      </c>
      <c r="J31" s="48"/>
      <c r="K31" s="48" t="s">
        <v>24</v>
      </c>
    </row>
    <row r="32" spans="1:11" x14ac:dyDescent="0.25">
      <c r="A32" s="48" t="s">
        <v>51</v>
      </c>
      <c r="B32" s="49" t="s">
        <v>30</v>
      </c>
      <c r="C32" s="49">
        <v>75</v>
      </c>
      <c r="D32" s="49">
        <v>2020</v>
      </c>
      <c r="E32" s="87">
        <v>-28.899177000000002</v>
      </c>
      <c r="F32" s="87">
        <v>19.564603999999999</v>
      </c>
      <c r="G32" s="49" t="s">
        <v>35</v>
      </c>
      <c r="H32" s="48" t="s">
        <v>31</v>
      </c>
      <c r="I32" s="48" t="s">
        <v>32</v>
      </c>
      <c r="J32" s="48"/>
      <c r="K32" s="48" t="s">
        <v>24</v>
      </c>
    </row>
    <row r="33" spans="1:11" x14ac:dyDescent="0.25">
      <c r="A33" s="48" t="s">
        <v>52</v>
      </c>
      <c r="B33" s="49" t="s">
        <v>30</v>
      </c>
      <c r="C33" s="49">
        <v>64</v>
      </c>
      <c r="D33" s="49">
        <v>2014</v>
      </c>
      <c r="E33" s="50">
        <v>-28.313607999999999</v>
      </c>
      <c r="F33" s="50">
        <v>23.358889999999999</v>
      </c>
      <c r="G33" s="49" t="s">
        <v>17</v>
      </c>
      <c r="H33" s="48" t="s">
        <v>31</v>
      </c>
      <c r="I33" s="48" t="s">
        <v>32</v>
      </c>
      <c r="J33" s="48"/>
      <c r="K33" s="48" t="s">
        <v>24</v>
      </c>
    </row>
    <row r="34" spans="1:11" x14ac:dyDescent="0.25">
      <c r="A34" s="48" t="s">
        <v>53</v>
      </c>
      <c r="B34" s="49" t="s">
        <v>30</v>
      </c>
      <c r="C34" s="49">
        <v>64</v>
      </c>
      <c r="D34" s="49">
        <v>2014</v>
      </c>
      <c r="E34" s="50">
        <v>-28.921119000000001</v>
      </c>
      <c r="F34" s="50">
        <v>25.921112000000001</v>
      </c>
      <c r="G34" s="49" t="s">
        <v>17</v>
      </c>
      <c r="H34" s="48" t="s">
        <v>31</v>
      </c>
      <c r="I34" s="48" t="s">
        <v>32</v>
      </c>
      <c r="J34" s="48"/>
      <c r="K34" s="48" t="s">
        <v>15</v>
      </c>
    </row>
    <row r="35" spans="1:11" x14ac:dyDescent="0.25">
      <c r="A35" s="48" t="s">
        <v>54</v>
      </c>
      <c r="B35" s="49" t="s">
        <v>30</v>
      </c>
      <c r="C35" s="49">
        <v>36.799999999999997</v>
      </c>
      <c r="D35" s="49">
        <v>2014</v>
      </c>
      <c r="E35" s="50">
        <v>-31</v>
      </c>
      <c r="F35" s="50">
        <v>24.651199340820313</v>
      </c>
      <c r="G35" s="49" t="s">
        <v>35</v>
      </c>
      <c r="H35" s="48" t="s">
        <v>31</v>
      </c>
      <c r="I35" s="48" t="s">
        <v>32</v>
      </c>
      <c r="J35" s="48"/>
      <c r="K35" s="48" t="s">
        <v>24</v>
      </c>
    </row>
    <row r="36" spans="1:11" x14ac:dyDescent="0.25">
      <c r="A36" s="48" t="s">
        <v>55</v>
      </c>
      <c r="B36" s="49" t="s">
        <v>30</v>
      </c>
      <c r="C36" s="49">
        <v>10</v>
      </c>
      <c r="D36" s="49">
        <v>2017</v>
      </c>
      <c r="E36" s="50">
        <v>-30.627899169921875</v>
      </c>
      <c r="F36" s="50">
        <v>24.005399703979492</v>
      </c>
      <c r="G36" s="49" t="s">
        <v>17</v>
      </c>
      <c r="H36" s="48" t="s">
        <v>31</v>
      </c>
      <c r="I36" s="48" t="s">
        <v>32</v>
      </c>
      <c r="J36" s="48"/>
      <c r="K36" s="48" t="s">
        <v>24</v>
      </c>
    </row>
    <row r="37" spans="1:11" x14ac:dyDescent="0.25">
      <c r="A37" s="48" t="s">
        <v>56</v>
      </c>
      <c r="B37" s="49" t="s">
        <v>30</v>
      </c>
      <c r="C37" s="49">
        <v>75</v>
      </c>
      <c r="D37" s="49">
        <v>2016</v>
      </c>
      <c r="E37" s="50">
        <v>-30.021146999999999</v>
      </c>
      <c r="F37" s="50">
        <v>22.362441</v>
      </c>
      <c r="G37" s="49" t="s">
        <v>17</v>
      </c>
      <c r="H37" s="48" t="s">
        <v>31</v>
      </c>
      <c r="I37" s="48" t="s">
        <v>32</v>
      </c>
      <c r="J37" s="48"/>
      <c r="K37" s="48" t="s">
        <v>24</v>
      </c>
    </row>
    <row r="38" spans="1:11" x14ac:dyDescent="0.25">
      <c r="A38" s="48" t="s">
        <v>57</v>
      </c>
      <c r="B38" s="49" t="s">
        <v>30</v>
      </c>
      <c r="C38" s="49">
        <v>75</v>
      </c>
      <c r="D38" s="49">
        <v>2016</v>
      </c>
      <c r="E38" s="50">
        <v>-30.035831999999999</v>
      </c>
      <c r="F38" s="50">
        <v>22.315501999999999</v>
      </c>
      <c r="G38" s="49" t="s">
        <v>35</v>
      </c>
      <c r="H38" s="48" t="s">
        <v>31</v>
      </c>
      <c r="I38" s="48" t="s">
        <v>32</v>
      </c>
      <c r="J38" s="48"/>
      <c r="K38" s="48" t="s">
        <v>24</v>
      </c>
    </row>
    <row r="39" spans="1:11" x14ac:dyDescent="0.25">
      <c r="A39" s="48" t="s">
        <v>58</v>
      </c>
      <c r="B39" s="49" t="s">
        <v>30</v>
      </c>
      <c r="C39" s="49">
        <v>19.12</v>
      </c>
      <c r="D39" s="49">
        <v>2013</v>
      </c>
      <c r="E39" s="50">
        <v>-29.966920999999999</v>
      </c>
      <c r="F39" s="50">
        <v>22.319800000000001</v>
      </c>
      <c r="G39" s="49" t="s">
        <v>17</v>
      </c>
      <c r="H39" s="48" t="s">
        <v>31</v>
      </c>
      <c r="I39" s="48" t="s">
        <v>32</v>
      </c>
      <c r="J39" s="48"/>
      <c r="K39" s="48" t="s">
        <v>24</v>
      </c>
    </row>
    <row r="40" spans="1:11" x14ac:dyDescent="0.25">
      <c r="A40" s="48" t="s">
        <v>59</v>
      </c>
      <c r="B40" s="49" t="s">
        <v>30</v>
      </c>
      <c r="C40" s="48">
        <v>75</v>
      </c>
      <c r="D40" s="49">
        <v>2017</v>
      </c>
      <c r="E40" s="49">
        <v>-29.043178000000001</v>
      </c>
      <c r="F40" s="49">
        <v>24.925578000000002</v>
      </c>
      <c r="G40" s="49" t="s">
        <v>17</v>
      </c>
      <c r="H40" s="48" t="s">
        <v>31</v>
      </c>
      <c r="I40" s="48" t="s">
        <v>32</v>
      </c>
      <c r="J40" s="48"/>
      <c r="K40" s="48" t="s">
        <v>15</v>
      </c>
    </row>
    <row r="41" spans="1:11" x14ac:dyDescent="0.25">
      <c r="A41" s="48" t="s">
        <v>60</v>
      </c>
      <c r="B41" s="49" t="s">
        <v>30</v>
      </c>
      <c r="C41" s="48">
        <v>75</v>
      </c>
      <c r="D41" s="49">
        <v>2020</v>
      </c>
      <c r="E41" s="49">
        <v>-28.543970000000002</v>
      </c>
      <c r="F41" s="49">
        <v>21.097566</v>
      </c>
      <c r="G41" s="49" t="s">
        <v>35</v>
      </c>
      <c r="H41" s="48" t="s">
        <v>31</v>
      </c>
      <c r="I41" s="48" t="s">
        <v>32</v>
      </c>
      <c r="J41" s="48"/>
      <c r="K41" s="48" t="s">
        <v>24</v>
      </c>
    </row>
    <row r="42" spans="1:11" x14ac:dyDescent="0.25">
      <c r="A42" s="48" t="s">
        <v>61</v>
      </c>
      <c r="B42" s="49" t="s">
        <v>30</v>
      </c>
      <c r="C42" s="48">
        <v>74</v>
      </c>
      <c r="D42" s="49">
        <v>2014</v>
      </c>
      <c r="E42" s="49">
        <v>-27.577607</v>
      </c>
      <c r="F42" s="49">
        <v>22.930688</v>
      </c>
      <c r="G42" s="49" t="s">
        <v>35</v>
      </c>
      <c r="H42" s="48" t="s">
        <v>31</v>
      </c>
      <c r="I42" s="48" t="s">
        <v>32</v>
      </c>
      <c r="J42" s="48"/>
      <c r="K42" s="48" t="s">
        <v>24</v>
      </c>
    </row>
    <row r="43" spans="1:11" x14ac:dyDescent="0.25">
      <c r="A43" s="48" t="s">
        <v>62</v>
      </c>
      <c r="B43" s="49" t="s">
        <v>30</v>
      </c>
      <c r="C43" s="48">
        <v>85.26</v>
      </c>
      <c r="D43" s="49">
        <v>2014</v>
      </c>
      <c r="E43" s="49">
        <v>-30.594526999999999</v>
      </c>
      <c r="F43" s="49">
        <v>24.102060999999999</v>
      </c>
      <c r="G43" s="49" t="s">
        <v>17</v>
      </c>
      <c r="H43" s="48" t="s">
        <v>31</v>
      </c>
      <c r="I43" s="48" t="s">
        <v>32</v>
      </c>
      <c r="J43" s="48"/>
      <c r="K43" s="48" t="s">
        <v>24</v>
      </c>
    </row>
    <row r="44" spans="1:11" x14ac:dyDescent="0.25">
      <c r="A44" s="48" t="s">
        <v>63</v>
      </c>
      <c r="B44" s="49" t="s">
        <v>30</v>
      </c>
      <c r="C44" s="48">
        <v>90</v>
      </c>
      <c r="D44" s="49">
        <v>2016</v>
      </c>
      <c r="E44" s="49">
        <v>-30.579438</v>
      </c>
      <c r="F44" s="49">
        <v>24.079661000000002</v>
      </c>
      <c r="G44" s="49" t="s">
        <v>17</v>
      </c>
      <c r="H44" s="48" t="s">
        <v>31</v>
      </c>
      <c r="I44" s="48" t="s">
        <v>32</v>
      </c>
      <c r="J44" s="48"/>
      <c r="K44" s="48" t="s">
        <v>24</v>
      </c>
    </row>
    <row r="45" spans="1:11" x14ac:dyDescent="0.25">
      <c r="A45" s="48" t="s">
        <v>64</v>
      </c>
      <c r="B45" s="49" t="s">
        <v>30</v>
      </c>
      <c r="C45" s="48">
        <v>8.9</v>
      </c>
      <c r="D45" s="49">
        <v>2014</v>
      </c>
      <c r="E45" s="49">
        <v>-28.418368000000001</v>
      </c>
      <c r="F45" s="49">
        <v>21.267963999999999</v>
      </c>
      <c r="G45" s="49" t="s">
        <v>17</v>
      </c>
      <c r="H45" s="48" t="s">
        <v>31</v>
      </c>
      <c r="I45" s="48" t="s">
        <v>32</v>
      </c>
      <c r="J45" s="48"/>
      <c r="K45" s="48" t="s">
        <v>24</v>
      </c>
    </row>
    <row r="46" spans="1:11" x14ac:dyDescent="0.25">
      <c r="A46" s="83"/>
      <c r="B46" s="84"/>
      <c r="C46" s="83">
        <f>SUM(C16:C45)</f>
        <v>1654.96</v>
      </c>
      <c r="D46" s="84"/>
      <c r="E46" s="83"/>
      <c r="F46" s="83"/>
      <c r="G46" s="85" t="s">
        <v>65</v>
      </c>
      <c r="H46" s="83"/>
      <c r="I46" s="83"/>
      <c r="J46" s="83"/>
      <c r="K46" s="83"/>
    </row>
    <row r="47" spans="1:11" x14ac:dyDescent="0.25">
      <c r="A47" s="48" t="s">
        <v>66</v>
      </c>
      <c r="B47" s="49" t="s">
        <v>67</v>
      </c>
      <c r="C47" s="49">
        <v>50</v>
      </c>
      <c r="D47" s="49">
        <v>2016</v>
      </c>
      <c r="E47" s="50">
        <v>-28.726999282836914</v>
      </c>
      <c r="F47" s="50">
        <v>21.995100021362305</v>
      </c>
      <c r="G47" s="49">
        <v>465</v>
      </c>
      <c r="H47" s="48" t="s">
        <v>31</v>
      </c>
      <c r="I47" s="48" t="s">
        <v>32</v>
      </c>
      <c r="J47" s="48"/>
      <c r="K47" s="48" t="s">
        <v>24</v>
      </c>
    </row>
    <row r="48" spans="1:11" x14ac:dyDescent="0.25">
      <c r="A48" s="48" t="s">
        <v>68</v>
      </c>
      <c r="B48" s="49" t="s">
        <v>67</v>
      </c>
      <c r="C48" s="49">
        <v>100</v>
      </c>
      <c r="D48" s="49">
        <v>2018</v>
      </c>
      <c r="E48" s="50">
        <v>-28.487776</v>
      </c>
      <c r="F48" s="50">
        <v>21.534195</v>
      </c>
      <c r="G48" s="49">
        <v>450</v>
      </c>
      <c r="H48" s="48" t="s">
        <v>31</v>
      </c>
      <c r="I48" s="48" t="s">
        <v>32</v>
      </c>
      <c r="J48" s="48"/>
      <c r="K48" s="48" t="s">
        <v>24</v>
      </c>
    </row>
    <row r="49" spans="1:11" x14ac:dyDescent="0.25">
      <c r="A49" s="48" t="s">
        <v>49</v>
      </c>
      <c r="B49" s="49" t="s">
        <v>67</v>
      </c>
      <c r="C49" s="49">
        <v>100</v>
      </c>
      <c r="D49" s="49">
        <v>2018</v>
      </c>
      <c r="E49" s="50">
        <v>-27.613000869750977</v>
      </c>
      <c r="F49" s="50">
        <v>23.024999618530273</v>
      </c>
      <c r="G49" s="49">
        <v>450</v>
      </c>
      <c r="H49" s="48" t="s">
        <v>31</v>
      </c>
      <c r="I49" s="48" t="s">
        <v>32</v>
      </c>
      <c r="J49" s="48"/>
      <c r="K49" s="48" t="s">
        <v>24</v>
      </c>
    </row>
    <row r="50" spans="1:11" x14ac:dyDescent="0.25">
      <c r="A50" s="48" t="s">
        <v>69</v>
      </c>
      <c r="B50" s="49" t="s">
        <v>67</v>
      </c>
      <c r="C50" s="49">
        <v>100</v>
      </c>
      <c r="D50" s="49">
        <v>2015</v>
      </c>
      <c r="E50" s="50">
        <v>-28.88083</v>
      </c>
      <c r="F50" s="50">
        <v>19.593544000000001</v>
      </c>
      <c r="G50" s="49">
        <v>250</v>
      </c>
      <c r="H50" s="48" t="s">
        <v>31</v>
      </c>
      <c r="I50" s="48" t="s">
        <v>32</v>
      </c>
      <c r="J50" s="48"/>
      <c r="K50" s="48" t="s">
        <v>24</v>
      </c>
    </row>
    <row r="51" spans="1:11" x14ac:dyDescent="0.25">
      <c r="A51" s="48" t="s">
        <v>70</v>
      </c>
      <c r="B51" s="49" t="s">
        <v>67</v>
      </c>
      <c r="C51" s="49">
        <v>50</v>
      </c>
      <c r="D51" s="49">
        <v>2016</v>
      </c>
      <c r="E51" s="50">
        <v>-28.538000106811523</v>
      </c>
      <c r="F51" s="50">
        <v>21.077699661254883</v>
      </c>
      <c r="G51" s="49">
        <v>100</v>
      </c>
      <c r="H51" s="48" t="s">
        <v>31</v>
      </c>
      <c r="I51" s="48" t="s">
        <v>32</v>
      </c>
      <c r="J51" s="48"/>
      <c r="K51" s="48" t="s">
        <v>24</v>
      </c>
    </row>
    <row r="52" spans="1:11" x14ac:dyDescent="0.25">
      <c r="A52" s="48" t="s">
        <v>71</v>
      </c>
      <c r="B52" s="49" t="s">
        <v>67</v>
      </c>
      <c r="C52" s="49">
        <v>100</v>
      </c>
      <c r="D52" s="49">
        <v>2018</v>
      </c>
      <c r="E52" s="50">
        <v>-28.891877000000001</v>
      </c>
      <c r="F52" s="50">
        <v>19.592943000000002</v>
      </c>
      <c r="G52" s="49">
        <v>550</v>
      </c>
      <c r="H52" s="48" t="s">
        <v>31</v>
      </c>
      <c r="I52" s="48" t="s">
        <v>32</v>
      </c>
      <c r="J52" s="48"/>
      <c r="K52" s="48" t="s">
        <v>24</v>
      </c>
    </row>
    <row r="53" spans="1:11" x14ac:dyDescent="0.25">
      <c r="C53">
        <f>SUM(C47:C52)</f>
        <v>500</v>
      </c>
      <c r="G53">
        <f>SUM(G47:G52)</f>
        <v>2265</v>
      </c>
    </row>
    <row r="54" spans="1:11" x14ac:dyDescent="0.25">
      <c r="A54" s="88" t="s">
        <v>1</v>
      </c>
      <c r="B54" s="88" t="s">
        <v>2</v>
      </c>
      <c r="C54" s="88" t="s">
        <v>3</v>
      </c>
      <c r="D54" s="88" t="s">
        <v>4</v>
      </c>
      <c r="E54" s="118" t="s">
        <v>5</v>
      </c>
      <c r="F54" s="118"/>
      <c r="G54" s="88" t="s">
        <v>72</v>
      </c>
    </row>
    <row r="55" spans="1:11" x14ac:dyDescent="0.25">
      <c r="A55" s="2" t="s">
        <v>73</v>
      </c>
      <c r="B55" s="3" t="s">
        <v>74</v>
      </c>
      <c r="C55" s="3">
        <v>144.9</v>
      </c>
      <c r="D55" s="3">
        <v>2021</v>
      </c>
      <c r="E55" s="4">
        <v>-29.882027999999998</v>
      </c>
      <c r="F55" s="4">
        <v>22.442056000000001</v>
      </c>
      <c r="G55" s="3" t="s">
        <v>75</v>
      </c>
    </row>
    <row r="56" spans="1:11" x14ac:dyDescent="0.25">
      <c r="A56" s="2" t="s">
        <v>76</v>
      </c>
      <c r="B56" s="3" t="s">
        <v>74</v>
      </c>
      <c r="C56" s="3">
        <v>73.8</v>
      </c>
      <c r="D56" s="3">
        <v>2014</v>
      </c>
      <c r="E56" s="4">
        <v>-27.601999282836914</v>
      </c>
      <c r="F56" s="4">
        <v>22.920099258422852</v>
      </c>
      <c r="G56" s="3" t="s">
        <v>77</v>
      </c>
    </row>
    <row r="57" spans="1:11" x14ac:dyDescent="0.25">
      <c r="A57" s="2" t="s">
        <v>78</v>
      </c>
      <c r="B57" s="3" t="s">
        <v>74</v>
      </c>
      <c r="C57" s="3">
        <v>140.30000000000001</v>
      </c>
      <c r="D57" s="3">
        <v>2020</v>
      </c>
      <c r="E57" s="4">
        <v>-29.657556</v>
      </c>
      <c r="F57" s="4">
        <v>17.851527999999998</v>
      </c>
      <c r="G57" s="3" t="s">
        <v>79</v>
      </c>
    </row>
    <row r="58" spans="1:11" x14ac:dyDescent="0.25">
      <c r="A58" s="2" t="s">
        <v>80</v>
      </c>
      <c r="B58" s="3" t="s">
        <v>74</v>
      </c>
      <c r="C58" s="3">
        <v>140.30000000000001</v>
      </c>
      <c r="D58" s="3">
        <v>2017</v>
      </c>
      <c r="E58" s="4">
        <v>-30.464199066162109</v>
      </c>
      <c r="F58" s="4">
        <v>19.523300170898438</v>
      </c>
      <c r="G58" s="3" t="s">
        <v>79</v>
      </c>
    </row>
    <row r="59" spans="1:11" x14ac:dyDescent="0.25">
      <c r="A59" s="2" t="s">
        <v>81</v>
      </c>
      <c r="B59" s="3" t="s">
        <v>74</v>
      </c>
      <c r="C59" s="3">
        <v>140.30000000000001</v>
      </c>
      <c r="D59" s="3">
        <v>2017</v>
      </c>
      <c r="E59" s="4">
        <v>-30.40369987487793</v>
      </c>
      <c r="F59" s="4">
        <v>19.589099884033203</v>
      </c>
      <c r="G59" s="3" t="s">
        <v>79</v>
      </c>
    </row>
    <row r="60" spans="1:11" x14ac:dyDescent="0.25">
      <c r="A60" s="2" t="s">
        <v>82</v>
      </c>
      <c r="B60" s="3" t="s">
        <v>74</v>
      </c>
      <c r="C60" s="3">
        <v>94.5</v>
      </c>
      <c r="D60" s="3">
        <v>2017</v>
      </c>
      <c r="E60" s="4">
        <v>-30.725900650024414</v>
      </c>
      <c r="F60" s="4">
        <v>23.913700103759766</v>
      </c>
      <c r="G60" s="3" t="s">
        <v>83</v>
      </c>
    </row>
    <row r="61" spans="1:11" x14ac:dyDescent="0.25">
      <c r="A61" s="2" t="s">
        <v>84</v>
      </c>
      <c r="B61" s="3" t="s">
        <v>74</v>
      </c>
      <c r="C61" s="3">
        <v>144</v>
      </c>
      <c r="D61" s="3">
        <v>2017</v>
      </c>
      <c r="E61" s="4">
        <v>-30.541099548339844</v>
      </c>
      <c r="F61" s="4">
        <v>24.260000228881836</v>
      </c>
      <c r="G61" s="3" t="s">
        <v>83</v>
      </c>
    </row>
    <row r="62" spans="1:11" x14ac:dyDescent="0.25">
      <c r="A62" s="2" t="s">
        <v>85</v>
      </c>
      <c r="B62" s="3" t="s">
        <v>74</v>
      </c>
      <c r="C62" s="3">
        <v>88</v>
      </c>
      <c r="D62" s="3">
        <v>2016</v>
      </c>
      <c r="E62" s="4">
        <v>-32.723556000000002</v>
      </c>
      <c r="F62" s="4">
        <v>25.938943999999999</v>
      </c>
      <c r="G62" s="3" t="s">
        <v>86</v>
      </c>
    </row>
    <row r="63" spans="1:11" x14ac:dyDescent="0.25">
      <c r="A63" s="2" t="s">
        <v>87</v>
      </c>
      <c r="B63" s="3" t="s">
        <v>74</v>
      </c>
      <c r="C63" s="3">
        <v>80.5</v>
      </c>
      <c r="D63" s="3">
        <v>2016</v>
      </c>
      <c r="E63" s="4">
        <v>-31.175899505615234</v>
      </c>
      <c r="F63" s="4">
        <v>25.02239990234375</v>
      </c>
      <c r="G63" s="3" t="s">
        <v>79</v>
      </c>
    </row>
    <row r="64" spans="1:11" x14ac:dyDescent="0.25">
      <c r="C64">
        <f>SUM(C55:C63)</f>
        <v>1046.5999999999999</v>
      </c>
    </row>
  </sheetData>
  <mergeCells count="4">
    <mergeCell ref="E5:F5"/>
    <mergeCell ref="A3:K4"/>
    <mergeCell ref="E15:F15"/>
    <mergeCell ref="E54:F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D682-8F58-4400-B711-A8D6A79A2661}">
  <dimension ref="A3:K64"/>
  <sheetViews>
    <sheetView tabSelected="1" workbookViewId="0">
      <selection activeCell="C19" sqref="C19"/>
    </sheetView>
  </sheetViews>
  <sheetFormatPr defaultRowHeight="15" x14ac:dyDescent="0.25"/>
  <cols>
    <col min="1" max="1" width="26.7109375" bestFit="1" customWidth="1"/>
    <col min="2" max="2" width="14.85546875" bestFit="1" customWidth="1"/>
    <col min="4" max="4" width="9.7109375" bestFit="1" customWidth="1"/>
    <col min="7" max="7" width="20.5703125" bestFit="1" customWidth="1"/>
    <col min="8" max="8" width="68.28515625" bestFit="1" customWidth="1"/>
    <col min="9" max="9" width="79" bestFit="1" customWidth="1"/>
    <col min="11" max="11" width="14" bestFit="1" customWidth="1"/>
  </cols>
  <sheetData>
    <row r="3" spans="1:11" ht="14.45" customHeight="1" x14ac:dyDescent="0.25">
      <c r="A3" s="121" t="s">
        <v>88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ht="14.45" customHeight="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x14ac:dyDescent="0.25">
      <c r="A5" s="43" t="s">
        <v>1</v>
      </c>
      <c r="B5" s="44" t="s">
        <v>2</v>
      </c>
      <c r="C5" s="44" t="s">
        <v>3</v>
      </c>
      <c r="D5" s="44" t="s">
        <v>4</v>
      </c>
      <c r="E5" s="120" t="s">
        <v>5</v>
      </c>
      <c r="F5" s="120"/>
      <c r="G5" s="44"/>
      <c r="H5" s="44" t="s">
        <v>6</v>
      </c>
      <c r="I5" s="45"/>
      <c r="J5" s="44" t="s">
        <v>7</v>
      </c>
      <c r="K5" s="46" t="s">
        <v>8</v>
      </c>
    </row>
    <row r="6" spans="1:11" x14ac:dyDescent="0.25">
      <c r="A6" s="32" t="s">
        <v>89</v>
      </c>
      <c r="B6" s="33" t="s">
        <v>90</v>
      </c>
      <c r="C6" s="33">
        <v>1327</v>
      </c>
      <c r="D6" s="33" t="s">
        <v>91</v>
      </c>
      <c r="E6" s="73">
        <v>-33.592100000000002</v>
      </c>
      <c r="F6" s="73">
        <v>18.459900000000001</v>
      </c>
      <c r="G6" s="74"/>
      <c r="H6" s="74" t="s">
        <v>92</v>
      </c>
      <c r="I6" s="74" t="s">
        <v>93</v>
      </c>
      <c r="J6" s="74" t="s">
        <v>94</v>
      </c>
      <c r="K6" s="34" t="s">
        <v>95</v>
      </c>
    </row>
    <row r="7" spans="1:11" x14ac:dyDescent="0.25">
      <c r="A7" s="35" t="s">
        <v>96</v>
      </c>
      <c r="B7" s="3" t="s">
        <v>90</v>
      </c>
      <c r="C7" s="3">
        <v>740</v>
      </c>
      <c r="D7" s="3" t="s">
        <v>97</v>
      </c>
      <c r="E7" s="4">
        <v>-34.166840000000001</v>
      </c>
      <c r="F7" s="4">
        <v>21.960899999999999</v>
      </c>
      <c r="G7" s="2"/>
      <c r="H7" s="2" t="s">
        <v>98</v>
      </c>
      <c r="I7" s="2" t="s">
        <v>99</v>
      </c>
      <c r="J7" s="2" t="s">
        <v>94</v>
      </c>
      <c r="K7" s="36" t="s">
        <v>95</v>
      </c>
    </row>
    <row r="8" spans="1:11" x14ac:dyDescent="0.25">
      <c r="A8" s="35" t="s">
        <v>100</v>
      </c>
      <c r="B8" s="3" t="s">
        <v>101</v>
      </c>
      <c r="C8" s="3">
        <v>335</v>
      </c>
      <c r="D8" s="3">
        <v>2015</v>
      </c>
      <c r="E8" s="4">
        <v>-33.743077</v>
      </c>
      <c r="F8" s="4">
        <v>25.672324</v>
      </c>
      <c r="G8" s="2"/>
      <c r="H8" s="2" t="s">
        <v>102</v>
      </c>
      <c r="I8" s="2"/>
      <c r="J8" s="2" t="s">
        <v>94</v>
      </c>
      <c r="K8" s="36" t="s">
        <v>103</v>
      </c>
    </row>
    <row r="9" spans="1:11" x14ac:dyDescent="0.25">
      <c r="A9" s="35" t="s">
        <v>104</v>
      </c>
      <c r="B9" s="3" t="s">
        <v>105</v>
      </c>
      <c r="C9" s="3">
        <v>171</v>
      </c>
      <c r="D9" s="3">
        <v>1976</v>
      </c>
      <c r="E9" s="4">
        <v>-33.028661725181003</v>
      </c>
      <c r="F9" s="4">
        <v>27.88112282753</v>
      </c>
      <c r="G9" s="2"/>
      <c r="H9" s="2" t="s">
        <v>106</v>
      </c>
      <c r="I9" s="2"/>
      <c r="J9" s="2" t="s">
        <v>94</v>
      </c>
      <c r="K9" s="36" t="s">
        <v>103</v>
      </c>
    </row>
    <row r="10" spans="1:11" x14ac:dyDescent="0.25">
      <c r="A10" s="37" t="s">
        <v>107</v>
      </c>
      <c r="B10" s="17" t="s">
        <v>105</v>
      </c>
      <c r="C10" s="17">
        <v>171</v>
      </c>
      <c r="D10" s="17">
        <v>1976</v>
      </c>
      <c r="E10" s="18">
        <v>-33.883545160460002</v>
      </c>
      <c r="F10" s="18">
        <v>18.535716533660999</v>
      </c>
      <c r="G10" s="19"/>
      <c r="H10" s="19" t="s">
        <v>108</v>
      </c>
      <c r="I10" s="19" t="s">
        <v>109</v>
      </c>
      <c r="J10" s="19" t="s">
        <v>94</v>
      </c>
      <c r="K10" s="47" t="s">
        <v>95</v>
      </c>
    </row>
    <row r="11" spans="1:11" x14ac:dyDescent="0.25">
      <c r="A11" s="38" t="s">
        <v>110</v>
      </c>
      <c r="B11" s="39" t="s">
        <v>101</v>
      </c>
      <c r="C11" s="39">
        <v>670</v>
      </c>
      <c r="D11" s="39">
        <v>2016</v>
      </c>
      <c r="E11" s="40">
        <v>-29.418797000000001</v>
      </c>
      <c r="F11" s="40">
        <v>31.157762999999999</v>
      </c>
      <c r="G11" s="41"/>
      <c r="H11" s="41" t="s">
        <v>111</v>
      </c>
      <c r="I11" s="41"/>
      <c r="J11" s="41" t="s">
        <v>112</v>
      </c>
      <c r="K11" s="42" t="s">
        <v>113</v>
      </c>
    </row>
    <row r="12" spans="1:11" x14ac:dyDescent="0.25">
      <c r="C12">
        <f>SUM(C6:C11)</f>
        <v>3414</v>
      </c>
    </row>
    <row r="13" spans="1:11" ht="15.75" thickBot="1" x14ac:dyDescent="0.3">
      <c r="A13" s="26" t="s">
        <v>114</v>
      </c>
      <c r="B13" s="27" t="s">
        <v>115</v>
      </c>
      <c r="C13" s="27">
        <v>1940</v>
      </c>
      <c r="D13" s="27" t="s">
        <v>116</v>
      </c>
      <c r="E13" s="22">
        <v>-33.676600000000001</v>
      </c>
      <c r="F13" s="22">
        <v>18.432200000000002</v>
      </c>
      <c r="G13" s="23"/>
      <c r="H13" s="23" t="s">
        <v>117</v>
      </c>
      <c r="I13" s="23" t="s">
        <v>118</v>
      </c>
      <c r="J13" s="23" t="s">
        <v>115</v>
      </c>
      <c r="K13" s="24" t="s">
        <v>119</v>
      </c>
    </row>
    <row r="14" spans="1:11" x14ac:dyDescent="0.25">
      <c r="C14">
        <f>C13</f>
        <v>1940</v>
      </c>
    </row>
    <row r="15" spans="1:11" x14ac:dyDescent="0.25">
      <c r="A15" s="70" t="s">
        <v>120</v>
      </c>
      <c r="B15" s="71" t="s">
        <v>264</v>
      </c>
      <c r="C15" s="66">
        <v>360</v>
      </c>
      <c r="D15" s="52">
        <v>1971</v>
      </c>
      <c r="E15" s="53">
        <v>-30.62396</v>
      </c>
      <c r="F15" s="53">
        <v>25.50403</v>
      </c>
      <c r="G15" s="54"/>
      <c r="H15" s="54" t="s">
        <v>22</v>
      </c>
      <c r="I15" s="54"/>
      <c r="J15" s="54" t="s">
        <v>23</v>
      </c>
      <c r="K15" s="55" t="s">
        <v>103</v>
      </c>
    </row>
    <row r="16" spans="1:11" x14ac:dyDescent="0.25">
      <c r="A16" s="72" t="s">
        <v>121</v>
      </c>
      <c r="B16" s="69" t="s">
        <v>264</v>
      </c>
      <c r="C16" s="67">
        <v>42</v>
      </c>
      <c r="D16" s="49">
        <v>2010</v>
      </c>
      <c r="E16" s="50">
        <v>-32.027299999999997</v>
      </c>
      <c r="F16" s="50">
        <v>28.5989</v>
      </c>
      <c r="G16" s="48"/>
      <c r="H16" s="48" t="s">
        <v>22</v>
      </c>
      <c r="I16" s="48"/>
      <c r="J16" s="48" t="s">
        <v>23</v>
      </c>
      <c r="K16" s="57" t="s">
        <v>103</v>
      </c>
    </row>
    <row r="17" spans="1:11" x14ac:dyDescent="0.25">
      <c r="A17" s="72" t="s">
        <v>122</v>
      </c>
      <c r="B17" s="69" t="s">
        <v>265</v>
      </c>
      <c r="C17" s="68">
        <v>2.1</v>
      </c>
      <c r="D17" s="59">
        <v>1972</v>
      </c>
      <c r="E17" s="60">
        <v>-31.7864</v>
      </c>
      <c r="F17" s="60">
        <v>27.677499999999998</v>
      </c>
      <c r="G17" s="61"/>
      <c r="H17" s="61" t="s">
        <v>22</v>
      </c>
      <c r="I17" s="61"/>
      <c r="J17" s="61" t="s">
        <v>23</v>
      </c>
      <c r="K17" s="62" t="s">
        <v>103</v>
      </c>
    </row>
    <row r="18" spans="1:11" ht="17.25" x14ac:dyDescent="0.25">
      <c r="A18" s="122"/>
      <c r="B18" s="123"/>
      <c r="C18" s="123">
        <f>SUM(C15:C17)</f>
        <v>404.1</v>
      </c>
      <c r="D18" s="123"/>
      <c r="E18" s="124"/>
      <c r="F18" s="123"/>
      <c r="G18" s="64" t="s">
        <v>123</v>
      </c>
      <c r="H18" s="63" t="s">
        <v>124</v>
      </c>
      <c r="I18" s="123" t="s">
        <v>125</v>
      </c>
      <c r="J18" s="123"/>
      <c r="K18" s="65"/>
    </row>
    <row r="19" spans="1:11" x14ac:dyDescent="0.25">
      <c r="A19" s="51" t="s">
        <v>126</v>
      </c>
      <c r="B19" s="52" t="s">
        <v>127</v>
      </c>
      <c r="C19" s="52">
        <v>400</v>
      </c>
      <c r="D19" s="52">
        <v>1988</v>
      </c>
      <c r="E19" s="53">
        <v>-34.198749999999997</v>
      </c>
      <c r="F19" s="53">
        <v>18.974299999999999</v>
      </c>
      <c r="G19" s="52">
        <v>19300000</v>
      </c>
      <c r="H19" s="52">
        <v>285.60000000000002</v>
      </c>
      <c r="I19" s="54" t="s">
        <v>128</v>
      </c>
      <c r="J19" s="54" t="s">
        <v>129</v>
      </c>
      <c r="K19" s="55" t="s">
        <v>95</v>
      </c>
    </row>
    <row r="20" spans="1:11" x14ac:dyDescent="0.25">
      <c r="A20" s="56" t="s">
        <v>130</v>
      </c>
      <c r="B20" s="49" t="s">
        <v>127</v>
      </c>
      <c r="C20" s="49">
        <v>160</v>
      </c>
      <c r="D20" s="49">
        <v>1979</v>
      </c>
      <c r="E20" s="87">
        <v>-34.169505999999998</v>
      </c>
      <c r="F20" s="87">
        <v>18.89838</v>
      </c>
      <c r="G20" s="49">
        <v>31767000</v>
      </c>
      <c r="H20" s="49">
        <v>275</v>
      </c>
      <c r="I20" s="48" t="s">
        <v>131</v>
      </c>
      <c r="J20" s="48" t="s">
        <v>129</v>
      </c>
      <c r="K20" s="57" t="s">
        <v>95</v>
      </c>
    </row>
    <row r="21" spans="1:11" x14ac:dyDescent="0.25">
      <c r="A21" s="56" t="s">
        <v>132</v>
      </c>
      <c r="B21" s="49" t="s">
        <v>127</v>
      </c>
      <c r="C21" s="49">
        <v>1000</v>
      </c>
      <c r="D21" s="49">
        <v>1981</v>
      </c>
      <c r="E21" s="50">
        <v>-28.568542281847002</v>
      </c>
      <c r="F21" s="50">
        <v>29.082698822022</v>
      </c>
      <c r="G21" s="49">
        <v>35600000</v>
      </c>
      <c r="H21" s="49">
        <v>446</v>
      </c>
      <c r="I21" s="48" t="s">
        <v>128</v>
      </c>
      <c r="J21" s="48" t="s">
        <v>23</v>
      </c>
      <c r="K21" s="57" t="s">
        <v>113</v>
      </c>
    </row>
    <row r="22" spans="1:11" x14ac:dyDescent="0.25">
      <c r="A22" s="58" t="s">
        <v>133</v>
      </c>
      <c r="B22" s="59" t="s">
        <v>127</v>
      </c>
      <c r="C22" s="59">
        <v>1332</v>
      </c>
      <c r="D22" s="59">
        <v>2016</v>
      </c>
      <c r="E22" s="60">
        <v>-28.2776</v>
      </c>
      <c r="F22" s="60">
        <v>29.581430000000001</v>
      </c>
      <c r="G22" s="59">
        <v>22400000</v>
      </c>
      <c r="H22" s="59">
        <v>480</v>
      </c>
      <c r="I22" s="61" t="s">
        <v>128</v>
      </c>
      <c r="J22" s="61" t="s">
        <v>23</v>
      </c>
      <c r="K22" s="62" t="s">
        <v>113</v>
      </c>
    </row>
    <row r="23" spans="1:11" x14ac:dyDescent="0.25">
      <c r="C23">
        <f>SUM(C19:C22)</f>
        <v>2892</v>
      </c>
    </row>
    <row r="24" spans="1:11" x14ac:dyDescent="0.25">
      <c r="A24" s="85" t="s">
        <v>1</v>
      </c>
      <c r="B24" s="85" t="s">
        <v>2</v>
      </c>
      <c r="C24" s="85" t="s">
        <v>3</v>
      </c>
      <c r="D24" s="85" t="s">
        <v>4</v>
      </c>
      <c r="E24" s="119" t="s">
        <v>5</v>
      </c>
      <c r="F24" s="119"/>
      <c r="G24" s="85" t="s">
        <v>28</v>
      </c>
      <c r="H24" s="85" t="s">
        <v>6</v>
      </c>
      <c r="I24" s="85"/>
      <c r="J24" s="77"/>
      <c r="K24" s="76" t="s">
        <v>8</v>
      </c>
    </row>
    <row r="25" spans="1:11" x14ac:dyDescent="0.25">
      <c r="A25" s="48" t="s">
        <v>134</v>
      </c>
      <c r="B25" s="49" t="s">
        <v>30</v>
      </c>
      <c r="C25" s="49">
        <v>9</v>
      </c>
      <c r="D25" s="49">
        <v>2014</v>
      </c>
      <c r="E25" s="50">
        <v>-32.642786999999998</v>
      </c>
      <c r="F25" s="50">
        <v>18.502455999999999</v>
      </c>
      <c r="G25" s="49" t="s">
        <v>17</v>
      </c>
      <c r="H25" s="48" t="s">
        <v>31</v>
      </c>
      <c r="I25" s="48" t="s">
        <v>32</v>
      </c>
      <c r="J25" s="48" t="s">
        <v>30</v>
      </c>
      <c r="K25" s="48" t="s">
        <v>119</v>
      </c>
    </row>
    <row r="26" spans="1:11" x14ac:dyDescent="0.25">
      <c r="A26" s="48" t="s">
        <v>135</v>
      </c>
      <c r="B26" s="49" t="s">
        <v>30</v>
      </c>
      <c r="C26" s="49">
        <v>69.599999999999994</v>
      </c>
      <c r="D26" s="49">
        <v>2014</v>
      </c>
      <c r="E26" s="50">
        <v>-30.837762000000001</v>
      </c>
      <c r="F26" s="50">
        <v>26.210656</v>
      </c>
      <c r="G26" s="49" t="s">
        <v>35</v>
      </c>
      <c r="H26" s="48" t="s">
        <v>31</v>
      </c>
      <c r="I26" s="48" t="s">
        <v>32</v>
      </c>
      <c r="J26" s="48"/>
      <c r="K26" s="48" t="s">
        <v>103</v>
      </c>
    </row>
    <row r="27" spans="1:11" x14ac:dyDescent="0.25">
      <c r="A27" s="48" t="s">
        <v>136</v>
      </c>
      <c r="B27" s="49" t="s">
        <v>30</v>
      </c>
      <c r="C27" s="48">
        <v>75</v>
      </c>
      <c r="D27" s="49">
        <v>2016</v>
      </c>
      <c r="E27" s="49">
        <v>-32.423000335693359</v>
      </c>
      <c r="F27" s="49">
        <v>18.735599517822266</v>
      </c>
      <c r="G27" s="49" t="s">
        <v>17</v>
      </c>
      <c r="H27" s="48" t="s">
        <v>31</v>
      </c>
      <c r="I27" s="48" t="s">
        <v>32</v>
      </c>
      <c r="J27" s="48"/>
      <c r="K27" s="48" t="s">
        <v>119</v>
      </c>
    </row>
    <row r="28" spans="1:11" x14ac:dyDescent="0.25">
      <c r="A28" s="48" t="s">
        <v>137</v>
      </c>
      <c r="B28" s="49" t="s">
        <v>30</v>
      </c>
      <c r="C28" s="48">
        <v>5</v>
      </c>
      <c r="D28" s="49">
        <v>2014</v>
      </c>
      <c r="E28" s="49">
        <v>-33.349998474121094</v>
      </c>
      <c r="F28" s="49">
        <v>18.529499053955078</v>
      </c>
      <c r="G28" s="49" t="s">
        <v>17</v>
      </c>
      <c r="H28" s="48" t="s">
        <v>31</v>
      </c>
      <c r="I28" s="48" t="s">
        <v>32</v>
      </c>
      <c r="J28" s="48"/>
      <c r="K28" s="48" t="s">
        <v>119</v>
      </c>
    </row>
    <row r="29" spans="1:11" x14ac:dyDescent="0.25">
      <c r="A29" s="48" t="s">
        <v>138</v>
      </c>
      <c r="B29" s="49" t="s">
        <v>30</v>
      </c>
      <c r="C29" s="48">
        <v>36</v>
      </c>
      <c r="D29" s="49">
        <v>2014</v>
      </c>
      <c r="E29" s="49">
        <v>-33.411091999999996</v>
      </c>
      <c r="F29" s="49">
        <v>19.925277000000001</v>
      </c>
      <c r="G29" s="49" t="s">
        <v>43</v>
      </c>
      <c r="H29" s="48" t="s">
        <v>31</v>
      </c>
      <c r="I29" s="48" t="s">
        <v>32</v>
      </c>
      <c r="J29" s="48"/>
      <c r="K29" s="48" t="s">
        <v>119</v>
      </c>
    </row>
    <row r="30" spans="1:11" x14ac:dyDescent="0.25">
      <c r="A30" s="48" t="s">
        <v>139</v>
      </c>
      <c r="B30" s="49" t="s">
        <v>30</v>
      </c>
      <c r="C30" s="48">
        <v>8.82</v>
      </c>
      <c r="D30" s="49">
        <v>2014</v>
      </c>
      <c r="E30" s="49">
        <v>-31.634722</v>
      </c>
      <c r="F30" s="49">
        <v>18.50515</v>
      </c>
      <c r="G30" s="49" t="s">
        <v>17</v>
      </c>
      <c r="H30" s="48" t="s">
        <v>31</v>
      </c>
      <c r="I30" s="48" t="s">
        <v>32</v>
      </c>
      <c r="J30" s="48"/>
      <c r="K30" s="48" t="s">
        <v>119</v>
      </c>
    </row>
    <row r="31" spans="1:11" x14ac:dyDescent="0.25">
      <c r="B31" s="21"/>
      <c r="C31">
        <f>SUM(C25:C30)</f>
        <v>203.42</v>
      </c>
      <c r="D31" s="21"/>
      <c r="G31" s="75"/>
    </row>
    <row r="32" spans="1:11" x14ac:dyDescent="0.25">
      <c r="A32" s="88" t="s">
        <v>1</v>
      </c>
      <c r="B32" s="88" t="s">
        <v>2</v>
      </c>
      <c r="C32" s="88" t="s">
        <v>3</v>
      </c>
      <c r="D32" s="88" t="s">
        <v>4</v>
      </c>
      <c r="E32" s="118" t="s">
        <v>5</v>
      </c>
      <c r="F32" s="118"/>
      <c r="G32" s="88" t="s">
        <v>72</v>
      </c>
    </row>
    <row r="33" spans="1:7" x14ac:dyDescent="0.25">
      <c r="A33" s="2" t="s">
        <v>140</v>
      </c>
      <c r="B33" s="3" t="s">
        <v>74</v>
      </c>
      <c r="C33" s="3">
        <v>134.4</v>
      </c>
      <c r="D33" s="3">
        <v>2016</v>
      </c>
      <c r="E33" s="4">
        <v>-32.875</v>
      </c>
      <c r="F33" s="4">
        <v>25.997699737548828</v>
      </c>
      <c r="G33" s="3" t="s">
        <v>141</v>
      </c>
    </row>
    <row r="34" spans="1:7" x14ac:dyDescent="0.25">
      <c r="A34" s="2" t="s">
        <v>142</v>
      </c>
      <c r="B34" s="3" t="s">
        <v>74</v>
      </c>
      <c r="C34" s="3">
        <v>21.524999999999999</v>
      </c>
      <c r="D34" s="3">
        <v>2015</v>
      </c>
      <c r="E34" s="4">
        <v>-32.591201782226563</v>
      </c>
      <c r="F34" s="4">
        <v>27.963100433349609</v>
      </c>
      <c r="G34" s="3" t="s">
        <v>143</v>
      </c>
    </row>
    <row r="35" spans="1:7" x14ac:dyDescent="0.25">
      <c r="A35" s="2" t="s">
        <v>144</v>
      </c>
      <c r="B35" s="3" t="s">
        <v>74</v>
      </c>
      <c r="C35" s="3">
        <v>1.8</v>
      </c>
      <c r="D35" s="3">
        <v>2010</v>
      </c>
      <c r="E35" s="4">
        <v>-33.675998687744141</v>
      </c>
      <c r="F35" s="4">
        <v>25.602800369262695</v>
      </c>
      <c r="G35" s="3" t="s">
        <v>145</v>
      </c>
    </row>
    <row r="36" spans="1:7" x14ac:dyDescent="0.25">
      <c r="A36" s="2" t="s">
        <v>146</v>
      </c>
      <c r="B36" s="3" t="s">
        <v>74</v>
      </c>
      <c r="C36" s="3">
        <v>138.6</v>
      </c>
      <c r="D36" s="3">
        <v>2014</v>
      </c>
      <c r="E36" s="4">
        <v>-32.742000579833984</v>
      </c>
      <c r="F36" s="4">
        <v>25.924200057983398</v>
      </c>
      <c r="G36" s="3" t="s">
        <v>147</v>
      </c>
    </row>
    <row r="37" spans="1:7" x14ac:dyDescent="0.25">
      <c r="A37" s="2" t="s">
        <v>148</v>
      </c>
      <c r="B37" s="3" t="s">
        <v>74</v>
      </c>
      <c r="C37" s="3">
        <v>13</v>
      </c>
      <c r="D37" s="3">
        <v>2008</v>
      </c>
      <c r="E37" s="4">
        <v>-33.317298889160156</v>
      </c>
      <c r="F37" s="4">
        <v>18.258600234985352</v>
      </c>
      <c r="G37" s="3" t="s">
        <v>149</v>
      </c>
    </row>
    <row r="38" spans="1:7" x14ac:dyDescent="0.25">
      <c r="A38" s="2" t="s">
        <v>150</v>
      </c>
      <c r="B38" s="3" t="s">
        <v>74</v>
      </c>
      <c r="C38" s="3">
        <v>0.25</v>
      </c>
      <c r="D38" s="3">
        <v>2008</v>
      </c>
      <c r="E38" s="4">
        <v>-33.317298889160156</v>
      </c>
      <c r="F38" s="4">
        <v>18.258600234985352</v>
      </c>
      <c r="G38" s="3" t="s">
        <v>151</v>
      </c>
    </row>
    <row r="39" spans="1:7" x14ac:dyDescent="0.25">
      <c r="A39" s="2" t="s">
        <v>152</v>
      </c>
      <c r="B39" s="3" t="s">
        <v>74</v>
      </c>
      <c r="C39" s="3">
        <v>27</v>
      </c>
      <c r="D39" s="3">
        <v>2014</v>
      </c>
      <c r="E39" s="4">
        <v>-34.227001190185547</v>
      </c>
      <c r="F39" s="4">
        <v>19.372699737548828</v>
      </c>
      <c r="G39" s="3" t="s">
        <v>153</v>
      </c>
    </row>
    <row r="40" spans="1:7" x14ac:dyDescent="0.25">
      <c r="A40" s="2" t="s">
        <v>154</v>
      </c>
      <c r="B40" s="3" t="s">
        <v>74</v>
      </c>
      <c r="C40" s="3">
        <v>100</v>
      </c>
      <c r="D40" s="3">
        <v>2015</v>
      </c>
      <c r="E40" s="4">
        <v>-31.480199813842773</v>
      </c>
      <c r="F40" s="4">
        <v>26.440700531005859</v>
      </c>
      <c r="G40" s="3" t="s">
        <v>155</v>
      </c>
    </row>
    <row r="41" spans="1:7" x14ac:dyDescent="0.25">
      <c r="A41" s="2" t="s">
        <v>156</v>
      </c>
      <c r="B41" s="3" t="s">
        <v>74</v>
      </c>
      <c r="C41" s="3">
        <v>32.5</v>
      </c>
      <c r="D41" s="3">
        <v>2020</v>
      </c>
      <c r="E41" s="4">
        <v>-34.698943999999997</v>
      </c>
      <c r="F41" s="4">
        <v>20.015277999999999</v>
      </c>
      <c r="G41" s="3" t="s">
        <v>157</v>
      </c>
    </row>
    <row r="42" spans="1:7" x14ac:dyDescent="0.25">
      <c r="A42" s="2" t="s">
        <v>158</v>
      </c>
      <c r="B42" s="3" t="s">
        <v>74</v>
      </c>
      <c r="C42" s="3">
        <v>111</v>
      </c>
      <c r="D42" s="3">
        <v>2017</v>
      </c>
      <c r="E42" s="4">
        <v>-34.151639000000003</v>
      </c>
      <c r="F42" s="4">
        <v>24.523638999999999</v>
      </c>
      <c r="G42" s="3" t="s">
        <v>159</v>
      </c>
    </row>
    <row r="43" spans="1:7" x14ac:dyDescent="0.25">
      <c r="A43" s="2" t="s">
        <v>160</v>
      </c>
      <c r="B43" s="3" t="s">
        <v>74</v>
      </c>
      <c r="C43" s="3">
        <v>120</v>
      </c>
      <c r="D43" s="3">
        <v>2020</v>
      </c>
      <c r="E43" s="4">
        <v>-32.679333</v>
      </c>
      <c r="F43" s="4">
        <v>26.104666999999999</v>
      </c>
      <c r="G43" s="3" t="s">
        <v>161</v>
      </c>
    </row>
    <row r="44" spans="1:7" x14ac:dyDescent="0.25">
      <c r="A44" s="2" t="s">
        <v>162</v>
      </c>
      <c r="B44" s="3" t="s">
        <v>74</v>
      </c>
      <c r="C44" s="3">
        <v>138</v>
      </c>
      <c r="D44" s="3">
        <v>2015</v>
      </c>
      <c r="E44" s="4">
        <v>-33.266498565673828</v>
      </c>
      <c r="F44" s="4">
        <v>19.022499084472656</v>
      </c>
      <c r="G44" s="3" t="s">
        <v>163</v>
      </c>
    </row>
    <row r="45" spans="1:7" x14ac:dyDescent="0.25">
      <c r="A45" s="2" t="s">
        <v>164</v>
      </c>
      <c r="B45" s="3" t="s">
        <v>74</v>
      </c>
      <c r="C45" s="3">
        <v>60</v>
      </c>
      <c r="D45" s="3">
        <v>2015</v>
      </c>
      <c r="E45" s="4">
        <v>-33.676300048828125</v>
      </c>
      <c r="F45" s="4">
        <v>25.602899551391602</v>
      </c>
      <c r="G45" s="3" t="s">
        <v>165</v>
      </c>
    </row>
    <row r="46" spans="1:7" x14ac:dyDescent="0.25">
      <c r="A46" s="2" t="s">
        <v>166</v>
      </c>
      <c r="B46" s="3" t="s">
        <v>74</v>
      </c>
      <c r="C46" s="3">
        <v>66.599999999999994</v>
      </c>
      <c r="D46" s="3">
        <v>2014</v>
      </c>
      <c r="E46" s="4">
        <v>-33.092998504638672</v>
      </c>
      <c r="F46" s="4">
        <v>18.398700714111328</v>
      </c>
      <c r="G46" s="3" t="s">
        <v>167</v>
      </c>
    </row>
    <row r="47" spans="1:7" x14ac:dyDescent="0.25">
      <c r="A47" s="2" t="s">
        <v>168</v>
      </c>
      <c r="B47" s="3" t="s">
        <v>74</v>
      </c>
      <c r="C47" s="3">
        <v>138</v>
      </c>
      <c r="D47" s="3">
        <v>2014</v>
      </c>
      <c r="E47" s="4">
        <v>-33.996200561523438</v>
      </c>
      <c r="F47" s="4">
        <v>24.843500137329102</v>
      </c>
      <c r="G47" s="3" t="s">
        <v>169</v>
      </c>
    </row>
    <row r="48" spans="1:7" x14ac:dyDescent="0.25">
      <c r="A48" s="2" t="s">
        <v>170</v>
      </c>
      <c r="B48" s="3" t="s">
        <v>74</v>
      </c>
      <c r="C48" s="3">
        <v>148</v>
      </c>
      <c r="D48" s="3">
        <v>2020</v>
      </c>
      <c r="E48" s="4">
        <v>-32.749389000000001</v>
      </c>
      <c r="F48" s="4">
        <v>25.941721999999999</v>
      </c>
      <c r="G48" s="3" t="s">
        <v>75</v>
      </c>
    </row>
    <row r="49" spans="1:7" x14ac:dyDescent="0.25">
      <c r="A49" s="2" t="s">
        <v>171</v>
      </c>
      <c r="B49" s="3" t="s">
        <v>74</v>
      </c>
      <c r="C49" s="3">
        <v>147.6</v>
      </c>
      <c r="D49" s="3">
        <v>2021</v>
      </c>
      <c r="E49" s="4">
        <v>-34.120221999999998</v>
      </c>
      <c r="F49" s="4">
        <v>24.645222</v>
      </c>
      <c r="G49" s="3" t="s">
        <v>172</v>
      </c>
    </row>
    <row r="50" spans="1:7" x14ac:dyDescent="0.25">
      <c r="A50" s="2" t="s">
        <v>173</v>
      </c>
      <c r="B50" s="3" t="s">
        <v>74</v>
      </c>
      <c r="C50" s="3">
        <v>110.4</v>
      </c>
      <c r="D50" s="3">
        <v>2020</v>
      </c>
      <c r="E50" s="4">
        <v>-33.335555999999997</v>
      </c>
      <c r="F50" s="4">
        <v>20.028389000000001</v>
      </c>
      <c r="G50" s="3" t="s">
        <v>79</v>
      </c>
    </row>
    <row r="51" spans="1:7" x14ac:dyDescent="0.25">
      <c r="A51" s="2" t="s">
        <v>174</v>
      </c>
      <c r="B51" s="3" t="s">
        <v>74</v>
      </c>
      <c r="C51" s="3">
        <v>80</v>
      </c>
      <c r="D51" s="3">
        <v>2015</v>
      </c>
      <c r="E51" s="4">
        <v>-34.136001586914063</v>
      </c>
      <c r="F51" s="4">
        <v>24.710500717163086</v>
      </c>
      <c r="G51" s="3" t="s">
        <v>175</v>
      </c>
    </row>
    <row r="52" spans="1:7" x14ac:dyDescent="0.25">
      <c r="A52" s="2" t="s">
        <v>176</v>
      </c>
      <c r="B52" s="3" t="s">
        <v>74</v>
      </c>
      <c r="C52" s="3">
        <v>105.8</v>
      </c>
      <c r="D52" s="3">
        <v>2015</v>
      </c>
      <c r="E52" s="4">
        <v>-31.512800216674805</v>
      </c>
      <c r="F52" s="4">
        <v>18.091400146484375</v>
      </c>
      <c r="G52" s="3" t="s">
        <v>79</v>
      </c>
    </row>
    <row r="53" spans="1:7" x14ac:dyDescent="0.25">
      <c r="A53" s="2" t="s">
        <v>177</v>
      </c>
      <c r="B53" s="3" t="s">
        <v>74</v>
      </c>
      <c r="C53" s="3">
        <v>95.325000000000003</v>
      </c>
      <c r="D53" s="3">
        <v>2016</v>
      </c>
      <c r="E53" s="4">
        <v>-34.073101043701172</v>
      </c>
      <c r="F53" s="4">
        <v>24.505699157714844</v>
      </c>
      <c r="G53" s="3" t="s">
        <v>178</v>
      </c>
    </row>
    <row r="54" spans="1:7" x14ac:dyDescent="0.25">
      <c r="A54" s="2" t="s">
        <v>179</v>
      </c>
      <c r="B54" s="3" t="s">
        <v>74</v>
      </c>
      <c r="C54" s="3">
        <v>27</v>
      </c>
      <c r="D54" s="3">
        <v>2014</v>
      </c>
      <c r="E54" s="4">
        <v>-33.963001251220703</v>
      </c>
      <c r="F54" s="4">
        <v>25.24220085144043</v>
      </c>
      <c r="G54" s="3" t="s">
        <v>180</v>
      </c>
    </row>
    <row r="55" spans="1:7" x14ac:dyDescent="0.25">
      <c r="A55" s="2" t="s">
        <v>181</v>
      </c>
      <c r="B55" s="3" t="s">
        <v>74</v>
      </c>
      <c r="C55" s="3">
        <v>24.6</v>
      </c>
      <c r="D55" s="3">
        <v>2015</v>
      </c>
      <c r="E55" s="4">
        <v>-33.323799133300781</v>
      </c>
      <c r="F55" s="4">
        <v>26.464199066162109</v>
      </c>
      <c r="G55" s="3" t="s">
        <v>178</v>
      </c>
    </row>
    <row r="56" spans="1:7" x14ac:dyDescent="0.25">
      <c r="A56" s="2" t="s">
        <v>182</v>
      </c>
      <c r="B56" s="3" t="s">
        <v>74</v>
      </c>
      <c r="C56" s="3">
        <v>34.5</v>
      </c>
      <c r="D56" s="3">
        <v>2021</v>
      </c>
      <c r="E56" s="4">
        <v>-33.300389000000003</v>
      </c>
      <c r="F56" s="4">
        <v>27.361833000000001</v>
      </c>
      <c r="G56" s="3" t="s">
        <v>183</v>
      </c>
    </row>
    <row r="57" spans="1:7" x14ac:dyDescent="0.25">
      <c r="A57" s="2" t="s">
        <v>184</v>
      </c>
      <c r="B57" s="3" t="s">
        <v>74</v>
      </c>
      <c r="C57" s="3">
        <v>94</v>
      </c>
      <c r="D57" s="3">
        <v>2015</v>
      </c>
      <c r="E57" s="4">
        <v>-32.833999633789063</v>
      </c>
      <c r="F57" s="4">
        <v>18.006099700927734</v>
      </c>
      <c r="G57" s="3" t="s">
        <v>185</v>
      </c>
    </row>
    <row r="58" spans="1:7" x14ac:dyDescent="0.25">
      <c r="C58">
        <f>SUM(C33:C57)</f>
        <v>1969.9</v>
      </c>
    </row>
    <row r="59" spans="1:7" x14ac:dyDescent="0.25">
      <c r="A59" s="88" t="s">
        <v>1</v>
      </c>
      <c r="B59" s="88" t="s">
        <v>2</v>
      </c>
      <c r="C59" s="88" t="s">
        <v>3</v>
      </c>
      <c r="D59" s="88" t="s">
        <v>4</v>
      </c>
      <c r="E59" s="118" t="s">
        <v>5</v>
      </c>
      <c r="F59" s="118"/>
    </row>
    <row r="60" spans="1:7" x14ac:dyDescent="0.25">
      <c r="A60" s="2" t="s">
        <v>186</v>
      </c>
      <c r="B60" s="3" t="s">
        <v>187</v>
      </c>
      <c r="C60" s="2">
        <v>9</v>
      </c>
      <c r="D60" s="3">
        <v>2008</v>
      </c>
      <c r="E60" s="3">
        <v>-28.834</v>
      </c>
      <c r="F60" s="3">
        <v>31.890999999999998</v>
      </c>
    </row>
    <row r="61" spans="1:7" x14ac:dyDescent="0.25">
      <c r="A61" s="2" t="s">
        <v>188</v>
      </c>
      <c r="B61" s="3" t="s">
        <v>187</v>
      </c>
      <c r="C61" s="2">
        <v>5</v>
      </c>
      <c r="D61" s="3" t="s">
        <v>17</v>
      </c>
      <c r="E61" s="3">
        <v>-29.045000000000002</v>
      </c>
      <c r="F61" s="3">
        <v>31.526</v>
      </c>
    </row>
    <row r="62" spans="1:7" x14ac:dyDescent="0.25">
      <c r="A62" s="2" t="s">
        <v>189</v>
      </c>
      <c r="B62" s="3" t="s">
        <v>187</v>
      </c>
      <c r="C62" s="2">
        <v>5</v>
      </c>
      <c r="D62" s="3" t="s">
        <v>17</v>
      </c>
      <c r="E62" s="89">
        <v>-33.994999999999997</v>
      </c>
      <c r="F62" s="89">
        <v>22.452999999999999</v>
      </c>
    </row>
    <row r="63" spans="1:7" x14ac:dyDescent="0.25">
      <c r="A63" s="2" t="s">
        <v>190</v>
      </c>
      <c r="B63" s="3" t="s">
        <v>187</v>
      </c>
      <c r="C63" s="2">
        <v>4.5</v>
      </c>
      <c r="D63" s="3" t="s">
        <v>17</v>
      </c>
      <c r="E63" s="3">
        <v>-28.443000000000001</v>
      </c>
      <c r="F63" s="3">
        <v>32.183999999999997</v>
      </c>
    </row>
    <row r="64" spans="1:7" x14ac:dyDescent="0.25">
      <c r="C64">
        <f>SUM(C60:C63)</f>
        <v>23.5</v>
      </c>
    </row>
  </sheetData>
  <mergeCells count="9">
    <mergeCell ref="E32:F32"/>
    <mergeCell ref="E59:F59"/>
    <mergeCell ref="E24:F24"/>
    <mergeCell ref="E5:F5"/>
    <mergeCell ref="A3:K4"/>
    <mergeCell ref="A18:B18"/>
    <mergeCell ref="C18:D18"/>
    <mergeCell ref="E18:F18"/>
    <mergeCell ref="I18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6143-EE57-4648-BE73-0C25A51A237F}">
  <dimension ref="A3:K40"/>
  <sheetViews>
    <sheetView topLeftCell="C1" workbookViewId="0">
      <selection activeCell="C20" sqref="C20"/>
    </sheetView>
  </sheetViews>
  <sheetFormatPr defaultRowHeight="15" x14ac:dyDescent="0.25"/>
  <cols>
    <col min="1" max="1" width="17.85546875" bestFit="1" customWidth="1"/>
    <col min="2" max="2" width="10.7109375" bestFit="1" customWidth="1"/>
    <col min="4" max="4" width="10.42578125" customWidth="1"/>
    <col min="6" max="6" width="11.140625" customWidth="1"/>
    <col min="7" max="7" width="11.5703125" bestFit="1" customWidth="1"/>
    <col min="8" max="8" width="40.5703125" bestFit="1" customWidth="1"/>
    <col min="9" max="9" width="79" bestFit="1" customWidth="1"/>
    <col min="10" max="10" width="14.7109375" customWidth="1"/>
    <col min="11" max="11" width="12.85546875" bestFit="1" customWidth="1"/>
  </cols>
  <sheetData>
    <row r="3" spans="1:11" x14ac:dyDescent="0.25">
      <c r="A3" s="126" t="s">
        <v>191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</row>
    <row r="4" spans="1:11" x14ac:dyDescent="0.25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</row>
    <row r="5" spans="1:11" ht="15.75" thickBot="1" x14ac:dyDescent="0.3">
      <c r="A5" s="25" t="s">
        <v>1</v>
      </c>
      <c r="B5" s="25" t="s">
        <v>2</v>
      </c>
      <c r="C5" s="25" t="s">
        <v>3</v>
      </c>
      <c r="D5" s="25" t="s">
        <v>4</v>
      </c>
      <c r="E5" s="125" t="s">
        <v>5</v>
      </c>
      <c r="F5" s="125"/>
      <c r="G5" s="25"/>
      <c r="H5" s="25" t="s">
        <v>6</v>
      </c>
      <c r="I5" s="25"/>
      <c r="J5" s="25" t="s">
        <v>7</v>
      </c>
      <c r="K5" s="25" t="s">
        <v>8</v>
      </c>
    </row>
    <row r="6" spans="1:11" x14ac:dyDescent="0.25">
      <c r="A6" s="9" t="s">
        <v>192</v>
      </c>
      <c r="B6" s="10" t="s">
        <v>10</v>
      </c>
      <c r="C6" s="10">
        <v>3840</v>
      </c>
      <c r="D6" s="10" t="s">
        <v>193</v>
      </c>
      <c r="E6" s="11">
        <v>-26.08971</v>
      </c>
      <c r="F6" s="11">
        <v>28.969090000000001</v>
      </c>
      <c r="G6" s="12"/>
      <c r="H6" s="28" t="s">
        <v>194</v>
      </c>
      <c r="I6" s="12"/>
      <c r="J6" s="12" t="s">
        <v>112</v>
      </c>
      <c r="K6" s="29" t="s">
        <v>195</v>
      </c>
    </row>
    <row r="7" spans="1:11" x14ac:dyDescent="0.25">
      <c r="A7" s="14" t="s">
        <v>196</v>
      </c>
      <c r="B7" s="3" t="s">
        <v>10</v>
      </c>
      <c r="C7" s="3">
        <v>3843</v>
      </c>
      <c r="D7" s="3" t="s">
        <v>197</v>
      </c>
      <c r="E7" s="4">
        <v>-27.100860000000001</v>
      </c>
      <c r="F7" s="4">
        <v>29.770199999999999</v>
      </c>
      <c r="G7" s="2"/>
      <c r="H7" s="5" t="s">
        <v>198</v>
      </c>
      <c r="I7" s="2" t="s">
        <v>13</v>
      </c>
      <c r="J7" s="6" t="s">
        <v>112</v>
      </c>
      <c r="K7" s="30" t="s">
        <v>195</v>
      </c>
    </row>
    <row r="8" spans="1:11" x14ac:dyDescent="0.25">
      <c r="A8" s="14" t="s">
        <v>199</v>
      </c>
      <c r="B8" s="3" t="s">
        <v>10</v>
      </c>
      <c r="C8" s="3">
        <v>3690</v>
      </c>
      <c r="D8" s="3" t="s">
        <v>200</v>
      </c>
      <c r="E8" s="4">
        <v>-23.669370000000001</v>
      </c>
      <c r="F8" s="4">
        <v>27.611560000000001</v>
      </c>
      <c r="G8" s="2"/>
      <c r="H8" s="2" t="s">
        <v>201</v>
      </c>
      <c r="I8" s="2" t="s">
        <v>13</v>
      </c>
      <c r="J8" s="6" t="s">
        <v>112</v>
      </c>
      <c r="K8" s="15" t="s">
        <v>202</v>
      </c>
    </row>
    <row r="9" spans="1:11" x14ac:dyDescent="0.25">
      <c r="A9" s="31" t="s">
        <v>203</v>
      </c>
      <c r="B9" s="3" t="s">
        <v>10</v>
      </c>
      <c r="C9" s="3">
        <v>3510</v>
      </c>
      <c r="D9" s="3" t="s">
        <v>204</v>
      </c>
      <c r="E9" s="4">
        <v>-26.776949999999999</v>
      </c>
      <c r="F9" s="4">
        <v>29.35229</v>
      </c>
      <c r="G9" s="3"/>
      <c r="H9" s="2" t="s">
        <v>205</v>
      </c>
      <c r="I9" s="2" t="s">
        <v>13</v>
      </c>
      <c r="J9" s="2" t="s">
        <v>112</v>
      </c>
      <c r="K9" s="15" t="s">
        <v>195</v>
      </c>
    </row>
    <row r="10" spans="1:11" x14ac:dyDescent="0.25">
      <c r="A10" s="14" t="s">
        <v>206</v>
      </c>
      <c r="B10" s="3" t="s">
        <v>10</v>
      </c>
      <c r="C10" s="3">
        <v>3450</v>
      </c>
      <c r="D10" s="3" t="s">
        <v>207</v>
      </c>
      <c r="E10" s="4">
        <v>-25.9619</v>
      </c>
      <c r="F10" s="4">
        <v>29.338640000000002</v>
      </c>
      <c r="G10" s="2"/>
      <c r="H10" s="2" t="s">
        <v>208</v>
      </c>
      <c r="I10" s="2" t="s">
        <v>13</v>
      </c>
      <c r="J10" s="2" t="s">
        <v>112</v>
      </c>
      <c r="K10" s="15" t="s">
        <v>195</v>
      </c>
    </row>
    <row r="11" spans="1:11" x14ac:dyDescent="0.25">
      <c r="A11" s="14" t="s">
        <v>209</v>
      </c>
      <c r="B11" s="3" t="s">
        <v>10</v>
      </c>
      <c r="C11" s="3">
        <v>3450</v>
      </c>
      <c r="D11" s="3" t="s">
        <v>210</v>
      </c>
      <c r="E11" s="4">
        <v>-26.281700000000001</v>
      </c>
      <c r="F11" s="4">
        <v>29.140640000000001</v>
      </c>
      <c r="G11" s="2"/>
      <c r="H11" s="2" t="s">
        <v>211</v>
      </c>
      <c r="I11" s="2" t="s">
        <v>13</v>
      </c>
      <c r="J11" s="2" t="s">
        <v>112</v>
      </c>
      <c r="K11" s="15" t="s">
        <v>195</v>
      </c>
    </row>
    <row r="12" spans="1:11" x14ac:dyDescent="0.25">
      <c r="A12" s="14" t="s">
        <v>212</v>
      </c>
      <c r="B12" s="3" t="s">
        <v>10</v>
      </c>
      <c r="C12" s="3">
        <v>2850</v>
      </c>
      <c r="D12" s="3" t="s">
        <v>213</v>
      </c>
      <c r="E12" s="4">
        <v>-26.256</v>
      </c>
      <c r="F12" s="4">
        <v>29.178999999999998</v>
      </c>
      <c r="G12" s="3"/>
      <c r="H12" s="2" t="s">
        <v>214</v>
      </c>
      <c r="I12" s="2" t="s">
        <v>13</v>
      </c>
      <c r="J12" s="2" t="s">
        <v>112</v>
      </c>
      <c r="K12" s="15" t="s">
        <v>195</v>
      </c>
    </row>
    <row r="13" spans="1:11" x14ac:dyDescent="0.25">
      <c r="A13" s="14" t="s">
        <v>215</v>
      </c>
      <c r="B13" s="3" t="s">
        <v>10</v>
      </c>
      <c r="C13" s="3">
        <v>1980</v>
      </c>
      <c r="D13" s="3">
        <v>1975</v>
      </c>
      <c r="E13" s="4">
        <v>-25.944900000000001</v>
      </c>
      <c r="F13" s="4">
        <v>29.791399999999999</v>
      </c>
      <c r="G13" s="2"/>
      <c r="H13" s="2" t="s">
        <v>216</v>
      </c>
      <c r="I13" s="2" t="s">
        <v>13</v>
      </c>
      <c r="J13" s="2" t="s">
        <v>112</v>
      </c>
      <c r="K13" s="15" t="s">
        <v>195</v>
      </c>
    </row>
    <row r="14" spans="1:11" x14ac:dyDescent="0.25">
      <c r="A14" s="14" t="s">
        <v>217</v>
      </c>
      <c r="B14" s="3" t="s">
        <v>10</v>
      </c>
      <c r="C14" s="3">
        <v>1895</v>
      </c>
      <c r="D14" s="3" t="s">
        <v>218</v>
      </c>
      <c r="E14" s="4">
        <v>-26.033100000000001</v>
      </c>
      <c r="F14" s="4">
        <v>29.6005</v>
      </c>
      <c r="G14" s="2"/>
      <c r="H14" s="2" t="s">
        <v>219</v>
      </c>
      <c r="I14" s="2" t="s">
        <v>13</v>
      </c>
      <c r="J14" s="2" t="s">
        <v>112</v>
      </c>
      <c r="K14" s="15" t="s">
        <v>195</v>
      </c>
    </row>
    <row r="15" spans="1:11" x14ac:dyDescent="0.25">
      <c r="A15" s="14" t="s">
        <v>220</v>
      </c>
      <c r="B15" s="3" t="s">
        <v>10</v>
      </c>
      <c r="C15" s="3">
        <v>1580</v>
      </c>
      <c r="D15" s="3" t="s">
        <v>221</v>
      </c>
      <c r="E15" s="4">
        <v>-26.621449999999999</v>
      </c>
      <c r="F15" s="4">
        <v>30.090050000000002</v>
      </c>
      <c r="G15" s="2"/>
      <c r="H15" s="2" t="s">
        <v>222</v>
      </c>
      <c r="I15" s="2" t="s">
        <v>13</v>
      </c>
      <c r="J15" s="2" t="s">
        <v>112</v>
      </c>
      <c r="K15" s="15" t="s">
        <v>195</v>
      </c>
    </row>
    <row r="16" spans="1:11" x14ac:dyDescent="0.25">
      <c r="A16" s="14" t="s">
        <v>223</v>
      </c>
      <c r="B16" s="3" t="s">
        <v>10</v>
      </c>
      <c r="C16" s="3">
        <v>1200</v>
      </c>
      <c r="D16" s="3" t="s">
        <v>224</v>
      </c>
      <c r="E16" s="4">
        <v>-26.770060000000001</v>
      </c>
      <c r="F16" s="4">
        <v>28.496649999999999</v>
      </c>
      <c r="G16" s="2"/>
      <c r="H16" s="2" t="s">
        <v>225</v>
      </c>
      <c r="I16" s="2" t="s">
        <v>13</v>
      </c>
      <c r="J16" s="2" t="s">
        <v>112</v>
      </c>
      <c r="K16" s="15" t="s">
        <v>195</v>
      </c>
    </row>
    <row r="17" spans="1:11" x14ac:dyDescent="0.25">
      <c r="A17" s="14" t="s">
        <v>226</v>
      </c>
      <c r="B17" s="3" t="s">
        <v>10</v>
      </c>
      <c r="C17" s="3">
        <v>1000</v>
      </c>
      <c r="D17" s="3" t="s">
        <v>227</v>
      </c>
      <c r="E17" s="4">
        <v>-26.0899</v>
      </c>
      <c r="F17" s="4">
        <v>29.4725</v>
      </c>
      <c r="G17" s="2"/>
      <c r="H17" s="2" t="s">
        <v>228</v>
      </c>
      <c r="I17" s="2" t="s">
        <v>13</v>
      </c>
      <c r="J17" s="2" t="s">
        <v>112</v>
      </c>
      <c r="K17" s="15" t="s">
        <v>195</v>
      </c>
    </row>
    <row r="18" spans="1:11" x14ac:dyDescent="0.25">
      <c r="A18" s="14" t="s">
        <v>229</v>
      </c>
      <c r="B18" s="3" t="s">
        <v>10</v>
      </c>
      <c r="C18" s="3">
        <v>600</v>
      </c>
      <c r="D18" s="3" t="s">
        <v>230</v>
      </c>
      <c r="E18" s="4">
        <v>-26.55885</v>
      </c>
      <c r="F18" s="4">
        <v>29.15033</v>
      </c>
      <c r="G18" s="2"/>
      <c r="H18" s="2" t="s">
        <v>231</v>
      </c>
      <c r="I18" s="2"/>
      <c r="J18" s="2" t="s">
        <v>112</v>
      </c>
      <c r="K18" s="15" t="s">
        <v>195</v>
      </c>
    </row>
    <row r="19" spans="1:11" x14ac:dyDescent="0.25">
      <c r="C19">
        <f>SUM(C6:C18)</f>
        <v>32888</v>
      </c>
    </row>
    <row r="20" spans="1:11" ht="17.25" x14ac:dyDescent="0.25">
      <c r="A20" s="25"/>
      <c r="B20" s="25"/>
      <c r="C20" s="25"/>
      <c r="D20" s="25"/>
      <c r="E20" s="125"/>
      <c r="F20" s="125"/>
      <c r="G20" s="25" t="s">
        <v>123</v>
      </c>
      <c r="H20" s="25" t="s">
        <v>124</v>
      </c>
      <c r="I20" s="25"/>
      <c r="J20" s="25"/>
      <c r="K20" s="25"/>
    </row>
    <row r="21" spans="1:11" x14ac:dyDescent="0.25">
      <c r="A21" s="14"/>
      <c r="B21" s="3"/>
      <c r="C21" s="3"/>
      <c r="D21" s="3"/>
      <c r="E21" s="4"/>
      <c r="F21" s="4"/>
      <c r="G21" s="3"/>
      <c r="H21" s="3"/>
      <c r="I21" s="2"/>
      <c r="J21" s="2"/>
      <c r="K21" s="15"/>
    </row>
    <row r="22" spans="1:11" ht="15.75" thickBot="1" x14ac:dyDescent="0.3">
      <c r="A22" s="16"/>
      <c r="B22" s="17"/>
      <c r="C22" s="17"/>
      <c r="D22" s="17"/>
      <c r="E22" s="18"/>
      <c r="F22" s="18"/>
      <c r="G22" s="17"/>
      <c r="H22" s="17"/>
      <c r="I22" s="19"/>
      <c r="J22" s="19"/>
      <c r="K22" s="20"/>
    </row>
    <row r="24" spans="1:11" x14ac:dyDescent="0.25">
      <c r="A24" s="85" t="s">
        <v>1</v>
      </c>
      <c r="B24" s="85" t="s">
        <v>2</v>
      </c>
      <c r="C24" s="85" t="s">
        <v>3</v>
      </c>
      <c r="D24" s="85" t="s">
        <v>4</v>
      </c>
      <c r="E24" s="119" t="s">
        <v>5</v>
      </c>
      <c r="F24" s="119"/>
      <c r="G24" s="85" t="s">
        <v>28</v>
      </c>
      <c r="H24" s="85" t="s">
        <v>6</v>
      </c>
      <c r="I24" s="85"/>
      <c r="J24" s="77"/>
      <c r="K24" s="76" t="s">
        <v>8</v>
      </c>
    </row>
    <row r="25" spans="1:11" x14ac:dyDescent="0.25">
      <c r="A25" s="48" t="s">
        <v>232</v>
      </c>
      <c r="B25" s="49" t="s">
        <v>30</v>
      </c>
      <c r="C25" s="49">
        <v>67.900000000000006</v>
      </c>
      <c r="D25" s="49">
        <v>2020</v>
      </c>
      <c r="E25" s="87">
        <v>-27.166855000000002</v>
      </c>
      <c r="F25" s="87">
        <v>26.402405999999999</v>
      </c>
      <c r="G25" s="49" t="s">
        <v>35</v>
      </c>
      <c r="H25" s="48" t="s">
        <v>31</v>
      </c>
      <c r="I25" s="48" t="s">
        <v>32</v>
      </c>
      <c r="J25" s="48"/>
      <c r="K25" s="48" t="s">
        <v>233</v>
      </c>
    </row>
    <row r="26" spans="1:11" x14ac:dyDescent="0.25">
      <c r="A26" s="48" t="s">
        <v>234</v>
      </c>
      <c r="B26" s="49" t="s">
        <v>30</v>
      </c>
      <c r="C26" s="49">
        <v>50</v>
      </c>
      <c r="D26" s="49">
        <v>2021</v>
      </c>
      <c r="E26" s="50">
        <v>-25.637858999999999</v>
      </c>
      <c r="F26" s="50">
        <v>27.932231000000002</v>
      </c>
      <c r="G26" s="49" t="s">
        <v>35</v>
      </c>
      <c r="H26" s="48" t="s">
        <v>31</v>
      </c>
      <c r="I26" s="48" t="s">
        <v>32</v>
      </c>
      <c r="J26" s="48"/>
      <c r="K26" s="48" t="s">
        <v>233</v>
      </c>
    </row>
    <row r="27" spans="1:11" x14ac:dyDescent="0.25">
      <c r="A27" s="48" t="s">
        <v>235</v>
      </c>
      <c r="B27" s="49" t="s">
        <v>30</v>
      </c>
      <c r="C27" s="48">
        <v>6.93</v>
      </c>
      <c r="D27" s="49">
        <v>2013</v>
      </c>
      <c r="E27" s="49">
        <v>-25.738000869750977</v>
      </c>
      <c r="F27" s="49">
        <v>27.418100357055664</v>
      </c>
      <c r="G27" s="49" t="s">
        <v>17</v>
      </c>
      <c r="H27" s="48" t="s">
        <v>31</v>
      </c>
      <c r="I27" s="48" t="s">
        <v>32</v>
      </c>
      <c r="J27" s="48"/>
      <c r="K27" s="48" t="s">
        <v>233</v>
      </c>
    </row>
    <row r="28" spans="1:11" x14ac:dyDescent="0.25">
      <c r="A28" s="48" t="s">
        <v>236</v>
      </c>
      <c r="B28" s="49" t="s">
        <v>30</v>
      </c>
      <c r="C28" s="48">
        <v>28</v>
      </c>
      <c r="D28" s="49">
        <v>2014</v>
      </c>
      <c r="E28" s="49">
        <v>-22.993000030517578</v>
      </c>
      <c r="F28" s="49">
        <v>29.251800537109375</v>
      </c>
      <c r="G28" s="49" t="s">
        <v>35</v>
      </c>
      <c r="H28" s="48" t="s">
        <v>31</v>
      </c>
      <c r="I28" s="48" t="s">
        <v>32</v>
      </c>
      <c r="J28" s="48"/>
      <c r="K28" s="48" t="s">
        <v>202</v>
      </c>
    </row>
    <row r="29" spans="1:11" x14ac:dyDescent="0.25">
      <c r="A29" s="48" t="s">
        <v>237</v>
      </c>
      <c r="B29" s="49" t="s">
        <v>30</v>
      </c>
      <c r="C29" s="48">
        <v>60</v>
      </c>
      <c r="D29" s="49">
        <v>2016</v>
      </c>
      <c r="E29" s="49">
        <v>-23.071242000000002</v>
      </c>
      <c r="F29" s="49">
        <v>27.983989999999999</v>
      </c>
      <c r="G29" s="49" t="s">
        <v>17</v>
      </c>
      <c r="H29" s="48" t="s">
        <v>31</v>
      </c>
      <c r="I29" s="48" t="s">
        <v>32</v>
      </c>
      <c r="J29" s="48"/>
      <c r="K29" s="48" t="s">
        <v>202</v>
      </c>
    </row>
    <row r="30" spans="1:11" x14ac:dyDescent="0.25">
      <c r="A30" s="48" t="s">
        <v>238</v>
      </c>
      <c r="B30" s="49" t="s">
        <v>30</v>
      </c>
      <c r="C30" s="48">
        <v>75</v>
      </c>
      <c r="D30" s="49">
        <v>2020</v>
      </c>
      <c r="E30" s="49">
        <v>-27.037944</v>
      </c>
      <c r="F30" s="49">
        <v>24.787034999999999</v>
      </c>
      <c r="G30" s="49" t="s">
        <v>35</v>
      </c>
      <c r="H30" s="48" t="s">
        <v>31</v>
      </c>
      <c r="I30" s="48" t="s">
        <v>32</v>
      </c>
      <c r="J30" s="48"/>
      <c r="K30" s="48" t="s">
        <v>233</v>
      </c>
    </row>
    <row r="31" spans="1:11" x14ac:dyDescent="0.25">
      <c r="A31" s="48" t="s">
        <v>239</v>
      </c>
      <c r="B31" s="49" t="s">
        <v>30</v>
      </c>
      <c r="C31" s="48">
        <v>30</v>
      </c>
      <c r="D31" s="49">
        <v>2014</v>
      </c>
      <c r="E31" s="49">
        <v>-24.041999816894531</v>
      </c>
      <c r="F31" s="49">
        <v>29.368499755859375</v>
      </c>
      <c r="G31" s="49" t="s">
        <v>35</v>
      </c>
      <c r="H31" s="48" t="s">
        <v>31</v>
      </c>
      <c r="I31" s="48" t="s">
        <v>32</v>
      </c>
      <c r="J31" s="48"/>
      <c r="K31" s="48" t="s">
        <v>202</v>
      </c>
    </row>
    <row r="32" spans="1:11" x14ac:dyDescent="0.25">
      <c r="A32" s="86" t="s">
        <v>240</v>
      </c>
      <c r="B32" s="49" t="s">
        <v>30</v>
      </c>
      <c r="C32" s="48">
        <v>75</v>
      </c>
      <c r="D32" s="49">
        <v>2021</v>
      </c>
      <c r="E32" s="49">
        <v>-25.573865000000001</v>
      </c>
      <c r="F32" s="49">
        <v>26.067966999999999</v>
      </c>
      <c r="G32" s="49" t="s">
        <v>35</v>
      </c>
      <c r="H32" s="48" t="s">
        <v>31</v>
      </c>
      <c r="I32" s="86" t="s">
        <v>32</v>
      </c>
      <c r="J32" s="48"/>
      <c r="K32" s="48" t="s">
        <v>233</v>
      </c>
    </row>
    <row r="33" spans="1:9" x14ac:dyDescent="0.25">
      <c r="A33" s="78"/>
      <c r="B33" s="21"/>
      <c r="C33">
        <f>SUM(C25:C32)</f>
        <v>392.83000000000004</v>
      </c>
      <c r="D33" s="21"/>
      <c r="G33" s="75"/>
      <c r="I33" s="78"/>
    </row>
    <row r="34" spans="1:9" x14ac:dyDescent="0.25">
      <c r="A34" s="88" t="s">
        <v>1</v>
      </c>
      <c r="B34" s="88" t="s">
        <v>2</v>
      </c>
      <c r="C34" s="88" t="s">
        <v>3</v>
      </c>
      <c r="D34" s="88" t="s">
        <v>4</v>
      </c>
      <c r="E34" s="118" t="s">
        <v>5</v>
      </c>
      <c r="F34" s="118"/>
    </row>
    <row r="35" spans="1:9" x14ac:dyDescent="0.25">
      <c r="A35" s="2" t="s">
        <v>241</v>
      </c>
      <c r="B35" s="3" t="s">
        <v>187</v>
      </c>
      <c r="C35" s="3">
        <v>25</v>
      </c>
      <c r="D35" s="3">
        <v>2021</v>
      </c>
      <c r="E35" s="4">
        <v>-25.567</v>
      </c>
      <c r="F35" s="4">
        <v>30.661999999999999</v>
      </c>
    </row>
    <row r="36" spans="1:9" x14ac:dyDescent="0.25">
      <c r="A36" s="2" t="s">
        <v>242</v>
      </c>
      <c r="B36" s="3" t="s">
        <v>187</v>
      </c>
      <c r="C36" s="2">
        <v>8</v>
      </c>
      <c r="D36" s="3" t="s">
        <v>17</v>
      </c>
      <c r="E36" s="3">
        <v>-25.553999999999998</v>
      </c>
      <c r="F36" s="3">
        <v>31.866</v>
      </c>
    </row>
    <row r="37" spans="1:9" x14ac:dyDescent="0.25">
      <c r="A37" s="2" t="s">
        <v>243</v>
      </c>
      <c r="B37" s="3" t="s">
        <v>187</v>
      </c>
      <c r="C37" s="2">
        <v>5</v>
      </c>
      <c r="D37" s="3" t="s">
        <v>17</v>
      </c>
      <c r="E37" s="3">
        <v>-26.812000000000001</v>
      </c>
      <c r="F37" s="3">
        <v>30.440999999999999</v>
      </c>
    </row>
    <row r="38" spans="1:9" x14ac:dyDescent="0.25">
      <c r="A38" s="2" t="s">
        <v>244</v>
      </c>
      <c r="B38" s="3" t="s">
        <v>187</v>
      </c>
      <c r="C38" s="2">
        <v>4</v>
      </c>
      <c r="D38" s="3" t="s">
        <v>17</v>
      </c>
      <c r="E38" s="3">
        <v>-25.274999999999999</v>
      </c>
      <c r="F38" s="3">
        <v>31.334</v>
      </c>
    </row>
    <row r="39" spans="1:9" x14ac:dyDescent="0.25">
      <c r="A39" s="2" t="s">
        <v>245</v>
      </c>
      <c r="B39" s="3" t="s">
        <v>187</v>
      </c>
      <c r="C39" s="2">
        <v>2</v>
      </c>
      <c r="D39" s="3" t="s">
        <v>17</v>
      </c>
      <c r="E39" s="89">
        <v>-26.225000000000001</v>
      </c>
      <c r="F39" s="3">
        <v>28.288</v>
      </c>
    </row>
    <row r="40" spans="1:9" x14ac:dyDescent="0.25">
      <c r="C40">
        <f>SUM(C35:C39)</f>
        <v>44</v>
      </c>
    </row>
  </sheetData>
  <mergeCells count="5">
    <mergeCell ref="E5:F5"/>
    <mergeCell ref="A3:K4"/>
    <mergeCell ref="E20:F20"/>
    <mergeCell ref="E24:F24"/>
    <mergeCell ref="E34:F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E39D-52A0-4430-8FFE-B21EDF7D2C5B}">
  <dimension ref="A3:J9"/>
  <sheetViews>
    <sheetView workbookViewId="0">
      <selection activeCell="C8" sqref="C8"/>
    </sheetView>
  </sheetViews>
  <sheetFormatPr defaultRowHeight="15" x14ac:dyDescent="0.25"/>
  <cols>
    <col min="1" max="1" width="13.7109375" bestFit="1" customWidth="1"/>
    <col min="2" max="2" width="10.7109375" bestFit="1" customWidth="1"/>
    <col min="4" max="4" width="9.7109375" bestFit="1" customWidth="1"/>
    <col min="8" max="8" width="44.140625" bestFit="1" customWidth="1"/>
  </cols>
  <sheetData>
    <row r="3" spans="1:10" x14ac:dyDescent="0.25">
      <c r="A3" s="128" t="s">
        <v>246</v>
      </c>
      <c r="B3" s="128"/>
      <c r="C3" s="128"/>
      <c r="D3" s="128"/>
      <c r="E3" s="128"/>
      <c r="F3" s="128"/>
      <c r="G3" s="128"/>
      <c r="H3" s="128"/>
      <c r="I3" s="128"/>
      <c r="J3" s="128"/>
    </row>
    <row r="4" spans="1:10" x14ac:dyDescent="0.25">
      <c r="A4" s="128"/>
      <c r="B4" s="128"/>
      <c r="C4" s="128"/>
      <c r="D4" s="128"/>
      <c r="E4" s="128"/>
      <c r="F4" s="128"/>
      <c r="G4" s="128"/>
      <c r="H4" s="128"/>
      <c r="I4" s="128"/>
      <c r="J4" s="128"/>
    </row>
    <row r="5" spans="1:10" x14ac:dyDescent="0.25">
      <c r="A5" s="1" t="s">
        <v>1</v>
      </c>
      <c r="B5" s="1" t="s">
        <v>2</v>
      </c>
      <c r="C5" s="1" t="s">
        <v>3</v>
      </c>
      <c r="D5" s="1" t="s">
        <v>4</v>
      </c>
      <c r="E5" s="127" t="s">
        <v>5</v>
      </c>
      <c r="F5" s="127"/>
      <c r="G5" s="1"/>
      <c r="H5" s="1" t="s">
        <v>6</v>
      </c>
      <c r="I5" s="1" t="s">
        <v>7</v>
      </c>
      <c r="J5" s="1" t="s">
        <v>8</v>
      </c>
    </row>
    <row r="6" spans="1:10" x14ac:dyDescent="0.25">
      <c r="A6" s="2" t="s">
        <v>247</v>
      </c>
      <c r="B6" s="3" t="s">
        <v>10</v>
      </c>
      <c r="C6" s="3">
        <v>600</v>
      </c>
      <c r="D6" s="3" t="s">
        <v>248</v>
      </c>
      <c r="E6" s="4">
        <v>-26.115680000000001</v>
      </c>
      <c r="F6" s="4">
        <v>28.194520000000001</v>
      </c>
      <c r="G6" s="2"/>
      <c r="H6" s="2" t="s">
        <v>249</v>
      </c>
      <c r="I6" s="2" t="s">
        <v>112</v>
      </c>
      <c r="J6" s="2" t="s">
        <v>250</v>
      </c>
    </row>
    <row r="7" spans="1:10" x14ac:dyDescent="0.25">
      <c r="A7" s="2" t="s">
        <v>251</v>
      </c>
      <c r="B7" s="3" t="s">
        <v>10</v>
      </c>
      <c r="C7" s="3">
        <v>182</v>
      </c>
      <c r="D7" s="3">
        <v>1963</v>
      </c>
      <c r="E7" s="4">
        <v>-25.555759999999999</v>
      </c>
      <c r="F7" s="4">
        <v>28.23799</v>
      </c>
      <c r="G7" s="2"/>
      <c r="H7" s="2" t="s">
        <v>252</v>
      </c>
      <c r="I7" s="2" t="s">
        <v>112</v>
      </c>
      <c r="J7" s="2" t="s">
        <v>250</v>
      </c>
    </row>
    <row r="8" spans="1:10" x14ac:dyDescent="0.25">
      <c r="A8" s="2" t="s">
        <v>253</v>
      </c>
      <c r="B8" s="3" t="s">
        <v>10</v>
      </c>
      <c r="C8" s="3">
        <v>145</v>
      </c>
      <c r="D8" s="3">
        <v>1952</v>
      </c>
      <c r="E8" s="4">
        <v>-25.758389999999999</v>
      </c>
      <c r="F8" s="4">
        <v>28.14667</v>
      </c>
      <c r="G8" s="2"/>
      <c r="H8" s="2" t="s">
        <v>254</v>
      </c>
      <c r="I8" s="2" t="s">
        <v>112</v>
      </c>
      <c r="J8" s="2" t="s">
        <v>250</v>
      </c>
    </row>
    <row r="9" spans="1:10" x14ac:dyDescent="0.25">
      <c r="C9">
        <f>SUM(C6:C8)</f>
        <v>927</v>
      </c>
    </row>
  </sheetData>
  <mergeCells count="2">
    <mergeCell ref="E5:F5"/>
    <mergeCell ref="A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E528-6332-4D9A-A023-088199A5B813}">
  <dimension ref="D4:F23"/>
  <sheetViews>
    <sheetView zoomScaleNormal="100" workbookViewId="0">
      <selection activeCell="F10" sqref="F10"/>
    </sheetView>
  </sheetViews>
  <sheetFormatPr defaultRowHeight="15" x14ac:dyDescent="0.25"/>
  <cols>
    <col min="5" max="5" width="17.85546875" customWidth="1"/>
    <col min="6" max="6" width="13.28515625" bestFit="1" customWidth="1"/>
    <col min="8" max="8" width="11.42578125" bestFit="1" customWidth="1"/>
    <col min="9" max="9" width="23.140625" bestFit="1" customWidth="1"/>
    <col min="10" max="10" width="16.42578125" bestFit="1" customWidth="1"/>
    <col min="11" max="11" width="20.140625" bestFit="1" customWidth="1"/>
    <col min="12" max="12" width="16.5703125" bestFit="1" customWidth="1"/>
    <col min="13" max="13" width="20.140625" bestFit="1" customWidth="1"/>
    <col min="14" max="14" width="9.42578125" bestFit="1" customWidth="1"/>
  </cols>
  <sheetData>
    <row r="4" spans="4:6" ht="15.75" thickBot="1" x14ac:dyDescent="0.3"/>
    <row r="5" spans="4:6" ht="15.75" thickBot="1" x14ac:dyDescent="0.3">
      <c r="D5" s="90" t="s">
        <v>255</v>
      </c>
      <c r="E5" s="91" t="s">
        <v>256</v>
      </c>
      <c r="F5" s="92" t="s">
        <v>257</v>
      </c>
    </row>
    <row r="6" spans="4:6" ht="15.75" thickBot="1" x14ac:dyDescent="0.3">
      <c r="D6" s="105" t="s">
        <v>258</v>
      </c>
      <c r="E6" s="106" t="s">
        <v>10</v>
      </c>
      <c r="F6" s="107">
        <v>927</v>
      </c>
    </row>
    <row r="7" spans="4:6" x14ac:dyDescent="0.25">
      <c r="D7" s="129" t="s">
        <v>259</v>
      </c>
      <c r="E7" s="93" t="s">
        <v>10</v>
      </c>
      <c r="F7" s="94">
        <v>3778</v>
      </c>
    </row>
    <row r="8" spans="4:6" x14ac:dyDescent="0.25">
      <c r="D8" s="130"/>
      <c r="E8" s="95" t="s">
        <v>30</v>
      </c>
      <c r="F8" s="96">
        <v>1654.9</v>
      </c>
    </row>
    <row r="9" spans="4:6" x14ac:dyDescent="0.25">
      <c r="D9" s="130"/>
      <c r="E9" s="95" t="s">
        <v>74</v>
      </c>
      <c r="F9" s="96">
        <v>500</v>
      </c>
    </row>
    <row r="10" spans="4:6" x14ac:dyDescent="0.25">
      <c r="D10" s="130"/>
      <c r="E10" s="95" t="s">
        <v>266</v>
      </c>
      <c r="F10" s="96">
        <v>324</v>
      </c>
    </row>
    <row r="11" spans="4:6" ht="15.75" thickBot="1" x14ac:dyDescent="0.3">
      <c r="D11" s="131"/>
      <c r="E11" s="97" t="s">
        <v>267</v>
      </c>
      <c r="F11" s="98">
        <v>10</v>
      </c>
    </row>
    <row r="12" spans="4:6" x14ac:dyDescent="0.25">
      <c r="D12" s="132" t="s">
        <v>260</v>
      </c>
      <c r="E12" s="99" t="s">
        <v>10</v>
      </c>
      <c r="F12" s="100">
        <v>32888</v>
      </c>
    </row>
    <row r="13" spans="4:6" x14ac:dyDescent="0.25">
      <c r="D13" s="133"/>
      <c r="E13" s="101" t="s">
        <v>30</v>
      </c>
      <c r="F13" s="102">
        <v>392.83</v>
      </c>
    </row>
    <row r="14" spans="4:6" ht="15.75" thickBot="1" x14ac:dyDescent="0.3">
      <c r="D14" s="134"/>
      <c r="E14" s="103" t="s">
        <v>261</v>
      </c>
      <c r="F14" s="104">
        <v>44</v>
      </c>
    </row>
    <row r="15" spans="4:6" x14ac:dyDescent="0.25">
      <c r="D15" s="135" t="s">
        <v>262</v>
      </c>
      <c r="E15" s="108" t="s">
        <v>101</v>
      </c>
      <c r="F15" s="109">
        <v>3134</v>
      </c>
    </row>
    <row r="16" spans="4:6" x14ac:dyDescent="0.25">
      <c r="D16" s="136"/>
      <c r="E16" s="110" t="s">
        <v>115</v>
      </c>
      <c r="F16" s="111">
        <v>1940</v>
      </c>
    </row>
    <row r="17" spans="4:6" x14ac:dyDescent="0.25">
      <c r="D17" s="136"/>
      <c r="E17" s="110" t="s">
        <v>30</v>
      </c>
      <c r="F17" s="111">
        <v>203.42</v>
      </c>
    </row>
    <row r="18" spans="4:6" x14ac:dyDescent="0.25">
      <c r="D18" s="136"/>
      <c r="E18" s="110" t="s">
        <v>74</v>
      </c>
      <c r="F18" s="111">
        <v>1969.9</v>
      </c>
    </row>
    <row r="19" spans="4:6" x14ac:dyDescent="0.25">
      <c r="D19" s="136"/>
      <c r="E19" s="110" t="s">
        <v>261</v>
      </c>
      <c r="F19" s="111">
        <v>23.5</v>
      </c>
    </row>
    <row r="20" spans="4:6" x14ac:dyDescent="0.25">
      <c r="D20" s="136"/>
      <c r="E20" s="110" t="s">
        <v>266</v>
      </c>
      <c r="F20" s="111">
        <f>360+42</f>
        <v>402</v>
      </c>
    </row>
    <row r="21" spans="4:6" x14ac:dyDescent="0.25">
      <c r="D21" s="136"/>
      <c r="E21" s="110" t="s">
        <v>267</v>
      </c>
      <c r="F21" s="111">
        <v>2.1</v>
      </c>
    </row>
    <row r="22" spans="4:6" ht="15.75" thickBot="1" x14ac:dyDescent="0.3">
      <c r="D22" s="137"/>
      <c r="E22" s="112" t="s">
        <v>263</v>
      </c>
      <c r="F22" s="113">
        <v>2892</v>
      </c>
    </row>
    <row r="23" spans="4:6" x14ac:dyDescent="0.25">
      <c r="F23">
        <f>SUM(F6:F22)</f>
        <v>51085.65</v>
      </c>
    </row>
  </sheetData>
  <mergeCells count="3">
    <mergeCell ref="D7:D11"/>
    <mergeCell ref="D12:D14"/>
    <mergeCell ref="D15:D22"/>
  </mergeCells>
  <hyperlinks>
    <hyperlink ref="O18" r:id="rId1" display="https://d1wqtxts1xzle7.cloudfront.net/78510536/sklarchik_system_2017-libre.pdf?1641910279=&amp;response-content-disposition=inline%3B+filename%3DSystem_cost_of_energy_generation_scenari.pdf&amp;Expires=1694184488&amp;Signature=dL7ANZiZaxGIHyimCPIPk8J4EjGpeZdrCymDo4XIKcSc12O8elCkdlB~BZGEWyOcJAba-9q4n3SsyIfuoWoP20bDjMWmiMZbr2-XkXHs23Ht8DTN8N2o4RfngG0tQrLl9nZwajCZf6Y-0vmfEZ75ZFn8UqOfgKNSCcvp3RdgXHynQWb1FatfWAKQ-zCvJizC6DMjqzxp441HNrcO-MGDjIrsp8fp5DcY-rglSZXaIZ1jt8p~c-c34A5oSWzHOgT5OqN5JZBcweSy90DbkXas67nVLrBJ0CAzhjgHIL0WXctvGIHfTdGV5ND8gUF3USlOQ9T6p8xWecg4mvKD5oxXAQ__&amp;Key-Pair-Id=APKAJLOHF5GGSLRBV4ZA" xr:uid="{D8D40304-368F-476B-85B1-7F34B5F0180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Western region</vt:lpstr>
      <vt:lpstr>Coast region</vt:lpstr>
      <vt:lpstr>Northen region</vt:lpstr>
      <vt:lpstr>Capitol region</vt:lpstr>
      <vt:lpstr>Recap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Luigi</dc:creator>
  <cp:keywords/>
  <dc:description/>
  <cp:lastModifiedBy>Valeria Baiocco</cp:lastModifiedBy>
  <cp:revision/>
  <dcterms:created xsi:type="dcterms:W3CDTF">2022-05-20T08:20:54Z</dcterms:created>
  <dcterms:modified xsi:type="dcterms:W3CDTF">2024-02-20T14:42:33Z</dcterms:modified>
  <cp:category/>
  <cp:contentStatus/>
</cp:coreProperties>
</file>