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polimi365.sharepoint.com/sites/DENG-SESAM/Documenti condivisi/PUBLICATIONS/2023_Rinaldi_IIOA/Model/Data/link/"/>
    </mc:Choice>
  </mc:AlternateContent>
  <xr:revisionPtr revIDLastSave="221" documentId="11_AD4DB114E441178AC67DF44CE6D4E0DA683EDF27" xr6:coauthVersionLast="47" xr6:coauthVersionMax="47" xr10:uidLastSave="{A15E0A67-FD80-4635-ADA1-2BB2D9EC8931}"/>
  <bookViews>
    <workbookView xWindow="28680" yWindow="-120" windowWidth="29040" windowHeight="15720" activeTab="1" xr2:uid="{00000000-000D-0000-FFFF-FFFF00000000}"/>
  </bookViews>
  <sheets>
    <sheet name="technologies" sheetId="1" r:id="rId1"/>
    <sheet name="mater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9" i="2"/>
  <c r="I6" i="2"/>
  <c r="I3" i="2"/>
  <c r="E14" i="1"/>
  <c r="F14" i="1"/>
  <c r="G14" i="1"/>
  <c r="G11" i="1"/>
  <c r="F11" i="1"/>
  <c r="E11" i="1"/>
  <c r="E8" i="1"/>
  <c r="F8" i="1"/>
  <c r="G8" i="1"/>
  <c r="G5" i="1"/>
  <c r="F5" i="1"/>
  <c r="E5" i="1"/>
  <c r="G12" i="1"/>
  <c r="E12" i="1"/>
  <c r="F12" i="1"/>
  <c r="F9" i="1"/>
  <c r="E9" i="1"/>
  <c r="G9" i="1"/>
  <c r="G6" i="1"/>
  <c r="F6" i="1"/>
  <c r="E6" i="1"/>
  <c r="G3" i="1"/>
  <c r="F3" i="1"/>
  <c r="E3" i="1"/>
  <c r="F13" i="1"/>
  <c r="F10" i="1"/>
  <c r="F7" i="1"/>
  <c r="F4" i="1"/>
  <c r="G13" i="1"/>
  <c r="G10" i="1"/>
  <c r="G7" i="1"/>
  <c r="G4" i="1"/>
  <c r="E13" i="1"/>
  <c r="E10" i="1"/>
  <c r="E7" i="1"/>
  <c r="E4" i="1"/>
</calcChain>
</file>

<file path=xl/sharedStrings.xml><?xml version="1.0" encoding="utf-8"?>
<sst xmlns="http://schemas.openxmlformats.org/spreadsheetml/2006/main" count="65" uniqueCount="21">
  <si>
    <t>PV power</t>
  </si>
  <si>
    <t>Wind power</t>
  </si>
  <si>
    <t>€/W</t>
  </si>
  <si>
    <t>China</t>
  </si>
  <si>
    <t>Europe</t>
  </si>
  <si>
    <t>Rest of the World</t>
  </si>
  <si>
    <t>United States</t>
  </si>
  <si>
    <t>Min</t>
  </si>
  <si>
    <t>Avg</t>
  </si>
  <si>
    <t>Max</t>
  </si>
  <si>
    <t>Neodymium</t>
  </si>
  <si>
    <t>Dysprosium</t>
  </si>
  <si>
    <t>Silicon</t>
  </si>
  <si>
    <t>Nickel</t>
  </si>
  <si>
    <t>Copper</t>
  </si>
  <si>
    <t>LFP batteries</t>
  </si>
  <si>
    <t>€/battery</t>
  </si>
  <si>
    <t>NCA batteries</t>
  </si>
  <si>
    <t>NMC batteries</t>
  </si>
  <si>
    <t>Iron</t>
  </si>
  <si>
    <t>Lithium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</si>
</sst>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textRotation="90" wrapText="1"/>
    </xf>
    <xf numFmtId="0" fontId="0" fillId="0" borderId="0" xfId="0" applyAlignment="1">
      <alignment horizontal="right" textRotation="90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G20" sqref="G20"/>
    </sheetView>
  </sheetViews>
  <sheetFormatPr defaultRowHeight="15" x14ac:dyDescent="0.25"/>
  <cols>
    <col min="1" max="1" width="16.5703125" bestFit="1" customWidth="1"/>
    <col min="2" max="2" width="8.5703125" style="1" customWidth="1"/>
    <col min="3" max="4" width="12.28515625" customWidth="1"/>
    <col min="5" max="5" width="12.42578125" bestFit="1" customWidth="1"/>
    <col min="6" max="6" width="13.42578125" bestFit="1" customWidth="1"/>
    <col min="7" max="7" width="13.85546875" bestFit="1" customWidth="1"/>
  </cols>
  <sheetData>
    <row r="1" spans="1:7" x14ac:dyDescent="0.25">
      <c r="C1" s="3" t="s">
        <v>0</v>
      </c>
      <c r="D1" s="3" t="s">
        <v>1</v>
      </c>
      <c r="E1" s="3" t="s">
        <v>15</v>
      </c>
      <c r="F1" s="3" t="s">
        <v>17</v>
      </c>
      <c r="G1" s="3" t="s">
        <v>18</v>
      </c>
    </row>
    <row r="2" spans="1:7" x14ac:dyDescent="0.25">
      <c r="C2" s="4" t="s">
        <v>2</v>
      </c>
      <c r="D2" s="4" t="s">
        <v>2</v>
      </c>
      <c r="E2" s="4" t="s">
        <v>16</v>
      </c>
      <c r="F2" s="4" t="s">
        <v>16</v>
      </c>
      <c r="G2" s="4" t="s">
        <v>16</v>
      </c>
    </row>
    <row r="3" spans="1:7" x14ac:dyDescent="0.25">
      <c r="A3" t="s">
        <v>3</v>
      </c>
      <c r="B3" s="1" t="s">
        <v>7</v>
      </c>
      <c r="C3">
        <v>0.28999999999999998</v>
      </c>
      <c r="D3">
        <v>0.8</v>
      </c>
      <c r="E3">
        <f>E4*0.9</f>
        <v>7560</v>
      </c>
      <c r="F3">
        <f>F4*0.9</f>
        <v>10440</v>
      </c>
      <c r="G3">
        <f>G4*0.9</f>
        <v>10800</v>
      </c>
    </row>
    <row r="4" spans="1:7" x14ac:dyDescent="0.25">
      <c r="A4" t="s">
        <v>3</v>
      </c>
      <c r="B4" s="1" t="s">
        <v>8</v>
      </c>
      <c r="C4">
        <v>0.54</v>
      </c>
      <c r="D4">
        <v>1.4</v>
      </c>
      <c r="E4">
        <f>105*80</f>
        <v>8400</v>
      </c>
      <c r="F4">
        <f>145*80</f>
        <v>11600</v>
      </c>
      <c r="G4">
        <f>150*80</f>
        <v>12000</v>
      </c>
    </row>
    <row r="5" spans="1:7" x14ac:dyDescent="0.25">
      <c r="A5" t="s">
        <v>3</v>
      </c>
      <c r="B5" s="1" t="s">
        <v>9</v>
      </c>
      <c r="C5">
        <v>0.92</v>
      </c>
      <c r="D5">
        <v>5</v>
      </c>
      <c r="E5">
        <f>E4*1.1</f>
        <v>9240</v>
      </c>
      <c r="F5">
        <f>F4*1.1</f>
        <v>12760.000000000002</v>
      </c>
      <c r="G5">
        <f>G4*1.1</f>
        <v>13200.000000000002</v>
      </c>
    </row>
    <row r="6" spans="1:7" x14ac:dyDescent="0.25">
      <c r="A6" t="s">
        <v>4</v>
      </c>
      <c r="B6" s="1" t="s">
        <v>7</v>
      </c>
      <c r="C6" s="2">
        <v>0.41</v>
      </c>
      <c r="D6">
        <v>1</v>
      </c>
      <c r="E6">
        <f>E7*0.9</f>
        <v>7560</v>
      </c>
      <c r="F6">
        <f>F7*0.9</f>
        <v>10440</v>
      </c>
      <c r="G6">
        <f>G7*0.9</f>
        <v>10800</v>
      </c>
    </row>
    <row r="7" spans="1:7" x14ac:dyDescent="0.25">
      <c r="A7" t="s">
        <v>4</v>
      </c>
      <c r="B7" s="1" t="s">
        <v>8</v>
      </c>
      <c r="C7" s="2">
        <v>1.25</v>
      </c>
      <c r="D7">
        <v>1.9</v>
      </c>
      <c r="E7">
        <f>105*80</f>
        <v>8400</v>
      </c>
      <c r="F7">
        <f>145*80</f>
        <v>11600</v>
      </c>
      <c r="G7">
        <f>150*80</f>
        <v>12000</v>
      </c>
    </row>
    <row r="8" spans="1:7" x14ac:dyDescent="0.25">
      <c r="A8" t="s">
        <v>4</v>
      </c>
      <c r="B8" s="1" t="s">
        <v>9</v>
      </c>
      <c r="C8" s="2">
        <v>3.14</v>
      </c>
      <c r="D8">
        <v>2.5</v>
      </c>
      <c r="E8">
        <f>E7*1.1</f>
        <v>9240</v>
      </c>
      <c r="F8">
        <f>F7*1.1</f>
        <v>12760.000000000002</v>
      </c>
      <c r="G8">
        <f>G7*1.1</f>
        <v>13200.000000000002</v>
      </c>
    </row>
    <row r="9" spans="1:7" x14ac:dyDescent="0.25">
      <c r="A9" t="s">
        <v>5</v>
      </c>
      <c r="B9" s="1" t="s">
        <v>7</v>
      </c>
      <c r="C9" s="2">
        <v>0.2</v>
      </c>
      <c r="D9">
        <v>0.8</v>
      </c>
      <c r="E9">
        <f>E10*0.9</f>
        <v>7560</v>
      </c>
      <c r="F9">
        <f>F10*0.9</f>
        <v>10440</v>
      </c>
      <c r="G9">
        <f>G10*0.9</f>
        <v>10800</v>
      </c>
    </row>
    <row r="10" spans="1:7" x14ac:dyDescent="0.25">
      <c r="A10" t="s">
        <v>5</v>
      </c>
      <c r="B10" s="1" t="s">
        <v>8</v>
      </c>
      <c r="C10" s="2">
        <v>0.91</v>
      </c>
      <c r="D10">
        <v>1.8</v>
      </c>
      <c r="E10">
        <f>105*80</f>
        <v>8400</v>
      </c>
      <c r="F10">
        <f>145*80</f>
        <v>11600</v>
      </c>
      <c r="G10">
        <f>150*80</f>
        <v>12000</v>
      </c>
    </row>
    <row r="11" spans="1:7" x14ac:dyDescent="0.25">
      <c r="A11" t="s">
        <v>5</v>
      </c>
      <c r="B11" s="1" t="s">
        <v>9</v>
      </c>
      <c r="C11" s="2">
        <v>3.35</v>
      </c>
      <c r="D11">
        <v>8</v>
      </c>
      <c r="E11">
        <f>E10*1.1</f>
        <v>9240</v>
      </c>
      <c r="F11">
        <f>F10*1.1</f>
        <v>12760.000000000002</v>
      </c>
      <c r="G11">
        <f>G10*1.1</f>
        <v>13200.000000000002</v>
      </c>
    </row>
    <row r="12" spans="1:7" x14ac:dyDescent="0.25">
      <c r="A12" t="s">
        <v>6</v>
      </c>
      <c r="B12" s="1" t="s">
        <v>7</v>
      </c>
      <c r="C12" s="2">
        <v>0.38</v>
      </c>
      <c r="D12">
        <v>0.9</v>
      </c>
      <c r="E12">
        <f>E13*0.9</f>
        <v>7560</v>
      </c>
      <c r="F12">
        <f>F13*0.9</f>
        <v>10440</v>
      </c>
      <c r="G12">
        <f>G13*0.9</f>
        <v>10800</v>
      </c>
    </row>
    <row r="13" spans="1:7" x14ac:dyDescent="0.25">
      <c r="A13" t="s">
        <v>6</v>
      </c>
      <c r="B13" s="1" t="s">
        <v>8</v>
      </c>
      <c r="C13" s="2">
        <v>1.28</v>
      </c>
      <c r="D13">
        <v>1.8</v>
      </c>
      <c r="E13">
        <f>105*80</f>
        <v>8400</v>
      </c>
      <c r="F13">
        <f>145*80</f>
        <v>11600</v>
      </c>
      <c r="G13">
        <f>150*80</f>
        <v>12000</v>
      </c>
    </row>
    <row r="14" spans="1:7" x14ac:dyDescent="0.25">
      <c r="A14" t="s">
        <v>6</v>
      </c>
      <c r="B14" s="1" t="s">
        <v>9</v>
      </c>
      <c r="C14" s="2">
        <v>3.35</v>
      </c>
      <c r="D14">
        <v>6</v>
      </c>
      <c r="E14">
        <f>E13*1.1</f>
        <v>9240</v>
      </c>
      <c r="F14">
        <f>F13*1.1</f>
        <v>12760.000000000002</v>
      </c>
      <c r="G14">
        <f>G13*1.1</f>
        <v>13200.000000000002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C7A3-F658-45EA-820F-E5BF1AEDE0E6}">
  <dimension ref="A1:I13"/>
  <sheetViews>
    <sheetView tabSelected="1" workbookViewId="0">
      <selection activeCell="G5" sqref="G5"/>
    </sheetView>
  </sheetViews>
  <sheetFormatPr defaultRowHeight="15" x14ac:dyDescent="0.25"/>
  <cols>
    <col min="1" max="1" width="16.5703125" bestFit="1" customWidth="1"/>
    <col min="2" max="2" width="9.5703125" customWidth="1"/>
    <col min="3" max="9" width="4.7109375" customWidth="1"/>
    <col min="11" max="11" width="12" bestFit="1" customWidth="1"/>
  </cols>
  <sheetData>
    <row r="1" spans="1:9" ht="63" x14ac:dyDescent="0.25">
      <c r="C1" s="6" t="s">
        <v>12</v>
      </c>
      <c r="D1" s="6" t="s">
        <v>13</v>
      </c>
      <c r="E1" s="6" t="s">
        <v>10</v>
      </c>
      <c r="F1" s="6" t="s">
        <v>19</v>
      </c>
      <c r="G1" s="6" t="s">
        <v>11</v>
      </c>
      <c r="H1" s="6" t="s">
        <v>14</v>
      </c>
      <c r="I1" s="5" t="s">
        <v>20</v>
      </c>
    </row>
    <row r="2" spans="1:9" x14ac:dyDescent="0.25">
      <c r="A2" t="s">
        <v>3</v>
      </c>
      <c r="B2" t="s">
        <v>7</v>
      </c>
      <c r="C2">
        <v>3.3</v>
      </c>
      <c r="D2">
        <v>12.1</v>
      </c>
      <c r="E2">
        <v>262.5</v>
      </c>
      <c r="F2">
        <v>0.55000000000000004</v>
      </c>
      <c r="G2">
        <v>242.2</v>
      </c>
      <c r="H2">
        <v>3.8</v>
      </c>
      <c r="I2">
        <v>8</v>
      </c>
    </row>
    <row r="3" spans="1:9" x14ac:dyDescent="0.25">
      <c r="A3" t="s">
        <v>3</v>
      </c>
      <c r="B3" t="s">
        <v>8</v>
      </c>
      <c r="C3">
        <v>3.6</v>
      </c>
      <c r="D3">
        <v>13.2</v>
      </c>
      <c r="E3">
        <v>295</v>
      </c>
      <c r="F3">
        <v>0.6</v>
      </c>
      <c r="G3">
        <v>261.3</v>
      </c>
      <c r="H3">
        <v>4.0999999999999996</v>
      </c>
      <c r="I3">
        <f>AVERAGE(I4,I2)</f>
        <v>11</v>
      </c>
    </row>
    <row r="4" spans="1:9" x14ac:dyDescent="0.25">
      <c r="A4" t="s">
        <v>3</v>
      </c>
      <c r="B4" t="s">
        <v>9</v>
      </c>
      <c r="C4">
        <v>3.9</v>
      </c>
      <c r="D4">
        <v>14.4</v>
      </c>
      <c r="E4">
        <v>327.5</v>
      </c>
      <c r="F4">
        <v>0.65</v>
      </c>
      <c r="G4">
        <v>280.39999999999998</v>
      </c>
      <c r="H4">
        <v>4.4000000000000004</v>
      </c>
      <c r="I4">
        <v>14</v>
      </c>
    </row>
    <row r="5" spans="1:9" x14ac:dyDescent="0.25">
      <c r="A5" t="s">
        <v>4</v>
      </c>
      <c r="B5" t="s">
        <v>7</v>
      </c>
      <c r="C5">
        <v>3.7</v>
      </c>
      <c r="D5">
        <v>13.2</v>
      </c>
      <c r="E5">
        <v>300</v>
      </c>
      <c r="F5">
        <v>0.65</v>
      </c>
      <c r="G5">
        <v>250</v>
      </c>
      <c r="H5">
        <v>4.0999999999999996</v>
      </c>
      <c r="I5">
        <v>8</v>
      </c>
    </row>
    <row r="6" spans="1:9" x14ac:dyDescent="0.25">
      <c r="A6" t="s">
        <v>4</v>
      </c>
      <c r="B6" t="s">
        <v>8</v>
      </c>
      <c r="C6">
        <v>4</v>
      </c>
      <c r="D6">
        <v>14.5</v>
      </c>
      <c r="E6">
        <v>337.5</v>
      </c>
      <c r="F6">
        <v>0.7</v>
      </c>
      <c r="G6">
        <v>279</v>
      </c>
      <c r="H6">
        <v>4.4000000000000004</v>
      </c>
      <c r="I6">
        <f>AVERAGE(I7,I5)</f>
        <v>12</v>
      </c>
    </row>
    <row r="7" spans="1:9" x14ac:dyDescent="0.25">
      <c r="A7" t="s">
        <v>4</v>
      </c>
      <c r="B7" t="s">
        <v>9</v>
      </c>
      <c r="C7">
        <v>4.3</v>
      </c>
      <c r="D7">
        <v>15.8</v>
      </c>
      <c r="E7">
        <v>375</v>
      </c>
      <c r="F7">
        <v>0.75</v>
      </c>
      <c r="G7">
        <v>308</v>
      </c>
      <c r="H7">
        <v>4.8</v>
      </c>
      <c r="I7">
        <v>16</v>
      </c>
    </row>
    <row r="8" spans="1:9" x14ac:dyDescent="0.25">
      <c r="A8" t="s">
        <v>5</v>
      </c>
      <c r="B8" t="s">
        <v>7</v>
      </c>
      <c r="C8">
        <v>3.6</v>
      </c>
      <c r="D8">
        <v>13.1</v>
      </c>
      <c r="E8">
        <v>291.7</v>
      </c>
      <c r="F8">
        <v>0.6</v>
      </c>
      <c r="G8">
        <v>257.89999999999998</v>
      </c>
      <c r="H8">
        <v>4</v>
      </c>
      <c r="I8">
        <v>8</v>
      </c>
    </row>
    <row r="9" spans="1:9" x14ac:dyDescent="0.25">
      <c r="A9" t="s">
        <v>5</v>
      </c>
      <c r="B9" t="s">
        <v>8</v>
      </c>
      <c r="C9">
        <v>3.9</v>
      </c>
      <c r="D9">
        <v>14.2</v>
      </c>
      <c r="E9">
        <v>325</v>
      </c>
      <c r="F9">
        <v>0.65</v>
      </c>
      <c r="G9">
        <v>285</v>
      </c>
      <c r="H9">
        <v>4.4000000000000004</v>
      </c>
      <c r="I9">
        <f>AVERAGE(I10,I8)</f>
        <v>13</v>
      </c>
    </row>
    <row r="10" spans="1:9" x14ac:dyDescent="0.25">
      <c r="A10" t="s">
        <v>5</v>
      </c>
      <c r="B10" t="s">
        <v>9</v>
      </c>
      <c r="C10">
        <v>4.2</v>
      </c>
      <c r="D10">
        <v>15.3</v>
      </c>
      <c r="E10">
        <v>358.3</v>
      </c>
      <c r="F10">
        <v>0.7</v>
      </c>
      <c r="G10">
        <v>312</v>
      </c>
      <c r="H10">
        <v>4.8</v>
      </c>
      <c r="I10">
        <v>18</v>
      </c>
    </row>
    <row r="11" spans="1:9" x14ac:dyDescent="0.25">
      <c r="A11" t="s">
        <v>6</v>
      </c>
      <c r="B11" t="s">
        <v>7</v>
      </c>
      <c r="C11">
        <v>3.9</v>
      </c>
      <c r="D11">
        <v>14.3</v>
      </c>
      <c r="E11">
        <v>316.7</v>
      </c>
      <c r="F11">
        <v>0.65</v>
      </c>
      <c r="G11">
        <v>276.5</v>
      </c>
      <c r="H11">
        <v>4.3</v>
      </c>
      <c r="I11">
        <v>9</v>
      </c>
    </row>
    <row r="12" spans="1:9" x14ac:dyDescent="0.25">
      <c r="A12" t="s">
        <v>6</v>
      </c>
      <c r="B12" t="s">
        <v>8</v>
      </c>
      <c r="C12">
        <v>4.2</v>
      </c>
      <c r="D12">
        <v>15.4</v>
      </c>
      <c r="E12">
        <v>350</v>
      </c>
      <c r="F12">
        <v>0.7</v>
      </c>
      <c r="G12">
        <v>304</v>
      </c>
      <c r="H12">
        <v>4.7</v>
      </c>
      <c r="I12">
        <f>AVERAGE(I13,I11)</f>
        <v>13.5</v>
      </c>
    </row>
    <row r="13" spans="1:9" x14ac:dyDescent="0.25">
      <c r="A13" t="s">
        <v>6</v>
      </c>
      <c r="B13" t="s">
        <v>9</v>
      </c>
      <c r="C13">
        <v>4.5</v>
      </c>
      <c r="D13">
        <v>16.5</v>
      </c>
      <c r="E13">
        <v>383.3</v>
      </c>
      <c r="F13">
        <v>0.75</v>
      </c>
      <c r="G13">
        <v>331.5</v>
      </c>
      <c r="H13">
        <v>5.0999999999999996</v>
      </c>
      <c r="I13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44ae6a-e145-4c9d-94e7-ddf9cc58067e">
      <Terms xmlns="http://schemas.microsoft.com/office/infopath/2007/PartnerControls"/>
    </lcf76f155ced4ddcb4097134ff3c332f>
    <TaxCatchAll xmlns="e67e9a88-35e1-4b39-8da9-a609eb30828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EC11B5-DA2F-4D1E-8E53-CA43282F87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F08CE9-A59F-4C0D-AF5F-50841B344483}">
  <ds:schemaRefs>
    <ds:schemaRef ds:uri="http://schemas.microsoft.com/office/2006/metadata/properties"/>
    <ds:schemaRef ds:uri="http://schemas.microsoft.com/office/infopath/2007/PartnerControls"/>
    <ds:schemaRef ds:uri="5d44ae6a-e145-4c9d-94e7-ddf9cc58067e"/>
    <ds:schemaRef ds:uri="e67e9a88-35e1-4b39-8da9-a609eb308282"/>
  </ds:schemaRefs>
</ds:datastoreItem>
</file>

<file path=customXml/itemProps3.xml><?xml version="1.0" encoding="utf-8"?>
<ds:datastoreItem xmlns:ds="http://schemas.openxmlformats.org/officeDocument/2006/customXml" ds:itemID="{1EAF5328-0BC3-4D13-B22A-A6BDC066DE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technologies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2015-06-05T18:19:34Z</dcterms:created>
  <dcterms:modified xsi:type="dcterms:W3CDTF">2023-05-10T12:19:04Z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0x010100241E96938535DD4B921FCDFB54345D30</vt:lpwstr>
  </property>
  <property fmtid="{D5CDD505-2E9C-101B-9397-08002B2CF9AE}" pid="3" name="MediaServiceImageTags">
    <vt:lpwstr/>
  </property>
</Properties>
</file>