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3_H2020_FULFILL/Model/Files for shocks/Conceptual/"/>
    </mc:Choice>
  </mc:AlternateContent>
  <xr:revisionPtr revIDLastSave="92" documentId="8_{AD2F40CD-AF18-40EF-A1B0-48C609CBC281}" xr6:coauthVersionLast="47" xr6:coauthVersionMax="47" xr10:uidLastSave="{694A29E0-50F3-497D-AC51-3DCE3A58A338}"/>
  <bookViews>
    <workbookView xWindow="-110" yWindow="-110" windowWidth="38620" windowHeight="21100" activeTab="2" xr2:uid="{00000000-000D-0000-FFFF-FFFF00000000}"/>
  </bookViews>
  <sheets>
    <sheet name="car-eff 0 - starting point" sheetId="1" r:id="rId1"/>
    <sheet name="car-eff M - starting point" sheetId="4" r:id="rId2"/>
    <sheet name="car-eff 0 - clustering" sheetId="2" r:id="rId3"/>
    <sheet name="car-eff M - clustering" sheetId="3" r:id="rId4"/>
    <sheet name="car-emi M - clustering" sheetId="5" r:id="rId5"/>
    <sheet name="car-emi 0 - clustering" sheetId="6" r:id="rId6"/>
  </sheets>
  <externalReferences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6" l="1"/>
  <c r="D1" i="6"/>
  <c r="E1" i="5"/>
  <c r="D1" i="5"/>
  <c r="C1" i="3"/>
  <c r="D1" i="3" l="1"/>
  <c r="C1" i="2"/>
  <c r="D1" i="2"/>
  <c r="G27" i="4" l="1" a="1"/>
  <c r="G27" i="4" s="1"/>
  <c r="G22" i="4" a="1"/>
  <c r="G22" i="4" s="1"/>
  <c r="G17" i="4" a="1"/>
  <c r="G17" i="4" s="1"/>
  <c r="G12" i="4" a="1"/>
  <c r="G12" i="4" s="1"/>
  <c r="G7" i="4" a="1"/>
  <c r="F27" i="4" a="1"/>
  <c r="F27" i="4" s="1"/>
  <c r="F22" i="4" a="1"/>
  <c r="F22" i="4" s="1"/>
  <c r="F17" i="4" a="1"/>
  <c r="F17" i="4" s="1"/>
  <c r="F12" i="4" a="1"/>
  <c r="F12" i="4" s="1"/>
  <c r="F7" i="4" a="1"/>
  <c r="E27" i="4" a="1"/>
  <c r="E27" i="4" s="1"/>
  <c r="E22" i="4" a="1"/>
  <c r="E22" i="4" s="1"/>
  <c r="E17" i="4" a="1"/>
  <c r="E17" i="4" s="1"/>
  <c r="E12" i="4" a="1"/>
  <c r="E12" i="4" s="1"/>
  <c r="E7" i="4" a="1"/>
  <c r="D27" i="4" a="1"/>
  <c r="D27" i="4" s="1"/>
  <c r="D22" i="4" a="1"/>
  <c r="D22" i="4" s="1"/>
  <c r="D17" i="4" a="1"/>
  <c r="D17" i="4" s="1"/>
  <c r="D12" i="4" a="1"/>
  <c r="D12" i="4" s="1"/>
  <c r="D7" i="4" a="1"/>
  <c r="C27" i="4" a="1"/>
  <c r="C27" i="4" s="1"/>
  <c r="C22" i="4" a="1"/>
  <c r="C22" i="4" s="1"/>
  <c r="C17" i="4" a="1"/>
  <c r="C17" i="4" s="1"/>
  <c r="C12" i="4" a="1"/>
  <c r="C12" i="4" s="1"/>
  <c r="C7" i="4" a="1"/>
  <c r="G27" i="1" a="1"/>
  <c r="G27" i="1" s="1"/>
  <c r="G22" i="1" a="1"/>
  <c r="G22" i="1" s="1"/>
  <c r="G17" i="1" a="1"/>
  <c r="G17" i="1" s="1"/>
  <c r="G12" i="1" a="1"/>
  <c r="G12" i="1" s="1"/>
  <c r="G7" i="1" a="1"/>
  <c r="F27" i="1" a="1"/>
  <c r="F27" i="1" s="1"/>
  <c r="F22" i="1" a="1"/>
  <c r="F22" i="1" s="1"/>
  <c r="F17" i="1" a="1"/>
  <c r="F17" i="1" s="1"/>
  <c r="F12" i="1" a="1"/>
  <c r="F12" i="1" s="1"/>
  <c r="F7" i="1" a="1"/>
  <c r="E27" i="1" a="1"/>
  <c r="E27" i="1" s="1"/>
  <c r="E22" i="1" a="1"/>
  <c r="E22" i="1" s="1"/>
  <c r="E17" i="1" a="1"/>
  <c r="E17" i="1" s="1"/>
  <c r="E12" i="1" a="1"/>
  <c r="E12" i="1" s="1"/>
  <c r="E7" i="1" a="1"/>
  <c r="D27" i="1" a="1"/>
  <c r="D27" i="1" s="1"/>
  <c r="D22" i="1" a="1"/>
  <c r="D22" i="1" s="1"/>
  <c r="D17" i="1" a="1"/>
  <c r="D17" i="1" s="1"/>
  <c r="D12" i="1" a="1"/>
  <c r="D12" i="1" s="1"/>
  <c r="D7" i="1" a="1"/>
  <c r="C27" i="1" a="1"/>
  <c r="C27" i="1" s="1"/>
  <c r="C22" i="1" a="1"/>
  <c r="C22" i="1" s="1"/>
  <c r="C17" i="1" a="1"/>
  <c r="C17" i="1" s="1"/>
  <c r="C12" i="1" a="1"/>
  <c r="C12" i="1" s="1"/>
  <c r="C7" i="1" a="1"/>
  <c r="D14" i="6" l="1" a="1"/>
  <c r="D14" i="6" s="1"/>
  <c r="E13" i="6" a="1"/>
  <c r="E13" i="6" s="1"/>
  <c r="D15" i="6" a="1"/>
  <c r="D15" i="6" s="1"/>
  <c r="E14" i="6" a="1"/>
  <c r="E14" i="6" s="1"/>
  <c r="D16" i="6" a="1"/>
  <c r="D16" i="6" s="1"/>
  <c r="E15" i="6" a="1"/>
  <c r="E15" i="6" s="1"/>
  <c r="D17" i="6" a="1"/>
  <c r="D17" i="6" s="1"/>
  <c r="E16" i="6" a="1"/>
  <c r="E16" i="6" s="1"/>
  <c r="E17" i="6" a="1"/>
  <c r="E17" i="6" s="1"/>
  <c r="D13" i="6" a="1"/>
  <c r="D13" i="6" s="1"/>
  <c r="D24" i="6" a="1"/>
  <c r="D24" i="6" s="1"/>
  <c r="E23" i="6" a="1"/>
  <c r="E23" i="6" s="1"/>
  <c r="D25" i="6" a="1"/>
  <c r="D25" i="6" s="1"/>
  <c r="E24" i="6" a="1"/>
  <c r="E24" i="6" s="1"/>
  <c r="D26" i="6" a="1"/>
  <c r="D26" i="6" s="1"/>
  <c r="E25" i="6" a="1"/>
  <c r="E25" i="6" s="1"/>
  <c r="D27" i="6" a="1"/>
  <c r="D27" i="6" s="1"/>
  <c r="D23" i="6" a="1"/>
  <c r="D23" i="6" s="1"/>
  <c r="E26" i="6" a="1"/>
  <c r="E26" i="6" s="1"/>
  <c r="E27" i="6" a="1"/>
  <c r="E27" i="6" s="1"/>
  <c r="E32" i="6" a="1"/>
  <c r="E32" i="6" s="1"/>
  <c r="E31" i="6" a="1"/>
  <c r="E31" i="6" s="1"/>
  <c r="D28" i="6" a="1"/>
  <c r="D28" i="6" s="1"/>
  <c r="D29" i="6" a="1"/>
  <c r="D29" i="6" s="1"/>
  <c r="D30" i="6" a="1"/>
  <c r="D30" i="6" s="1"/>
  <c r="E28" i="6" a="1"/>
  <c r="E28" i="6" s="1"/>
  <c r="D31" i="6" a="1"/>
  <c r="D31" i="6" s="1"/>
  <c r="E29" i="6" a="1"/>
  <c r="E29" i="6" s="1"/>
  <c r="D32" i="6" a="1"/>
  <c r="D32" i="6" s="1"/>
  <c r="E30" i="6" a="1"/>
  <c r="E30" i="6" s="1"/>
  <c r="E26" i="5" a="1"/>
  <c r="E26" i="5" s="1"/>
  <c r="D27" i="5" a="1"/>
  <c r="D27" i="5" s="1"/>
  <c r="E27" i="5" a="1"/>
  <c r="E27" i="5" s="1"/>
  <c r="D23" i="5" a="1"/>
  <c r="D23" i="5" s="1"/>
  <c r="E24" i="5" a="1"/>
  <c r="E24" i="5" s="1"/>
  <c r="E23" i="5" a="1"/>
  <c r="E23" i="5" s="1"/>
  <c r="D24" i="5" a="1"/>
  <c r="D24" i="5" s="1"/>
  <c r="E25" i="5" a="1"/>
  <c r="E25" i="5" s="1"/>
  <c r="D26" i="5" a="1"/>
  <c r="D26" i="5" s="1"/>
  <c r="D25" i="5" a="1"/>
  <c r="D25" i="5" s="1"/>
  <c r="D21" i="5" a="1"/>
  <c r="D21" i="5" s="1"/>
  <c r="E21" i="5" a="1"/>
  <c r="E21" i="5" s="1"/>
  <c r="D22" i="5" a="1"/>
  <c r="D22" i="5" s="1"/>
  <c r="E22" i="5" a="1"/>
  <c r="E22" i="5" s="1"/>
  <c r="D18" i="5" a="1"/>
  <c r="D18" i="5" s="1"/>
  <c r="D20" i="5" a="1"/>
  <c r="D20" i="5" s="1"/>
  <c r="E18" i="5" a="1"/>
  <c r="E18" i="5" s="1"/>
  <c r="D19" i="5" a="1"/>
  <c r="D19" i="5" s="1"/>
  <c r="E19" i="5" a="1"/>
  <c r="E19" i="5" s="1"/>
  <c r="E20" i="5" a="1"/>
  <c r="E20" i="5" s="1"/>
  <c r="E32" i="5" a="1"/>
  <c r="E32" i="5" s="1"/>
  <c r="D32" i="5" a="1"/>
  <c r="D32" i="5" s="1"/>
  <c r="D28" i="5" a="1"/>
  <c r="D28" i="5" s="1"/>
  <c r="E28" i="5" a="1"/>
  <c r="E28" i="5" s="1"/>
  <c r="E30" i="5" a="1"/>
  <c r="E30" i="5" s="1"/>
  <c r="D29" i="5" a="1"/>
  <c r="D29" i="5" s="1"/>
  <c r="E29" i="5" a="1"/>
  <c r="E29" i="5" s="1"/>
  <c r="D30" i="5" a="1"/>
  <c r="D30" i="5" s="1"/>
  <c r="D31" i="5" a="1"/>
  <c r="D31" i="5" s="1"/>
  <c r="E31" i="5" a="1"/>
  <c r="E31" i="5" s="1"/>
  <c r="E15" i="5" a="1"/>
  <c r="E15" i="5" s="1"/>
  <c r="D16" i="5" a="1"/>
  <c r="D16" i="5" s="1"/>
  <c r="E16" i="5" a="1"/>
  <c r="E16" i="5" s="1"/>
  <c r="D17" i="5" a="1"/>
  <c r="D17" i="5" s="1"/>
  <c r="E17" i="5" a="1"/>
  <c r="E17" i="5" s="1"/>
  <c r="D15" i="5" a="1"/>
  <c r="D15" i="5" s="1"/>
  <c r="D13" i="5" a="1"/>
  <c r="D13" i="5" s="1"/>
  <c r="E13" i="5" a="1"/>
  <c r="E13" i="5" s="1"/>
  <c r="D14" i="5" a="1"/>
  <c r="D14" i="5" s="1"/>
  <c r="E14" i="5" a="1"/>
  <c r="E14" i="5" s="1"/>
  <c r="E22" i="6" a="1"/>
  <c r="E22" i="6" s="1"/>
  <c r="E20" i="6" a="1"/>
  <c r="E20" i="6" s="1"/>
  <c r="E21" i="6" a="1"/>
  <c r="E21" i="6" s="1"/>
  <c r="D18" i="6" a="1"/>
  <c r="D18" i="6" s="1"/>
  <c r="D19" i="6" a="1"/>
  <c r="D19" i="6" s="1"/>
  <c r="D22" i="6" a="1"/>
  <c r="D22" i="6" s="1"/>
  <c r="E18" i="6" a="1"/>
  <c r="E18" i="6" s="1"/>
  <c r="D20" i="6" a="1"/>
  <c r="D20" i="6" s="1"/>
  <c r="E19" i="6" a="1"/>
  <c r="E19" i="6" s="1"/>
  <c r="D21" i="6" a="1"/>
  <c r="D21" i="6" s="1"/>
  <c r="D15" i="3" a="1"/>
  <c r="D15" i="3" s="1"/>
  <c r="D17" i="3" a="1"/>
  <c r="D17" i="3" s="1"/>
  <c r="C13" i="3" a="1"/>
  <c r="C13" i="3" s="1"/>
  <c r="C16" i="3" a="1"/>
  <c r="C16" i="3" s="1"/>
  <c r="C17" i="3" a="1"/>
  <c r="C17" i="3" s="1"/>
  <c r="D16" i="3" a="1"/>
  <c r="D16" i="3" s="1"/>
  <c r="C14" i="3" a="1"/>
  <c r="C14" i="3" s="1"/>
  <c r="C15" i="3" a="1"/>
  <c r="C15" i="3" s="1"/>
  <c r="D14" i="3" a="1"/>
  <c r="D14" i="3" s="1"/>
  <c r="D13" i="3" a="1"/>
  <c r="D13" i="3" s="1"/>
  <c r="D31" i="3" a="1"/>
  <c r="D31" i="3" s="1"/>
  <c r="C30" i="3" a="1"/>
  <c r="C30" i="3" s="1"/>
  <c r="D29" i="3" a="1"/>
  <c r="D29" i="3" s="1"/>
  <c r="D30" i="3" a="1"/>
  <c r="D30" i="3" s="1"/>
  <c r="C28" i="3" a="1"/>
  <c r="C28" i="3" s="1"/>
  <c r="C32" i="3" a="1"/>
  <c r="C32" i="3" s="1"/>
  <c r="D28" i="3" a="1"/>
  <c r="D28" i="3" s="1"/>
  <c r="C31" i="3" a="1"/>
  <c r="C31" i="3" s="1"/>
  <c r="D32" i="3" a="1"/>
  <c r="D32" i="3" s="1"/>
  <c r="C29" i="3" a="1"/>
  <c r="C29" i="3" s="1"/>
  <c r="D32" i="2" a="1"/>
  <c r="D32" i="2" s="1"/>
  <c r="C32" i="2" a="1"/>
  <c r="C32" i="2" s="1"/>
  <c r="C28" i="2" a="1"/>
  <c r="C28" i="2" s="1"/>
  <c r="D30" i="2" a="1"/>
  <c r="D30" i="2" s="1"/>
  <c r="D28" i="2" a="1"/>
  <c r="D28" i="2" s="1"/>
  <c r="C29" i="2" a="1"/>
  <c r="C29" i="2" s="1"/>
  <c r="D29" i="2" a="1"/>
  <c r="D29" i="2" s="1"/>
  <c r="C30" i="2" a="1"/>
  <c r="C30" i="2" s="1"/>
  <c r="C31" i="2" a="1"/>
  <c r="C31" i="2" s="1"/>
  <c r="D31" i="2" a="1"/>
  <c r="D31" i="2" s="1"/>
  <c r="D20" i="2" a="1"/>
  <c r="D20" i="2" s="1"/>
  <c r="C18" i="2" a="1"/>
  <c r="C18" i="2" s="1"/>
  <c r="C19" i="2" a="1"/>
  <c r="C19" i="2" s="1"/>
  <c r="D19" i="2" a="1"/>
  <c r="D19" i="2" s="1"/>
  <c r="C20" i="2" a="1"/>
  <c r="C20" i="2" s="1"/>
  <c r="C21" i="2" a="1"/>
  <c r="C21" i="2" s="1"/>
  <c r="C22" i="2" a="1"/>
  <c r="C22" i="2" s="1"/>
  <c r="D18" i="2" a="1"/>
  <c r="D18" i="2" s="1"/>
  <c r="D21" i="2" a="1"/>
  <c r="D21" i="2" s="1"/>
  <c r="D22" i="2" a="1"/>
  <c r="D22" i="2" s="1"/>
  <c r="D18" i="3" a="1"/>
  <c r="D18" i="3" s="1"/>
  <c r="D22" i="3" a="1"/>
  <c r="D22" i="3" s="1"/>
  <c r="D19" i="3" a="1"/>
  <c r="D19" i="3" s="1"/>
  <c r="C18" i="3" a="1"/>
  <c r="C18" i="3" s="1"/>
  <c r="C19" i="3" a="1"/>
  <c r="C19" i="3" s="1"/>
  <c r="C20" i="3" a="1"/>
  <c r="C20" i="3" s="1"/>
  <c r="D20" i="3" a="1"/>
  <c r="D20" i="3" s="1"/>
  <c r="C22" i="3" a="1"/>
  <c r="C22" i="3" s="1"/>
  <c r="D21" i="3" a="1"/>
  <c r="D21" i="3" s="1"/>
  <c r="C21" i="3" a="1"/>
  <c r="C21" i="3" s="1"/>
  <c r="C16" i="2" a="1"/>
  <c r="C16" i="2" s="1"/>
  <c r="D17" i="2" a="1"/>
  <c r="D17" i="2" s="1"/>
  <c r="D16" i="2" a="1"/>
  <c r="D16" i="2" s="1"/>
  <c r="D15" i="2" a="1"/>
  <c r="D15" i="2" s="1"/>
  <c r="C15" i="2" a="1"/>
  <c r="C15" i="2" s="1"/>
  <c r="C17" i="2" a="1"/>
  <c r="C17" i="2" s="1"/>
  <c r="D14" i="2" a="1"/>
  <c r="D14" i="2" s="1"/>
  <c r="D13" i="2" a="1"/>
  <c r="D13" i="2" s="1"/>
  <c r="C14" i="2" a="1"/>
  <c r="C14" i="2" s="1"/>
  <c r="C13" i="2" a="1"/>
  <c r="C13" i="2" s="1"/>
  <c r="D26" i="2" a="1"/>
  <c r="D26" i="2" s="1"/>
  <c r="C26" i="2" a="1"/>
  <c r="C26" i="2" s="1"/>
  <c r="C23" i="2" a="1"/>
  <c r="C23" i="2" s="1"/>
  <c r="D27" i="2" a="1"/>
  <c r="D27" i="2" s="1"/>
  <c r="D25" i="2" a="1"/>
  <c r="D25" i="2" s="1"/>
  <c r="C27" i="2" a="1"/>
  <c r="C27" i="2" s="1"/>
  <c r="C24" i="2" a="1"/>
  <c r="C24" i="2" s="1"/>
  <c r="C25" i="2" a="1"/>
  <c r="C25" i="2" s="1"/>
  <c r="D23" i="2" a="1"/>
  <c r="D23" i="2" s="1"/>
  <c r="D24" i="2" a="1"/>
  <c r="D24" i="2" s="1"/>
  <c r="C25" i="3" a="1"/>
  <c r="C25" i="3" s="1"/>
  <c r="D26" i="3" a="1"/>
  <c r="D26" i="3" s="1"/>
  <c r="D24" i="3" a="1"/>
  <c r="D24" i="3" s="1"/>
  <c r="D27" i="3" a="1"/>
  <c r="D27" i="3" s="1"/>
  <c r="C27" i="3" a="1"/>
  <c r="C27" i="3" s="1"/>
  <c r="C24" i="3" a="1"/>
  <c r="C24" i="3" s="1"/>
  <c r="C23" i="3" a="1"/>
  <c r="C23" i="3" s="1"/>
  <c r="D25" i="3" a="1"/>
  <c r="D25" i="3" s="1"/>
  <c r="D23" i="3" a="1"/>
  <c r="D23" i="3" s="1"/>
  <c r="C26" i="3" a="1"/>
  <c r="C26" i="3" s="1"/>
  <c r="D7" i="1"/>
  <c r="D2" i="1" s="1"/>
  <c r="D5" i="1"/>
  <c r="D3" i="1"/>
  <c r="D6" i="1"/>
  <c r="D4" i="1"/>
  <c r="F7" i="4"/>
  <c r="F2" i="4" s="1"/>
  <c r="F5" i="4"/>
  <c r="F4" i="4"/>
  <c r="F3" i="4"/>
  <c r="F6" i="4"/>
  <c r="G7" i="1"/>
  <c r="G2" i="1" s="1"/>
  <c r="G4" i="1"/>
  <c r="G3" i="1"/>
  <c r="G6" i="1"/>
  <c r="G5" i="1"/>
  <c r="D7" i="4"/>
  <c r="D2" i="4" s="1"/>
  <c r="D5" i="4"/>
  <c r="D3" i="4"/>
  <c r="D6" i="4"/>
  <c r="D4" i="4"/>
  <c r="G7" i="4"/>
  <c r="G2" i="4" s="1"/>
  <c r="G5" i="4"/>
  <c r="G3" i="4"/>
  <c r="G6" i="4"/>
  <c r="G4" i="4"/>
  <c r="E7" i="1"/>
  <c r="E2" i="1" s="1"/>
  <c r="E5" i="1"/>
  <c r="E4" i="1"/>
  <c r="E3" i="1"/>
  <c r="E6" i="1"/>
  <c r="C7" i="1"/>
  <c r="C6" i="1"/>
  <c r="C4" i="1"/>
  <c r="C3" i="1"/>
  <c r="C5" i="1"/>
  <c r="E7" i="4"/>
  <c r="E2" i="4" s="1"/>
  <c r="E5" i="4"/>
  <c r="E3" i="4"/>
  <c r="E6" i="4"/>
  <c r="E4" i="4"/>
  <c r="C7" i="4"/>
  <c r="C5" i="4"/>
  <c r="C3" i="4"/>
  <c r="C4" i="4"/>
  <c r="C6" i="4"/>
  <c r="F7" i="1"/>
  <c r="F2" i="1" s="1"/>
  <c r="F5" i="1"/>
  <c r="F3" i="1"/>
  <c r="F6" i="1"/>
  <c r="F4" i="1"/>
  <c r="E10" i="5" l="1" a="1"/>
  <c r="E10" i="5" s="1"/>
  <c r="D11" i="5" a="1"/>
  <c r="D11" i="5" s="1"/>
  <c r="D10" i="5" a="1"/>
  <c r="D10" i="5" s="1"/>
  <c r="E11" i="5" a="1"/>
  <c r="E11" i="5" s="1"/>
  <c r="D12" i="5" a="1"/>
  <c r="D12" i="5" s="1"/>
  <c r="E12" i="5" a="1"/>
  <c r="E12" i="5" s="1"/>
  <c r="D8" i="5" a="1"/>
  <c r="D8" i="5" s="1"/>
  <c r="E8" i="5" a="1"/>
  <c r="E8" i="5" s="1"/>
  <c r="D9" i="5" a="1"/>
  <c r="D9" i="5" s="1"/>
  <c r="E9" i="5" a="1"/>
  <c r="E9" i="5" s="1"/>
  <c r="E12" i="6" a="1"/>
  <c r="E12" i="6" s="1"/>
  <c r="D12" i="6" a="1"/>
  <c r="D12" i="6" s="1"/>
  <c r="D8" i="6" a="1"/>
  <c r="D8" i="6" s="1"/>
  <c r="E8" i="6" a="1"/>
  <c r="E8" i="6" s="1"/>
  <c r="D9" i="6" a="1"/>
  <c r="D9" i="6" s="1"/>
  <c r="E11" i="6" a="1"/>
  <c r="E11" i="6" s="1"/>
  <c r="E9" i="6" a="1"/>
  <c r="E9" i="6" s="1"/>
  <c r="D10" i="6" a="1"/>
  <c r="D10" i="6" s="1"/>
  <c r="D11" i="6" a="1"/>
  <c r="D11" i="6" s="1"/>
  <c r="E10" i="6" a="1"/>
  <c r="E10" i="6" s="1"/>
  <c r="D8" i="2" a="1"/>
  <c r="D8" i="2" s="1"/>
  <c r="C8" i="2" a="1"/>
  <c r="C8" i="2" s="1"/>
  <c r="C11" i="2" a="1"/>
  <c r="C11" i="2" s="1"/>
  <c r="C12" i="2" a="1"/>
  <c r="C12" i="2" s="1"/>
  <c r="D10" i="2" a="1"/>
  <c r="D10" i="2" s="1"/>
  <c r="D11" i="2" a="1"/>
  <c r="D11" i="2" s="1"/>
  <c r="C10" i="2" a="1"/>
  <c r="C10" i="2" s="1"/>
  <c r="D12" i="2" a="1"/>
  <c r="D12" i="2" s="1"/>
  <c r="C9" i="2" a="1"/>
  <c r="C9" i="2" s="1"/>
  <c r="D9" i="2" a="1"/>
  <c r="D9" i="2" s="1"/>
  <c r="C8" i="3" a="1"/>
  <c r="C8" i="3" s="1"/>
  <c r="C10" i="3" a="1"/>
  <c r="C10" i="3" s="1"/>
  <c r="C12" i="3" a="1"/>
  <c r="C12" i="3" s="1"/>
  <c r="C9" i="3" a="1"/>
  <c r="C9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C11" i="3" a="1"/>
  <c r="C11" i="3" s="1"/>
  <c r="C2" i="1"/>
  <c r="C2" i="4"/>
  <c r="D5" i="5" l="1" a="1"/>
  <c r="D5" i="5" s="1"/>
  <c r="E3" i="5" a="1"/>
  <c r="E3" i="5" s="1"/>
  <c r="E5" i="5" a="1"/>
  <c r="E5" i="5" s="1"/>
  <c r="D6" i="5" a="1"/>
  <c r="D6" i="5" s="1"/>
  <c r="D3" i="5" a="1"/>
  <c r="D3" i="5" s="1"/>
  <c r="E6" i="5" a="1"/>
  <c r="E6" i="5" s="1"/>
  <c r="D7" i="5" a="1"/>
  <c r="D7" i="5" s="1"/>
  <c r="E7" i="5" a="1"/>
  <c r="E7" i="5" s="1"/>
  <c r="E4" i="5" a="1"/>
  <c r="E4" i="5" s="1"/>
  <c r="D4" i="5" a="1"/>
  <c r="D4" i="5" s="1"/>
  <c r="E3" i="6" a="1"/>
  <c r="E3" i="6" s="1"/>
  <c r="D4" i="6" a="1"/>
  <c r="D4" i="6" s="1"/>
  <c r="E4" i="6" a="1"/>
  <c r="E4" i="6" s="1"/>
  <c r="D5" i="6" a="1"/>
  <c r="D5" i="6" s="1"/>
  <c r="E5" i="6" a="1"/>
  <c r="E5" i="6" s="1"/>
  <c r="D6" i="6" a="1"/>
  <c r="D6" i="6" s="1"/>
  <c r="E6" i="6" a="1"/>
  <c r="E6" i="6" s="1"/>
  <c r="D7" i="6" a="1"/>
  <c r="D7" i="6" s="1"/>
  <c r="E7" i="6" a="1"/>
  <c r="E7" i="6" s="1"/>
  <c r="D3" i="6" a="1"/>
  <c r="D3" i="6" s="1"/>
  <c r="D3" i="3" a="1"/>
  <c r="D3" i="3" s="1"/>
  <c r="C6" i="3" a="1"/>
  <c r="C6" i="3" s="1"/>
  <c r="C5" i="3" a="1"/>
  <c r="C5" i="3" s="1"/>
  <c r="C7" i="3" a="1"/>
  <c r="C7" i="3" s="1"/>
  <c r="C4" i="3" a="1"/>
  <c r="C4" i="3" s="1"/>
  <c r="C3" i="3" a="1"/>
  <c r="C3" i="3" s="1"/>
  <c r="D4" i="3" a="1"/>
  <c r="D4" i="3" s="1"/>
  <c r="D5" i="3" a="1"/>
  <c r="D5" i="3" s="1"/>
  <c r="D7" i="3" a="1"/>
  <c r="D7" i="3" s="1"/>
  <c r="D6" i="3" a="1"/>
  <c r="D6" i="3" s="1"/>
  <c r="D5" i="2" a="1"/>
  <c r="D5" i="2" s="1"/>
  <c r="C5" i="2" a="1"/>
  <c r="C5" i="2" s="1"/>
  <c r="C4" i="2" a="1"/>
  <c r="C4" i="2" s="1"/>
  <c r="D3" i="2" a="1"/>
  <c r="D3" i="2" s="1"/>
  <c r="D7" i="2" a="1"/>
  <c r="D7" i="2" s="1"/>
  <c r="C7" i="2" a="1"/>
  <c r="C7" i="2" s="1"/>
  <c r="C6" i="2" a="1"/>
  <c r="C6" i="2" s="1"/>
  <c r="D6" i="2" a="1"/>
  <c r="D6" i="2" s="1"/>
  <c r="D4" i="2" a="1"/>
  <c r="D4" i="2" s="1"/>
  <c r="C3" i="2" a="1"/>
  <c r="C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<sst xmlns="http://schemas.openxmlformats.org/spreadsheetml/2006/main" count="272" uniqueCount="18">
  <si>
    <t>kWh/km</t>
  </si>
  <si>
    <t>DK</t>
  </si>
  <si>
    <t>FR</t>
  </si>
  <si>
    <t>DE</t>
  </si>
  <si>
    <t>IT</t>
  </si>
  <si>
    <t>LV</t>
  </si>
  <si>
    <t>Diesel and gasoline car</t>
  </si>
  <si>
    <t>LPG car</t>
  </si>
  <si>
    <t>Methane car</t>
  </si>
  <si>
    <t>Hydrogen car</t>
  </si>
  <si>
    <t>Full electric car</t>
  </si>
  <si>
    <t>Region - cluster</t>
  </si>
  <si>
    <t>Region</t>
  </si>
  <si>
    <t>EU</t>
  </si>
  <si>
    <t>Italy</t>
  </si>
  <si>
    <t>TJ/km o ton/km</t>
  </si>
  <si>
    <t>Carbon dioxide, fossil</t>
  </si>
  <si>
    <t>tonCO2/km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</si>
</sst>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0%"/>
    <numFmt numFmtId="166" formatCode="0.0000000"/>
    <numFmt numFmtId="167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Full%20scale%20-%20for%20the%20code/From%20Negawatt/240208_Car%20sizing/Car_sizing_T6.1_extract-16-02-2024_revNG.xlsx" TargetMode="External"/><Relationship Id="rId1" Type="http://schemas.openxmlformats.org/officeDocument/2006/relationships/externalLinkPath" Target="https://polimi365-my.sharepoint.com/personal/10427081_polimi_it/Documents/SUFFICIENCY/Full%20scale%20-%20for%20the%20code/From%20Negawatt/240208_Car%20sizing/Car_sizing_T6.1_extract-16-02-2024_revNG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Full%20scale%20-%20for%20the%20code/Clustering%20results.xlsx" TargetMode="External"/><Relationship Id="rId1" Type="http://schemas.openxmlformats.org/officeDocument/2006/relationships/externalLinkPath" Target="https://polimi365-my.sharepoint.com/personal/10427081_polimi_it/Documents/SUFFICIENCY/Full%20scale%20-%20for%20the%20code/Clustering%20resul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.sharepoint.com/sites/DENG-SESAM/Documenti%20condivisi/PROJECTS/2023_H2020_FULFILL/Model/Files%20for%20shocks/Conversion.xlsx" TargetMode="External"/><Relationship Id="rId1" Type="http://schemas.openxmlformats.org/officeDocument/2006/relationships/externalLinkPath" Target="/sites/DENG-SESAM/Documenti%20condivisi/PROJECTS/2023_H2020_FULFILL/Model/Files%20for%20shocks/Conv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6.1 car sizing extract"/>
      <sheetName val="T6.1 car breakdown"/>
    </sheetNames>
    <sheetDataSet>
      <sheetData sheetId="0">
        <row r="18">
          <cell r="AO18">
            <v>578085</v>
          </cell>
        </row>
        <row r="229">
          <cell r="AO229">
            <v>0.69309196481014501</v>
          </cell>
          <cell r="AR229">
            <v>0.61006243335705579</v>
          </cell>
          <cell r="AS229">
            <v>0.51653121667852797</v>
          </cell>
          <cell r="AT229">
            <v>0.43200000000000005</v>
          </cell>
          <cell r="AU229">
            <v>0.43200000000000005</v>
          </cell>
        </row>
        <row r="230">
          <cell r="AO230">
            <v>0.69309196481014501</v>
          </cell>
          <cell r="AR230">
            <v>0.61006243335705579</v>
          </cell>
          <cell r="AS230">
            <v>0.51653121667852797</v>
          </cell>
          <cell r="AT230">
            <v>0.43199999999999994</v>
          </cell>
          <cell r="AU230">
            <v>0.43199999999999994</v>
          </cell>
        </row>
        <row r="231">
          <cell r="AO231">
            <v>0.47250000000000009</v>
          </cell>
          <cell r="AR231">
            <v>0.45359999999999995</v>
          </cell>
          <cell r="AS231">
            <v>0.45359999999999995</v>
          </cell>
          <cell r="AT231">
            <v>0.45359999999999995</v>
          </cell>
          <cell r="AU231">
            <v>0.45359999999999995</v>
          </cell>
        </row>
        <row r="232">
          <cell r="AO232">
            <v>0.38700000000000001</v>
          </cell>
          <cell r="AR232">
            <v>0.36377999999999999</v>
          </cell>
          <cell r="AS232">
            <v>0.32406499999999999</v>
          </cell>
          <cell r="AT232">
            <v>0.27417599999999998</v>
          </cell>
          <cell r="AU232">
            <v>0.24676400000000001</v>
          </cell>
        </row>
        <row r="233">
          <cell r="AO233">
            <v>0.22700000000000001</v>
          </cell>
          <cell r="AR233">
            <v>0.21337999999999999</v>
          </cell>
          <cell r="AS233">
            <v>0.19011500000000001</v>
          </cell>
          <cell r="AT233">
            <v>0.16089599999999998</v>
          </cell>
          <cell r="AU233">
            <v>0.144844</v>
          </cell>
        </row>
        <row r="234">
          <cell r="AO234">
            <v>0.71344101428249995</v>
          </cell>
          <cell r="AR234">
            <v>0.67776896356837479</v>
          </cell>
          <cell r="AS234">
            <v>0.67776896356837479</v>
          </cell>
          <cell r="AT234">
            <v>0.67776896356837479</v>
          </cell>
          <cell r="AU234">
            <v>0.67776896356837479</v>
          </cell>
        </row>
        <row r="235">
          <cell r="AO235">
            <v>0.69309196481014501</v>
          </cell>
          <cell r="AR235">
            <v>0.61006243335705579</v>
          </cell>
          <cell r="AS235">
            <v>0.51653121667852797</v>
          </cell>
          <cell r="AT235">
            <v>0.43199999999999994</v>
          </cell>
          <cell r="AU235">
            <v>0.43199999999999994</v>
          </cell>
        </row>
        <row r="236">
          <cell r="AO236">
            <v>0.71343712499999989</v>
          </cell>
          <cell r="AR236">
            <v>0.63483476875</v>
          </cell>
          <cell r="AS236">
            <v>0.55294483999999999</v>
          </cell>
          <cell r="AT236">
            <v>0.47105491125000004</v>
          </cell>
          <cell r="AU236">
            <v>0.38916498249999998</v>
          </cell>
        </row>
        <row r="237">
          <cell r="AO237">
            <v>0.48375000000000001</v>
          </cell>
          <cell r="AR237">
            <v>0.42126562499999992</v>
          </cell>
          <cell r="AS237">
            <v>0.38296874999999997</v>
          </cell>
          <cell r="AT237">
            <v>0.34467187499999996</v>
          </cell>
          <cell r="AU237">
            <v>0.3063749999999999</v>
          </cell>
        </row>
        <row r="238">
          <cell r="AO238">
            <v>0.17799999999999999</v>
          </cell>
          <cell r="AR238">
            <v>0.16339999999999999</v>
          </cell>
          <cell r="AS238">
            <v>0.15770000000000001</v>
          </cell>
          <cell r="AT238">
            <v>0.152</v>
          </cell>
          <cell r="AU238">
            <v>0.14724999999999999</v>
          </cell>
        </row>
        <row r="239">
          <cell r="AO239">
            <v>0.63252554971005048</v>
          </cell>
          <cell r="AR239">
            <v>0.56259565852444537</v>
          </cell>
          <cell r="AS239">
            <v>0.51338336712693411</v>
          </cell>
          <cell r="AT239">
            <v>0.46417107572942268</v>
          </cell>
          <cell r="AU239">
            <v>0.41495878433191147</v>
          </cell>
        </row>
        <row r="240">
          <cell r="AO240">
            <v>0.63252554971005037</v>
          </cell>
          <cell r="AR240">
            <v>0.56259565852444549</v>
          </cell>
          <cell r="AS240">
            <v>0.51338336712693411</v>
          </cell>
          <cell r="AT240">
            <v>0.46417107572942273</v>
          </cell>
          <cell r="AU240">
            <v>0.41495878433191141</v>
          </cell>
        </row>
        <row r="241">
          <cell r="AO241">
            <v>0.66415182719555299</v>
          </cell>
          <cell r="AR241">
            <v>0.59072544145066774</v>
          </cell>
          <cell r="AS241">
            <v>0.53905253548328091</v>
          </cell>
          <cell r="AT241">
            <v>0.48737962951589386</v>
          </cell>
          <cell r="AU241">
            <v>0.43570672354850704</v>
          </cell>
        </row>
        <row r="242">
          <cell r="AO242">
            <v>0.46439999999999998</v>
          </cell>
          <cell r="AR242">
            <v>0.39561074999999996</v>
          </cell>
          <cell r="AS242">
            <v>0.35468549999999999</v>
          </cell>
          <cell r="AT242">
            <v>0.31376025000000002</v>
          </cell>
          <cell r="AU242">
            <v>0.27283499999999994</v>
          </cell>
        </row>
        <row r="243">
          <cell r="AO243">
            <v>0.28319999999999995</v>
          </cell>
          <cell r="AR243">
            <v>0.24125099999999994</v>
          </cell>
          <cell r="AS243">
            <v>0.21629399999999996</v>
          </cell>
          <cell r="AT243">
            <v>0.19133699999999998</v>
          </cell>
          <cell r="AU243">
            <v>0.16637999999999997</v>
          </cell>
        </row>
        <row r="244">
          <cell r="AO244">
            <v>0.81062349432620462</v>
          </cell>
          <cell r="AR244">
            <v>0.72024821527461902</v>
          </cell>
          <cell r="AS244">
            <v>0.58332410763730957</v>
          </cell>
          <cell r="AT244">
            <v>0.43200000000000005</v>
          </cell>
          <cell r="AU244">
            <v>0.43200000000000005</v>
          </cell>
        </row>
        <row r="245">
          <cell r="AO245">
            <v>0.81062349432620462</v>
          </cell>
          <cell r="AR245">
            <v>0.72024821527461902</v>
          </cell>
          <cell r="AS245">
            <v>0.58332410763730946</v>
          </cell>
          <cell r="AT245">
            <v>0.43199999999999994</v>
          </cell>
          <cell r="AU245">
            <v>0.43199999999999994</v>
          </cell>
        </row>
        <row r="246">
          <cell r="AO246">
            <v>0.54358274593703704</v>
          </cell>
          <cell r="AR246">
            <v>0.51120878755028576</v>
          </cell>
          <cell r="AS246">
            <v>0.48240439377514288</v>
          </cell>
          <cell r="AT246">
            <v>0.45359999999999995</v>
          </cell>
          <cell r="AU246">
            <v>0.45359999999999995</v>
          </cell>
        </row>
        <row r="247">
          <cell r="AO247">
            <v>0.36687600000000009</v>
          </cell>
          <cell r="AR247">
            <v>0.36377999999999999</v>
          </cell>
          <cell r="AS247">
            <v>0.32406499999999999</v>
          </cell>
          <cell r="AT247">
            <v>0.27417599999999998</v>
          </cell>
          <cell r="AU247">
            <v>0.24676400000000001</v>
          </cell>
        </row>
        <row r="248">
          <cell r="AO248">
            <v>0.215196</v>
          </cell>
          <cell r="AR248">
            <v>0.21337999999999999</v>
          </cell>
          <cell r="AS248">
            <v>0.19011500000000001</v>
          </cell>
          <cell r="AT248">
            <v>0.16089599999999998</v>
          </cell>
          <cell r="AU248">
            <v>0.144844</v>
          </cell>
        </row>
        <row r="249">
          <cell r="AO249">
            <v>0.5963380075995115</v>
          </cell>
          <cell r="AR249">
            <v>0.54353294866775836</v>
          </cell>
          <cell r="AS249">
            <v>0.48956647433387906</v>
          </cell>
          <cell r="AT249">
            <v>0.43200000000000005</v>
          </cell>
          <cell r="AU249">
            <v>0.43200000000000005</v>
          </cell>
        </row>
        <row r="250">
          <cell r="AO250">
            <v>0.5963380075995115</v>
          </cell>
          <cell r="AR250">
            <v>0.54353294866775848</v>
          </cell>
          <cell r="AS250">
            <v>0.48956647433387923</v>
          </cell>
          <cell r="AT250">
            <v>0.43199999999999994</v>
          </cell>
          <cell r="AU250">
            <v>0.43199999999999994</v>
          </cell>
        </row>
        <row r="251">
          <cell r="AO251">
            <v>0.47250000000000009</v>
          </cell>
          <cell r="AR251">
            <v>0.45738000000000001</v>
          </cell>
          <cell r="AS251">
            <v>0.45549000000000001</v>
          </cell>
          <cell r="AT251">
            <v>0.45359999999999995</v>
          </cell>
          <cell r="AU251">
            <v>0.45359999999999995</v>
          </cell>
        </row>
        <row r="252">
          <cell r="AO252">
            <v>0.376164</v>
          </cell>
          <cell r="AR252">
            <v>0.36377999999999999</v>
          </cell>
          <cell r="AS252">
            <v>0.32406499999999999</v>
          </cell>
          <cell r="AT252">
            <v>0.27417599999999998</v>
          </cell>
          <cell r="AU252">
            <v>0.24676400000000001</v>
          </cell>
        </row>
        <row r="253">
          <cell r="AO253">
            <v>0.22064400000000001</v>
          </cell>
          <cell r="AR253">
            <v>0.21337999999999999</v>
          </cell>
          <cell r="AS253">
            <v>0.19011500000000001</v>
          </cell>
          <cell r="AT253">
            <v>0.16089599999999998</v>
          </cell>
          <cell r="AU253">
            <v>0.144844</v>
          </cell>
        </row>
        <row r="256">
          <cell r="AO256">
            <v>0.69331040854818382</v>
          </cell>
          <cell r="AR256">
            <v>0.61307935337336184</v>
          </cell>
          <cell r="AS256">
            <v>0.52777261353424976</v>
          </cell>
          <cell r="AT256">
            <v>0.45454819714501193</v>
          </cell>
          <cell r="AU256">
            <v>0.47264147701080866</v>
          </cell>
        </row>
        <row r="257">
          <cell r="AO257">
            <v>0.69331040854818382</v>
          </cell>
          <cell r="AR257">
            <v>0.61307935337336184</v>
          </cell>
          <cell r="AS257">
            <v>0.52777261353424976</v>
          </cell>
          <cell r="AT257">
            <v>0.45454819714501182</v>
          </cell>
          <cell r="AU257">
            <v>0.47264147701080855</v>
          </cell>
        </row>
        <row r="258">
          <cell r="AO258">
            <v>0.47272936592494086</v>
          </cell>
          <cell r="AR258">
            <v>0.45676776601712127</v>
          </cell>
          <cell r="AS258">
            <v>0.46540346669850785</v>
          </cell>
          <cell r="AT258">
            <v>0.4772756070022624</v>
          </cell>
          <cell r="AU258">
            <v>0.496273550861349</v>
          </cell>
        </row>
        <row r="259">
          <cell r="AO259">
            <v>0.38716070342221731</v>
          </cell>
          <cell r="AR259">
            <v>0.3659994702193291</v>
          </cell>
          <cell r="AS259">
            <v>0.33233500563822832</v>
          </cell>
          <cell r="AT259">
            <v>0.29076412689512138</v>
          </cell>
          <cell r="AU259">
            <v>0.27666288608498318</v>
          </cell>
        </row>
        <row r="260">
          <cell r="AO260">
            <v>0.22736911224439649</v>
          </cell>
          <cell r="AR260">
            <v>0.21550884962487499</v>
          </cell>
          <cell r="AS260">
            <v>0.19821951731881499</v>
          </cell>
          <cell r="AT260">
            <v>0.17631817272114009</v>
          </cell>
          <cell r="AU260">
            <v>0.16609348859139833</v>
          </cell>
        </row>
        <row r="261">
          <cell r="AO261">
            <v>0.71369255343378646</v>
          </cell>
          <cell r="AR261">
            <v>0.68023372785728498</v>
          </cell>
          <cell r="AS261">
            <v>0.68371597074523816</v>
          </cell>
          <cell r="AT261">
            <v>0.68804756468993733</v>
          </cell>
          <cell r="AU261">
            <v>0.70090137868133495</v>
          </cell>
        </row>
        <row r="262">
          <cell r="AO262">
            <v>0.69334350396143152</v>
          </cell>
          <cell r="AR262">
            <v>0.61252719764596597</v>
          </cell>
          <cell r="AS262">
            <v>0.52247822385539133</v>
          </cell>
          <cell r="AT262">
            <v>0.44227860112156248</v>
          </cell>
          <cell r="AU262">
            <v>0.45513241511296015</v>
          </cell>
        </row>
        <row r="263">
          <cell r="AO263">
            <v>0.71370124110885069</v>
          </cell>
          <cell r="AR263">
            <v>0.63742277125335567</v>
          </cell>
          <cell r="AS263">
            <v>0.55918919753570651</v>
          </cell>
          <cell r="AT263">
            <v>0.48184744242764072</v>
          </cell>
          <cell r="AU263">
            <v>0.41345401836860818</v>
          </cell>
        </row>
        <row r="264">
          <cell r="AO264">
            <v>0.4839350508638805</v>
          </cell>
          <cell r="AR264">
            <v>0.42307888849632563</v>
          </cell>
          <cell r="AS264">
            <v>0.38734380974697541</v>
          </cell>
          <cell r="AT264">
            <v>0.35223357665677901</v>
          </cell>
          <cell r="AU264">
            <v>0.32339292098129202</v>
          </cell>
        </row>
        <row r="265">
          <cell r="AO265">
            <v>0.1783500942593573</v>
          </cell>
          <cell r="AR265">
            <v>0.16548835540811355</v>
          </cell>
          <cell r="AS265">
            <v>0.16461433506083253</v>
          </cell>
          <cell r="AT265">
            <v>0.16445282621300281</v>
          </cell>
          <cell r="AU265">
            <v>0.16444181520617426</v>
          </cell>
        </row>
        <row r="266">
          <cell r="AO266">
            <v>0.63264024258930651</v>
          </cell>
          <cell r="AR266">
            <v>0.56425086461048612</v>
          </cell>
          <cell r="AS266">
            <v>0.51820088617573601</v>
          </cell>
          <cell r="AT266">
            <v>0.47079191133037579</v>
          </cell>
          <cell r="AU266">
            <v>0.4227069033551355</v>
          </cell>
        </row>
        <row r="267">
          <cell r="AO267">
            <v>0.6326402425893064</v>
          </cell>
          <cell r="AR267">
            <v>0.56425086461048624</v>
          </cell>
          <cell r="AS267">
            <v>0.51820088617573601</v>
          </cell>
          <cell r="AT267">
            <v>0.47079191133037585</v>
          </cell>
          <cell r="AU267">
            <v>0.42270690335513544</v>
          </cell>
        </row>
        <row r="268">
          <cell r="AO268">
            <v>0.66427225471877183</v>
          </cell>
          <cell r="AR268">
            <v>0.59246340784101059</v>
          </cell>
          <cell r="AS268">
            <v>0.54411093048452297</v>
          </cell>
          <cell r="AT268">
            <v>0.49433150689689459</v>
          </cell>
          <cell r="AU268">
            <v>0.44384224852289228</v>
          </cell>
        </row>
        <row r="269">
          <cell r="AO269">
            <v>0.46448437659218739</v>
          </cell>
          <cell r="AR269">
            <v>0.39682844241311138</v>
          </cell>
          <cell r="AS269">
            <v>0.35822962447200324</v>
          </cell>
          <cell r="AT269">
            <v>0.31863102793377568</v>
          </cell>
          <cell r="AU269">
            <v>0.27853509126357917</v>
          </cell>
        </row>
        <row r="270">
          <cell r="AO270">
            <v>0.28385436045114176</v>
          </cell>
          <cell r="AR270">
            <v>0.24389099470625505</v>
          </cell>
          <cell r="AS270">
            <v>0.22359232465031087</v>
          </cell>
          <cell r="AT270">
            <v>0.20379377419269665</v>
          </cell>
          <cell r="AU270">
            <v>0.18233162814764067</v>
          </cell>
        </row>
        <row r="271">
          <cell r="AO271">
            <v>0.81069921078868412</v>
          </cell>
          <cell r="AR271">
            <v>0.72464286463373095</v>
          </cell>
          <cell r="AS271">
            <v>0.60130065960987789</v>
          </cell>
          <cell r="AT271">
            <v>0.46080404863429009</v>
          </cell>
          <cell r="AU271">
            <v>0.46772174344364226</v>
          </cell>
        </row>
        <row r="272">
          <cell r="AO272">
            <v>0.81069921078868412</v>
          </cell>
          <cell r="AR272">
            <v>0.72464286463373095</v>
          </cell>
          <cell r="AS272">
            <v>0.60130065960987777</v>
          </cell>
          <cell r="AT272">
            <v>0.46080404863428998</v>
          </cell>
          <cell r="AU272">
            <v>0.46772174344364215</v>
          </cell>
        </row>
        <row r="273">
          <cell r="AO273">
            <v>0.54366224822264042</v>
          </cell>
          <cell r="AR273">
            <v>0.51582316937735329</v>
          </cell>
          <cell r="AS273">
            <v>0.50127977334633966</v>
          </cell>
          <cell r="AT273">
            <v>0.48384425106600448</v>
          </cell>
          <cell r="AU273">
            <v>0.49110783061582425</v>
          </cell>
        </row>
        <row r="274">
          <cell r="AO274">
            <v>0.36693170264795821</v>
          </cell>
          <cell r="AR274">
            <v>0.36701303015135467</v>
          </cell>
          <cell r="AS274">
            <v>0.33728988549039834</v>
          </cell>
          <cell r="AT274">
            <v>0.29536639543454374</v>
          </cell>
          <cell r="AU274">
            <v>0.27304356502895816</v>
          </cell>
        </row>
        <row r="275">
          <cell r="AO275">
            <v>0.21550247160233063</v>
          </cell>
          <cell r="AR275">
            <v>0.21591456481036375</v>
          </cell>
          <cell r="AS275">
            <v>0.19814803238279907</v>
          </cell>
          <cell r="AT275">
            <v>0.17602252831983775</v>
          </cell>
          <cell r="AU275">
            <v>0.16528390957299655</v>
          </cell>
        </row>
        <row r="276">
          <cell r="AO276">
            <v>0.59646300970244504</v>
          </cell>
          <cell r="AR276">
            <v>0.5455257814101</v>
          </cell>
          <cell r="AS276">
            <v>0.49559430629782303</v>
          </cell>
          <cell r="AT276">
            <v>0.44219189597106195</v>
          </cell>
          <cell r="AU276">
            <v>0.44774677537276703</v>
          </cell>
        </row>
        <row r="277">
          <cell r="AO277">
            <v>0.59646300970244504</v>
          </cell>
          <cell r="AR277">
            <v>0.54552578141010011</v>
          </cell>
          <cell r="AS277">
            <v>0.49559430629782319</v>
          </cell>
          <cell r="AT277">
            <v>0.44219189597106184</v>
          </cell>
          <cell r="AU277">
            <v>0.44774677537276691</v>
          </cell>
        </row>
        <row r="278">
          <cell r="AO278">
            <v>0.47263125220808033</v>
          </cell>
          <cell r="AR278">
            <v>0.45947247437945871</v>
          </cell>
          <cell r="AS278">
            <v>0.46181922356214117</v>
          </cell>
          <cell r="AT278">
            <v>0.46430149076961491</v>
          </cell>
          <cell r="AU278">
            <v>0.47013411414140527</v>
          </cell>
        </row>
        <row r="279">
          <cell r="AO279">
            <v>0.37625596082206852</v>
          </cell>
          <cell r="AR279">
            <v>0.36524607563336958</v>
          </cell>
          <cell r="AS279">
            <v>0.3284995204575476</v>
          </cell>
          <cell r="AT279">
            <v>0.28167391491455235</v>
          </cell>
          <cell r="AU279">
            <v>0.25834849637425744</v>
          </cell>
        </row>
        <row r="280">
          <cell r="AO280">
            <v>0.22110657971932793</v>
          </cell>
          <cell r="AR280">
            <v>0.21551043672607484</v>
          </cell>
          <cell r="AS280">
            <v>0.19678205183360142</v>
          </cell>
          <cell r="AT280">
            <v>0.17203302567197878</v>
          </cell>
          <cell r="AU280">
            <v>0.15904784468262645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Clusters_results"/>
      <sheetName val="Foglio1"/>
    </sheetNames>
    <sheetDataSet>
      <sheetData sheetId="0"/>
      <sheetData sheetId="1"/>
      <sheetData sheetId="2">
        <row r="6">
          <cell r="H6">
            <v>4</v>
          </cell>
          <cell r="P6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version"/>
    </sheetNames>
    <sheetDataSet>
      <sheetData sheetId="0">
        <row r="1">
          <cell r="J1" t="str">
            <v>Carbon dioxide, fossil</v>
          </cell>
        </row>
        <row r="2">
          <cell r="B2" t="str">
            <v>Diesel and gasoline car</v>
          </cell>
          <cell r="H2">
            <v>12069.444444444411</v>
          </cell>
          <cell r="J2">
            <v>3.1153650000000002</v>
          </cell>
        </row>
        <row r="3">
          <cell r="B3" t="str">
            <v>LPG car</v>
          </cell>
          <cell r="H3">
            <v>12638.888888888852</v>
          </cell>
          <cell r="J3">
            <v>2.7755000000000001</v>
          </cell>
        </row>
        <row r="4">
          <cell r="B4" t="str">
            <v>Methane car</v>
          </cell>
          <cell r="H4">
            <v>13333.333333333296</v>
          </cell>
          <cell r="J4">
            <v>2.4</v>
          </cell>
        </row>
        <row r="5">
          <cell r="B5" t="str">
            <v>Hydrogen car</v>
          </cell>
          <cell r="H5">
            <v>33333.333333333241</v>
          </cell>
          <cell r="J5">
            <v>0</v>
          </cell>
        </row>
        <row r="6">
          <cell r="B6" t="str">
            <v>Full electric car</v>
          </cell>
          <cell r="H6">
            <v>277777.777777777</v>
          </cell>
          <cell r="J6">
            <v>0</v>
          </cell>
        </row>
        <row r="7">
          <cell r="B7" t="str">
            <v>Other fossil heating system</v>
          </cell>
          <cell r="H7">
            <v>11991.666666666633</v>
          </cell>
          <cell r="J7">
            <v>4.3170000000000002</v>
          </cell>
        </row>
        <row r="8">
          <cell r="B8" t="str">
            <v>Solid biomass heating system</v>
          </cell>
          <cell r="H8">
            <v>4277.7777777777656</v>
          </cell>
          <cell r="J8">
            <v>0</v>
          </cell>
        </row>
        <row r="9">
          <cell r="B9" t="str">
            <v>Heavy fuel oil heating system</v>
          </cell>
          <cell r="H9">
            <v>10833.333333333303</v>
          </cell>
          <cell r="J9">
            <v>2.9249999999999998</v>
          </cell>
        </row>
        <row r="10">
          <cell r="B10" t="str">
            <v>Methane heating system</v>
          </cell>
          <cell r="H10">
            <v>13333.333333333296</v>
          </cell>
          <cell r="J10">
            <v>2.4</v>
          </cell>
        </row>
        <row r="11">
          <cell r="B11" t="str">
            <v>Electric heating system</v>
          </cell>
          <cell r="H11">
            <v>277777.777777777</v>
          </cell>
          <cell r="J11">
            <v>0</v>
          </cell>
        </row>
        <row r="12">
          <cell r="B12" t="str">
            <v>District heating network</v>
          </cell>
          <cell r="H12">
            <v>277777.777777777</v>
          </cell>
          <cell r="J12">
            <v>0</v>
          </cell>
        </row>
        <row r="13">
          <cell r="B13" t="str">
            <v>Heat pump system</v>
          </cell>
          <cell r="H13">
            <v>277777.777777777</v>
          </cell>
          <cell r="J13">
            <v>0</v>
          </cell>
        </row>
        <row r="14">
          <cell r="B14" t="str">
            <v>Solar thermal system</v>
          </cell>
          <cell r="H14">
            <v>277777.777777777</v>
          </cell>
          <cell r="J1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zoomScale="145" zoomScaleNormal="145" workbookViewId="0">
      <selection activeCell="H17" sqref="H17"/>
    </sheetView>
  </sheetViews>
  <sheetFormatPr defaultColWidth="8.6328125" defaultRowHeight="14.5" x14ac:dyDescent="0.35"/>
  <cols>
    <col min="2" max="2" width="22.36328125" bestFit="1" customWidth="1"/>
  </cols>
  <sheetData>
    <row r="1" spans="1:7" ht="17.5" x14ac:dyDescent="0.35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2011</v>
      </c>
      <c r="B2" s="2" t="s">
        <v>6</v>
      </c>
      <c r="C2" s="5">
        <f>C7</f>
        <v>0.71369255343378646</v>
      </c>
      <c r="D2" s="5">
        <f t="shared" ref="D2:G2" si="0">D7</f>
        <v>0.63264024258930651</v>
      </c>
      <c r="E2" s="5">
        <f t="shared" si="0"/>
        <v>0.69331040854818382</v>
      </c>
      <c r="F2" s="5">
        <f t="shared" si="0"/>
        <v>0.59646300970244504</v>
      </c>
      <c r="G2" s="5">
        <f t="shared" si="0"/>
        <v>0.81069921078868412</v>
      </c>
    </row>
    <row r="3" spans="1:7" x14ac:dyDescent="0.35">
      <c r="A3" s="2">
        <v>2011</v>
      </c>
      <c r="B3" s="2" t="s">
        <v>7</v>
      </c>
      <c r="C3" s="5">
        <f t="shared" ref="C3:G6" si="1">C8</f>
        <v>0.69334350396143152</v>
      </c>
      <c r="D3" s="5">
        <f t="shared" si="1"/>
        <v>0.6326402425893064</v>
      </c>
      <c r="E3" s="5">
        <f t="shared" si="1"/>
        <v>0.69331040854818382</v>
      </c>
      <c r="F3" s="5">
        <f t="shared" si="1"/>
        <v>0.59646300970244504</v>
      </c>
      <c r="G3" s="5">
        <f t="shared" si="1"/>
        <v>0.81069921078868412</v>
      </c>
    </row>
    <row r="4" spans="1:7" x14ac:dyDescent="0.35">
      <c r="A4" s="2">
        <v>2011</v>
      </c>
      <c r="B4" s="2" t="s">
        <v>8</v>
      </c>
      <c r="C4" s="5">
        <f t="shared" si="1"/>
        <v>0.71370124110885069</v>
      </c>
      <c r="D4" s="5">
        <f t="shared" si="1"/>
        <v>0.66427225471877183</v>
      </c>
      <c r="E4" s="5">
        <f t="shared" si="1"/>
        <v>0.47272936592494086</v>
      </c>
      <c r="F4" s="5">
        <f t="shared" si="1"/>
        <v>0.47263125220808033</v>
      </c>
      <c r="G4" s="5">
        <f t="shared" si="1"/>
        <v>0.54366224822264042</v>
      </c>
    </row>
    <row r="5" spans="1:7" x14ac:dyDescent="0.35">
      <c r="A5" s="2">
        <v>2011</v>
      </c>
      <c r="B5" s="2" t="s">
        <v>9</v>
      </c>
      <c r="C5" s="5">
        <f t="shared" si="1"/>
        <v>0.4839350508638805</v>
      </c>
      <c r="D5" s="5">
        <f t="shared" si="1"/>
        <v>0.46448437659218739</v>
      </c>
      <c r="E5" s="5">
        <f t="shared" si="1"/>
        <v>0.38716070342221731</v>
      </c>
      <c r="F5" s="5">
        <f t="shared" si="1"/>
        <v>0.37625596082206852</v>
      </c>
      <c r="G5" s="5">
        <f t="shared" si="1"/>
        <v>0.36693170264795821</v>
      </c>
    </row>
    <row r="6" spans="1:7" x14ac:dyDescent="0.35">
      <c r="A6" s="2">
        <v>2011</v>
      </c>
      <c r="B6" s="2" t="s">
        <v>10</v>
      </c>
      <c r="C6" s="5">
        <f t="shared" si="1"/>
        <v>0.1783500942593573</v>
      </c>
      <c r="D6" s="5">
        <f t="shared" si="1"/>
        <v>0.28385436045114176</v>
      </c>
      <c r="E6" s="5">
        <f t="shared" si="1"/>
        <v>0.22736911224439649</v>
      </c>
      <c r="F6" s="5">
        <f t="shared" si="1"/>
        <v>0.22110657971932793</v>
      </c>
      <c r="G6" s="5">
        <f t="shared" si="1"/>
        <v>0.21550247160233063</v>
      </c>
    </row>
    <row r="7" spans="1:7" x14ac:dyDescent="0.35">
      <c r="A7" s="2">
        <v>2020</v>
      </c>
      <c r="B7" s="2" t="s">
        <v>6</v>
      </c>
      <c r="C7" s="5" cm="1">
        <f t="array" ref="C7:C11">'[1]T6.1 car sizing extract'!$AO$261:$AO$265</f>
        <v>0.71369255343378646</v>
      </c>
      <c r="D7" s="5" cm="1">
        <f t="array" ref="D7:D11">'[1]T6.1 car sizing extract'!$AO$266:$AO$270</f>
        <v>0.63264024258930651</v>
      </c>
      <c r="E7" s="5" cm="1">
        <f t="array" ref="E7:E11">'[1]T6.1 car sizing extract'!$AO$256:$AO$260</f>
        <v>0.69331040854818382</v>
      </c>
      <c r="F7" s="5" cm="1">
        <f t="array" ref="F7:F11">'[1]T6.1 car sizing extract'!$AO$276:$AO$280</f>
        <v>0.59646300970244504</v>
      </c>
      <c r="G7" s="5" cm="1">
        <f t="array" ref="G7:G11">'[1]T6.1 car sizing extract'!$AO$271:$AO$275</f>
        <v>0.81069921078868412</v>
      </c>
    </row>
    <row r="8" spans="1:7" x14ac:dyDescent="0.35">
      <c r="A8" s="2">
        <v>2020</v>
      </c>
      <c r="B8" s="2" t="s">
        <v>7</v>
      </c>
      <c r="C8" s="5">
        <v>0.69334350396143152</v>
      </c>
      <c r="D8" s="5">
        <v>0.6326402425893064</v>
      </c>
      <c r="E8" s="5">
        <v>0.69331040854818382</v>
      </c>
      <c r="F8" s="5">
        <v>0.59646300970244504</v>
      </c>
      <c r="G8" s="5">
        <v>0.81069921078868412</v>
      </c>
    </row>
    <row r="9" spans="1:7" x14ac:dyDescent="0.35">
      <c r="A9" s="2">
        <v>2020</v>
      </c>
      <c r="B9" s="2" t="s">
        <v>8</v>
      </c>
      <c r="C9" s="5">
        <v>0.71370124110885069</v>
      </c>
      <c r="D9" s="5">
        <v>0.66427225471877183</v>
      </c>
      <c r="E9" s="5">
        <v>0.47272936592494086</v>
      </c>
      <c r="F9" s="5">
        <v>0.47263125220808033</v>
      </c>
      <c r="G9" s="5">
        <v>0.54366224822264042</v>
      </c>
    </row>
    <row r="10" spans="1:7" x14ac:dyDescent="0.35">
      <c r="A10" s="2">
        <v>2020</v>
      </c>
      <c r="B10" s="2" t="s">
        <v>9</v>
      </c>
      <c r="C10" s="5">
        <v>0.4839350508638805</v>
      </c>
      <c r="D10" s="5">
        <v>0.46448437659218739</v>
      </c>
      <c r="E10" s="5">
        <v>0.38716070342221731</v>
      </c>
      <c r="F10" s="5">
        <v>0.37625596082206852</v>
      </c>
      <c r="G10" s="5">
        <v>0.36693170264795821</v>
      </c>
    </row>
    <row r="11" spans="1:7" x14ac:dyDescent="0.35">
      <c r="A11" s="2">
        <v>2020</v>
      </c>
      <c r="B11" s="2" t="s">
        <v>10</v>
      </c>
      <c r="C11" s="5">
        <v>0.1783500942593573</v>
      </c>
      <c r="D11" s="5">
        <v>0.28385436045114176</v>
      </c>
      <c r="E11" s="5">
        <v>0.22736911224439649</v>
      </c>
      <c r="F11" s="5">
        <v>0.22110657971932793</v>
      </c>
      <c r="G11" s="5">
        <v>0.21550247160233063</v>
      </c>
    </row>
    <row r="12" spans="1:7" x14ac:dyDescent="0.35">
      <c r="A12" s="2">
        <v>2025</v>
      </c>
      <c r="B12" s="2" t="s">
        <v>6</v>
      </c>
      <c r="C12" s="5" cm="1">
        <f t="array" ref="C12:C16">'[1]T6.1 car sizing extract'!$AR$261:$AR$265</f>
        <v>0.68023372785728498</v>
      </c>
      <c r="D12" s="5" cm="1">
        <f t="array" ref="D12:D16">'[1]T6.1 car sizing extract'!$AR$266:$AR$270</f>
        <v>0.56425086461048612</v>
      </c>
      <c r="E12" s="5" cm="1">
        <f t="array" ref="E12:E16">'[1]T6.1 car sizing extract'!$AR$256:$AR$260</f>
        <v>0.61307935337336184</v>
      </c>
      <c r="F12" s="5" cm="1">
        <f t="array" ref="F12:F16">'[1]T6.1 car sizing extract'!$AR$276:$AR$280</f>
        <v>0.5455257814101</v>
      </c>
      <c r="G12" s="5" cm="1">
        <f t="array" ref="G12:G16">'[1]T6.1 car sizing extract'!$AR$271:$AR$275</f>
        <v>0.72464286463373095</v>
      </c>
    </row>
    <row r="13" spans="1:7" x14ac:dyDescent="0.35">
      <c r="A13" s="2">
        <v>2025</v>
      </c>
      <c r="B13" s="2" t="s">
        <v>7</v>
      </c>
      <c r="C13" s="5">
        <v>0.61252719764596597</v>
      </c>
      <c r="D13" s="5">
        <v>0.56425086461048624</v>
      </c>
      <c r="E13" s="5">
        <v>0.61307935337336184</v>
      </c>
      <c r="F13" s="5">
        <v>0.54552578141010011</v>
      </c>
      <c r="G13" s="5">
        <v>0.72464286463373095</v>
      </c>
    </row>
    <row r="14" spans="1:7" x14ac:dyDescent="0.35">
      <c r="A14" s="2">
        <v>2025</v>
      </c>
      <c r="B14" s="2" t="s">
        <v>8</v>
      </c>
      <c r="C14" s="5">
        <v>0.63742277125335567</v>
      </c>
      <c r="D14" s="5">
        <v>0.59246340784101059</v>
      </c>
      <c r="E14" s="5">
        <v>0.45676776601712127</v>
      </c>
      <c r="F14" s="5">
        <v>0.45947247437945871</v>
      </c>
      <c r="G14" s="5">
        <v>0.51582316937735329</v>
      </c>
    </row>
    <row r="15" spans="1:7" x14ac:dyDescent="0.35">
      <c r="A15" s="2">
        <v>2025</v>
      </c>
      <c r="B15" s="2" t="s">
        <v>9</v>
      </c>
      <c r="C15" s="5">
        <v>0.42307888849632563</v>
      </c>
      <c r="D15" s="5">
        <v>0.39682844241311138</v>
      </c>
      <c r="E15" s="5">
        <v>0.3659994702193291</v>
      </c>
      <c r="F15" s="5">
        <v>0.36524607563336958</v>
      </c>
      <c r="G15" s="5">
        <v>0.36701303015135467</v>
      </c>
    </row>
    <row r="16" spans="1:7" x14ac:dyDescent="0.35">
      <c r="A16" s="2">
        <v>2025</v>
      </c>
      <c r="B16" s="2" t="s">
        <v>10</v>
      </c>
      <c r="C16" s="5">
        <v>0.16548835540811355</v>
      </c>
      <c r="D16" s="5">
        <v>0.24389099470625505</v>
      </c>
      <c r="E16" s="5">
        <v>0.21550884962487499</v>
      </c>
      <c r="F16" s="5">
        <v>0.21551043672607484</v>
      </c>
      <c r="G16" s="5">
        <v>0.21591456481036375</v>
      </c>
    </row>
    <row r="17" spans="1:7" x14ac:dyDescent="0.35">
      <c r="A17" s="2">
        <v>2030</v>
      </c>
      <c r="B17" s="2" t="s">
        <v>6</v>
      </c>
      <c r="C17" s="5" cm="1">
        <f t="array" ref="C17:C21">'[1]T6.1 car sizing extract'!$AS$261:$AS$265</f>
        <v>0.68371597074523816</v>
      </c>
      <c r="D17" s="5" cm="1">
        <f t="array" ref="D17:D21">'[1]T6.1 car sizing extract'!$AS$266:$AS$270</f>
        <v>0.51820088617573601</v>
      </c>
      <c r="E17" s="5" cm="1">
        <f t="array" ref="E17:E21">'[1]T6.1 car sizing extract'!$AS$256:$AS$260</f>
        <v>0.52777261353424976</v>
      </c>
      <c r="F17" s="5" cm="1">
        <f t="array" ref="F17:F21">'[1]T6.1 car sizing extract'!$AS$276:$AS$280</f>
        <v>0.49559430629782303</v>
      </c>
      <c r="G17" s="5" cm="1">
        <f t="array" ref="G17:G21">'[1]T6.1 car sizing extract'!$AS$271:$AS$275</f>
        <v>0.60130065960987789</v>
      </c>
    </row>
    <row r="18" spans="1:7" x14ac:dyDescent="0.35">
      <c r="A18" s="2">
        <v>2030</v>
      </c>
      <c r="B18" s="2" t="s">
        <v>7</v>
      </c>
      <c r="C18" s="5">
        <v>0.52247822385539133</v>
      </c>
      <c r="D18" s="5">
        <v>0.51820088617573601</v>
      </c>
      <c r="E18" s="5">
        <v>0.52777261353424976</v>
      </c>
      <c r="F18" s="5">
        <v>0.49559430629782319</v>
      </c>
      <c r="G18" s="5">
        <v>0.60130065960987777</v>
      </c>
    </row>
    <row r="19" spans="1:7" x14ac:dyDescent="0.35">
      <c r="A19" s="2">
        <v>2030</v>
      </c>
      <c r="B19" s="2" t="s">
        <v>8</v>
      </c>
      <c r="C19" s="5">
        <v>0.55918919753570651</v>
      </c>
      <c r="D19" s="5">
        <v>0.54411093048452297</v>
      </c>
      <c r="E19" s="5">
        <v>0.46540346669850785</v>
      </c>
      <c r="F19" s="5">
        <v>0.46181922356214117</v>
      </c>
      <c r="G19" s="5">
        <v>0.50127977334633966</v>
      </c>
    </row>
    <row r="20" spans="1:7" x14ac:dyDescent="0.35">
      <c r="A20" s="2">
        <v>2030</v>
      </c>
      <c r="B20" s="2" t="s">
        <v>9</v>
      </c>
      <c r="C20" s="5">
        <v>0.38734380974697541</v>
      </c>
      <c r="D20" s="5">
        <v>0.35822962447200324</v>
      </c>
      <c r="E20" s="5">
        <v>0.33233500563822832</v>
      </c>
      <c r="F20" s="5">
        <v>0.3284995204575476</v>
      </c>
      <c r="G20" s="5">
        <v>0.33728988549039834</v>
      </c>
    </row>
    <row r="21" spans="1:7" x14ac:dyDescent="0.35">
      <c r="A21" s="2">
        <v>2030</v>
      </c>
      <c r="B21" s="2" t="s">
        <v>10</v>
      </c>
      <c r="C21" s="5">
        <v>0.16461433506083253</v>
      </c>
      <c r="D21" s="5">
        <v>0.22359232465031087</v>
      </c>
      <c r="E21" s="5">
        <v>0.19821951731881499</v>
      </c>
      <c r="F21" s="5">
        <v>0.19678205183360142</v>
      </c>
      <c r="G21" s="5">
        <v>0.19814803238279907</v>
      </c>
    </row>
    <row r="22" spans="1:7" x14ac:dyDescent="0.35">
      <c r="A22" s="2">
        <v>2035</v>
      </c>
      <c r="B22" s="2" t="s">
        <v>6</v>
      </c>
      <c r="C22" s="5" cm="1">
        <f t="array" ref="C22:C26">'[1]T6.1 car sizing extract'!$AT$261:$AT$265</f>
        <v>0.68804756468993733</v>
      </c>
      <c r="D22" s="5" cm="1">
        <f t="array" ref="D22:D26">'[1]T6.1 car sizing extract'!$AT$266:$AT$270</f>
        <v>0.47079191133037579</v>
      </c>
      <c r="E22" s="5" cm="1">
        <f t="array" ref="E22:E26">'[1]T6.1 car sizing extract'!$AT$256:$AT$260</f>
        <v>0.45454819714501193</v>
      </c>
      <c r="F22" s="5" cm="1">
        <f t="array" ref="F22:F26">'[1]T6.1 car sizing extract'!$AT$276:$AT$280</f>
        <v>0.44219189597106195</v>
      </c>
      <c r="G22" s="5" cm="1">
        <f t="array" ref="G22:G26">'[1]T6.1 car sizing extract'!$AT$271:$AT$275</f>
        <v>0.46080404863429009</v>
      </c>
    </row>
    <row r="23" spans="1:7" x14ac:dyDescent="0.35">
      <c r="A23" s="2">
        <v>2035</v>
      </c>
      <c r="B23" s="2" t="s">
        <v>7</v>
      </c>
      <c r="C23" s="5">
        <v>0.44227860112156248</v>
      </c>
      <c r="D23" s="5">
        <v>0.47079191133037585</v>
      </c>
      <c r="E23" s="5">
        <v>0.45454819714501182</v>
      </c>
      <c r="F23" s="5">
        <v>0.44219189597106184</v>
      </c>
      <c r="G23" s="5">
        <v>0.46080404863428998</v>
      </c>
    </row>
    <row r="24" spans="1:7" x14ac:dyDescent="0.35">
      <c r="A24" s="2">
        <v>2035</v>
      </c>
      <c r="B24" s="2" t="s">
        <v>8</v>
      </c>
      <c r="C24" s="5">
        <v>0.48184744242764072</v>
      </c>
      <c r="D24" s="5">
        <v>0.49433150689689459</v>
      </c>
      <c r="E24" s="5">
        <v>0.4772756070022624</v>
      </c>
      <c r="F24" s="5">
        <v>0.46430149076961491</v>
      </c>
      <c r="G24" s="5">
        <v>0.48384425106600448</v>
      </c>
    </row>
    <row r="25" spans="1:7" x14ac:dyDescent="0.35">
      <c r="A25" s="2">
        <v>2035</v>
      </c>
      <c r="B25" s="2" t="s">
        <v>9</v>
      </c>
      <c r="C25" s="5">
        <v>0.35223357665677901</v>
      </c>
      <c r="D25" s="5">
        <v>0.31863102793377568</v>
      </c>
      <c r="E25" s="5">
        <v>0.29076412689512138</v>
      </c>
      <c r="F25" s="5">
        <v>0.28167391491455235</v>
      </c>
      <c r="G25" s="5">
        <v>0.29536639543454374</v>
      </c>
    </row>
    <row r="26" spans="1:7" x14ac:dyDescent="0.35">
      <c r="A26" s="2">
        <v>2035</v>
      </c>
      <c r="B26" s="2" t="s">
        <v>10</v>
      </c>
      <c r="C26" s="5">
        <v>0.16445282621300281</v>
      </c>
      <c r="D26" s="5">
        <v>0.20379377419269665</v>
      </c>
      <c r="E26" s="5">
        <v>0.17631817272114009</v>
      </c>
      <c r="F26" s="5">
        <v>0.17203302567197878</v>
      </c>
      <c r="G26" s="5">
        <v>0.17602252831983775</v>
      </c>
    </row>
    <row r="27" spans="1:7" x14ac:dyDescent="0.35">
      <c r="A27" s="2">
        <v>2040</v>
      </c>
      <c r="B27" s="2" t="s">
        <v>6</v>
      </c>
      <c r="C27" s="5" cm="1">
        <f t="array" ref="C27:C31">'[1]T6.1 car sizing extract'!$AU$261:$AU$265</f>
        <v>0.70090137868133495</v>
      </c>
      <c r="D27" s="5" cm="1">
        <f t="array" ref="D27:D31">'[1]T6.1 car sizing extract'!$AU$266:$AU$270</f>
        <v>0.4227069033551355</v>
      </c>
      <c r="E27" s="5" cm="1">
        <f t="array" ref="E27:E31">'[1]T6.1 car sizing extract'!$AU$256:$AU$260</f>
        <v>0.47264147701080866</v>
      </c>
      <c r="F27" s="5" cm="1">
        <f t="array" ref="F27:F31">'[1]T6.1 car sizing extract'!$AU$276:$AU$280</f>
        <v>0.44774677537276703</v>
      </c>
      <c r="G27" s="5" cm="1">
        <f t="array" ref="G27:G31">'[1]T6.1 car sizing extract'!$AU$271:$AU$275</f>
        <v>0.46772174344364226</v>
      </c>
    </row>
    <row r="28" spans="1:7" x14ac:dyDescent="0.35">
      <c r="A28" s="2">
        <v>2040</v>
      </c>
      <c r="B28" s="2" t="s">
        <v>7</v>
      </c>
      <c r="C28" s="5">
        <v>0.45513241511296015</v>
      </c>
      <c r="D28" s="5">
        <v>0.42270690335513544</v>
      </c>
      <c r="E28" s="5">
        <v>0.47264147701080855</v>
      </c>
      <c r="F28" s="5">
        <v>0.44774677537276691</v>
      </c>
      <c r="G28" s="5">
        <v>0.46772174344364215</v>
      </c>
    </row>
    <row r="29" spans="1:7" x14ac:dyDescent="0.35">
      <c r="A29" s="2">
        <v>2040</v>
      </c>
      <c r="B29" s="2" t="s">
        <v>8</v>
      </c>
      <c r="C29" s="5">
        <v>0.41345401836860818</v>
      </c>
      <c r="D29" s="5">
        <v>0.44384224852289228</v>
      </c>
      <c r="E29" s="5">
        <v>0.496273550861349</v>
      </c>
      <c r="F29" s="5">
        <v>0.47013411414140527</v>
      </c>
      <c r="G29" s="5">
        <v>0.49110783061582425</v>
      </c>
    </row>
    <row r="30" spans="1:7" x14ac:dyDescent="0.35">
      <c r="A30" s="2">
        <v>2040</v>
      </c>
      <c r="B30" s="2" t="s">
        <v>9</v>
      </c>
      <c r="C30" s="5">
        <v>0.32339292098129202</v>
      </c>
      <c r="D30" s="5">
        <v>0.27853509126357917</v>
      </c>
      <c r="E30" s="5">
        <v>0.27666288608498318</v>
      </c>
      <c r="F30" s="5">
        <v>0.25834849637425744</v>
      </c>
      <c r="G30" s="5">
        <v>0.27304356502895816</v>
      </c>
    </row>
    <row r="31" spans="1:7" x14ac:dyDescent="0.35">
      <c r="A31" s="2">
        <v>2040</v>
      </c>
      <c r="B31" s="2" t="s">
        <v>10</v>
      </c>
      <c r="C31" s="5">
        <v>0.16444181520617426</v>
      </c>
      <c r="D31" s="5">
        <v>0.18233162814764067</v>
      </c>
      <c r="E31" s="5">
        <v>0.16609348859139833</v>
      </c>
      <c r="F31" s="5">
        <v>0.15904784468262645</v>
      </c>
      <c r="G31" s="5">
        <v>0.16528390957299655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3778-EDC5-4749-BF68-090EA26B2A19}">
  <dimension ref="A1:G31"/>
  <sheetViews>
    <sheetView zoomScale="145" zoomScaleNormal="145" workbookViewId="0">
      <selection activeCell="F32" sqref="F32"/>
    </sheetView>
  </sheetViews>
  <sheetFormatPr defaultColWidth="8.6328125" defaultRowHeight="14.5" x14ac:dyDescent="0.35"/>
  <cols>
    <col min="2" max="2" width="22.36328125" bestFit="1" customWidth="1"/>
    <col min="5" max="6" width="12.6328125" bestFit="1" customWidth="1"/>
  </cols>
  <sheetData>
    <row r="1" spans="1:7" ht="17.5" x14ac:dyDescent="0.35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2011</v>
      </c>
      <c r="B2" s="2" t="s">
        <v>6</v>
      </c>
      <c r="C2" s="5">
        <f>C7</f>
        <v>0.71344101428249995</v>
      </c>
      <c r="D2" s="5">
        <f t="shared" ref="D2:G2" si="0">D7</f>
        <v>0.63252554971005048</v>
      </c>
      <c r="E2" s="5">
        <f t="shared" si="0"/>
        <v>0.69309196481014501</v>
      </c>
      <c r="F2" s="5">
        <f t="shared" si="0"/>
        <v>0.5963380075995115</v>
      </c>
      <c r="G2" s="5">
        <f t="shared" si="0"/>
        <v>0.81062349432620462</v>
      </c>
    </row>
    <row r="3" spans="1:7" x14ac:dyDescent="0.35">
      <c r="A3" s="2">
        <v>2011</v>
      </c>
      <c r="B3" s="2" t="s">
        <v>7</v>
      </c>
      <c r="C3" s="5">
        <f t="shared" ref="C3:G6" si="1">C8</f>
        <v>0.69309196481014501</v>
      </c>
      <c r="D3" s="5">
        <f t="shared" si="1"/>
        <v>0.63252554971005037</v>
      </c>
      <c r="E3" s="5">
        <f t="shared" si="1"/>
        <v>0.69309196481014501</v>
      </c>
      <c r="F3" s="5">
        <f t="shared" si="1"/>
        <v>0.5963380075995115</v>
      </c>
      <c r="G3" s="5">
        <f t="shared" si="1"/>
        <v>0.81062349432620462</v>
      </c>
    </row>
    <row r="4" spans="1:7" x14ac:dyDescent="0.35">
      <c r="A4" s="2">
        <v>2011</v>
      </c>
      <c r="B4" s="2" t="s">
        <v>8</v>
      </c>
      <c r="C4" s="5">
        <f t="shared" si="1"/>
        <v>0.71343712499999989</v>
      </c>
      <c r="D4" s="5">
        <f t="shared" si="1"/>
        <v>0.66415182719555299</v>
      </c>
      <c r="E4" s="5">
        <f t="shared" si="1"/>
        <v>0.47250000000000009</v>
      </c>
      <c r="F4" s="5">
        <f t="shared" si="1"/>
        <v>0.47250000000000009</v>
      </c>
      <c r="G4" s="5">
        <f t="shared" si="1"/>
        <v>0.54358274593703704</v>
      </c>
    </row>
    <row r="5" spans="1:7" x14ac:dyDescent="0.35">
      <c r="A5" s="2">
        <v>2011</v>
      </c>
      <c r="B5" s="2" t="s">
        <v>9</v>
      </c>
      <c r="C5" s="5">
        <f t="shared" si="1"/>
        <v>0.48375000000000001</v>
      </c>
      <c r="D5" s="5">
        <f t="shared" si="1"/>
        <v>0.46439999999999998</v>
      </c>
      <c r="E5" s="5">
        <f t="shared" si="1"/>
        <v>0.38700000000000001</v>
      </c>
      <c r="F5" s="5">
        <f t="shared" si="1"/>
        <v>0.376164</v>
      </c>
      <c r="G5" s="5">
        <f t="shared" si="1"/>
        <v>0.36687600000000009</v>
      </c>
    </row>
    <row r="6" spans="1:7" x14ac:dyDescent="0.35">
      <c r="A6" s="2">
        <v>2011</v>
      </c>
      <c r="B6" s="2" t="s">
        <v>10</v>
      </c>
      <c r="C6" s="5">
        <f t="shared" si="1"/>
        <v>0.17799999999999999</v>
      </c>
      <c r="D6" s="5">
        <f t="shared" si="1"/>
        <v>0.28319999999999995</v>
      </c>
      <c r="E6" s="5">
        <f t="shared" si="1"/>
        <v>0.22700000000000001</v>
      </c>
      <c r="F6" s="5">
        <f t="shared" si="1"/>
        <v>0.22064400000000001</v>
      </c>
      <c r="G6" s="5">
        <f t="shared" si="1"/>
        <v>0.215196</v>
      </c>
    </row>
    <row r="7" spans="1:7" x14ac:dyDescent="0.35">
      <c r="A7" s="2">
        <v>2020</v>
      </c>
      <c r="B7" s="2" t="s">
        <v>6</v>
      </c>
      <c r="C7" s="5" cm="1">
        <f t="array" ref="C7:C11">'[1]T6.1 car sizing extract'!$AO$234:$AO$238</f>
        <v>0.71344101428249995</v>
      </c>
      <c r="D7" s="5" cm="1">
        <f t="array" ref="D7:D11">'[1]T6.1 car sizing extract'!$AO$239:$AO$243</f>
        <v>0.63252554971005048</v>
      </c>
      <c r="E7" s="5" cm="1">
        <f t="array" ref="E7:E11">'[1]T6.1 car sizing extract'!$AO$229:$AO$233</f>
        <v>0.69309196481014501</v>
      </c>
      <c r="F7" s="5" cm="1">
        <f t="array" ref="F7:F11">'[1]T6.1 car sizing extract'!$AO$249:$AO$253</f>
        <v>0.5963380075995115</v>
      </c>
      <c r="G7" s="5" cm="1">
        <f t="array" ref="G7:G11">'[1]T6.1 car sizing extract'!$AO$244:$AO$248</f>
        <v>0.81062349432620462</v>
      </c>
    </row>
    <row r="8" spans="1:7" x14ac:dyDescent="0.35">
      <c r="A8" s="2">
        <v>2020</v>
      </c>
      <c r="B8" s="2" t="s">
        <v>7</v>
      </c>
      <c r="C8" s="5">
        <v>0.69309196481014501</v>
      </c>
      <c r="D8" s="5">
        <v>0.63252554971005037</v>
      </c>
      <c r="E8" s="5">
        <v>0.69309196481014501</v>
      </c>
      <c r="F8" s="5">
        <v>0.5963380075995115</v>
      </c>
      <c r="G8" s="5">
        <v>0.81062349432620462</v>
      </c>
    </row>
    <row r="9" spans="1:7" x14ac:dyDescent="0.35">
      <c r="A9" s="2">
        <v>2020</v>
      </c>
      <c r="B9" s="2" t="s">
        <v>8</v>
      </c>
      <c r="C9" s="5">
        <v>0.71343712499999989</v>
      </c>
      <c r="D9" s="5">
        <v>0.66415182719555299</v>
      </c>
      <c r="E9" s="5">
        <v>0.47250000000000009</v>
      </c>
      <c r="F9" s="5">
        <v>0.47250000000000009</v>
      </c>
      <c r="G9" s="5">
        <v>0.54358274593703704</v>
      </c>
    </row>
    <row r="10" spans="1:7" x14ac:dyDescent="0.35">
      <c r="A10" s="2">
        <v>2020</v>
      </c>
      <c r="B10" s="2" t="s">
        <v>9</v>
      </c>
      <c r="C10" s="5">
        <v>0.48375000000000001</v>
      </c>
      <c r="D10" s="5">
        <v>0.46439999999999998</v>
      </c>
      <c r="E10" s="5">
        <v>0.38700000000000001</v>
      </c>
      <c r="F10" s="5">
        <v>0.376164</v>
      </c>
      <c r="G10" s="5">
        <v>0.36687600000000009</v>
      </c>
    </row>
    <row r="11" spans="1:7" x14ac:dyDescent="0.35">
      <c r="A11" s="2">
        <v>2020</v>
      </c>
      <c r="B11" s="2" t="s">
        <v>10</v>
      </c>
      <c r="C11" s="5">
        <v>0.17799999999999999</v>
      </c>
      <c r="D11" s="5">
        <v>0.28319999999999995</v>
      </c>
      <c r="E11" s="5">
        <v>0.22700000000000001</v>
      </c>
      <c r="F11" s="5">
        <v>0.22064400000000001</v>
      </c>
      <c r="G11" s="5">
        <v>0.215196</v>
      </c>
    </row>
    <row r="12" spans="1:7" x14ac:dyDescent="0.35">
      <c r="A12" s="2">
        <v>2025</v>
      </c>
      <c r="B12" s="2" t="s">
        <v>6</v>
      </c>
      <c r="C12" s="5" cm="1">
        <f t="array" ref="C12:C16">'[1]T6.1 car sizing extract'!$AR$234:$AR$238</f>
        <v>0.67776896356837479</v>
      </c>
      <c r="D12" s="5" cm="1">
        <f t="array" ref="D12:D16">'[1]T6.1 car sizing extract'!$AR$239:$AR$243</f>
        <v>0.56259565852444537</v>
      </c>
      <c r="E12" s="5" cm="1">
        <f t="array" ref="E12:E16">'[1]T6.1 car sizing extract'!$AR$229:$AR$233</f>
        <v>0.61006243335705579</v>
      </c>
      <c r="F12" s="5" cm="1">
        <f t="array" ref="F12:F16">'[1]T6.1 car sizing extract'!$AR$249:$AR$253</f>
        <v>0.54353294866775836</v>
      </c>
      <c r="G12" s="5" cm="1">
        <f t="array" ref="G12:G16">'[1]T6.1 car sizing extract'!$AR$244:$AR$248</f>
        <v>0.72024821527461902</v>
      </c>
    </row>
    <row r="13" spans="1:7" x14ac:dyDescent="0.35">
      <c r="A13" s="2">
        <v>2025</v>
      </c>
      <c r="B13" s="2" t="s">
        <v>7</v>
      </c>
      <c r="C13" s="5">
        <v>0.61006243335705579</v>
      </c>
      <c r="D13" s="5">
        <v>0.56259565852444549</v>
      </c>
      <c r="E13" s="5">
        <v>0.61006243335705579</v>
      </c>
      <c r="F13" s="5">
        <v>0.54353294866775848</v>
      </c>
      <c r="G13" s="5">
        <v>0.72024821527461902</v>
      </c>
    </row>
    <row r="14" spans="1:7" x14ac:dyDescent="0.35">
      <c r="A14" s="2">
        <v>2025</v>
      </c>
      <c r="B14" s="2" t="s">
        <v>8</v>
      </c>
      <c r="C14" s="5">
        <v>0.63483476875</v>
      </c>
      <c r="D14" s="5">
        <v>0.59072544145066774</v>
      </c>
      <c r="E14" s="5">
        <v>0.45359999999999995</v>
      </c>
      <c r="F14" s="5">
        <v>0.45738000000000001</v>
      </c>
      <c r="G14" s="5">
        <v>0.51120878755028576</v>
      </c>
    </row>
    <row r="15" spans="1:7" x14ac:dyDescent="0.35">
      <c r="A15" s="2">
        <v>2025</v>
      </c>
      <c r="B15" s="2" t="s">
        <v>9</v>
      </c>
      <c r="C15" s="5">
        <v>0.42126562499999992</v>
      </c>
      <c r="D15" s="5">
        <v>0.39561074999999996</v>
      </c>
      <c r="E15" s="5">
        <v>0.36377999999999999</v>
      </c>
      <c r="F15" s="5">
        <v>0.36377999999999999</v>
      </c>
      <c r="G15" s="5">
        <v>0.36377999999999999</v>
      </c>
    </row>
    <row r="16" spans="1:7" x14ac:dyDescent="0.35">
      <c r="A16" s="2">
        <v>2025</v>
      </c>
      <c r="B16" s="2" t="s">
        <v>10</v>
      </c>
      <c r="C16" s="5">
        <v>0.16339999999999999</v>
      </c>
      <c r="D16" s="5">
        <v>0.24125099999999994</v>
      </c>
      <c r="E16" s="5">
        <v>0.21337999999999999</v>
      </c>
      <c r="F16" s="5">
        <v>0.21337999999999999</v>
      </c>
      <c r="G16" s="5">
        <v>0.21337999999999999</v>
      </c>
    </row>
    <row r="17" spans="1:7" x14ac:dyDescent="0.35">
      <c r="A17" s="2">
        <v>2030</v>
      </c>
      <c r="B17" s="2" t="s">
        <v>6</v>
      </c>
      <c r="C17" s="5" cm="1">
        <f t="array" ref="C17:C21">'[1]T6.1 car sizing extract'!$AS$234:$AS$238</f>
        <v>0.67776896356837479</v>
      </c>
      <c r="D17" s="5" cm="1">
        <f t="array" ref="D17:D21">'[1]T6.1 car sizing extract'!$AS$239:$AS$243</f>
        <v>0.51338336712693411</v>
      </c>
      <c r="E17" s="5" cm="1">
        <f t="array" ref="E17:E21">'[1]T6.1 car sizing extract'!$AS$229:$AS$233</f>
        <v>0.51653121667852797</v>
      </c>
      <c r="F17" s="5" cm="1">
        <f t="array" ref="F17:F21">'[1]T6.1 car sizing extract'!$AS$249:$AS$253</f>
        <v>0.48956647433387906</v>
      </c>
      <c r="G17" s="5" cm="1">
        <f t="array" ref="G17:G21">'[1]T6.1 car sizing extract'!$AS$244:$AS$248</f>
        <v>0.58332410763730957</v>
      </c>
    </row>
    <row r="18" spans="1:7" x14ac:dyDescent="0.35">
      <c r="A18" s="2">
        <v>2030</v>
      </c>
      <c r="B18" s="2" t="s">
        <v>7</v>
      </c>
      <c r="C18" s="5">
        <v>0.51653121667852797</v>
      </c>
      <c r="D18" s="5">
        <v>0.51338336712693411</v>
      </c>
      <c r="E18" s="5">
        <v>0.51653121667852797</v>
      </c>
      <c r="F18" s="5">
        <v>0.48956647433387923</v>
      </c>
      <c r="G18" s="5">
        <v>0.58332410763730946</v>
      </c>
    </row>
    <row r="19" spans="1:7" x14ac:dyDescent="0.35">
      <c r="A19" s="2">
        <v>2030</v>
      </c>
      <c r="B19" s="2" t="s">
        <v>8</v>
      </c>
      <c r="C19" s="5">
        <v>0.55294483999999999</v>
      </c>
      <c r="D19" s="5">
        <v>0.53905253548328091</v>
      </c>
      <c r="E19" s="5">
        <v>0.45359999999999995</v>
      </c>
      <c r="F19" s="5">
        <v>0.45549000000000001</v>
      </c>
      <c r="G19" s="5">
        <v>0.48240439377514288</v>
      </c>
    </row>
    <row r="20" spans="1:7" x14ac:dyDescent="0.35">
      <c r="A20" s="2">
        <v>2030</v>
      </c>
      <c r="B20" s="2" t="s">
        <v>9</v>
      </c>
      <c r="C20" s="5">
        <v>0.38296874999999997</v>
      </c>
      <c r="D20" s="5">
        <v>0.35468549999999999</v>
      </c>
      <c r="E20" s="5">
        <v>0.32406499999999999</v>
      </c>
      <c r="F20" s="5">
        <v>0.32406499999999999</v>
      </c>
      <c r="G20" s="5">
        <v>0.32406499999999999</v>
      </c>
    </row>
    <row r="21" spans="1:7" x14ac:dyDescent="0.35">
      <c r="A21" s="2">
        <v>2030</v>
      </c>
      <c r="B21" s="2" t="s">
        <v>10</v>
      </c>
      <c r="C21" s="5">
        <v>0.15770000000000001</v>
      </c>
      <c r="D21" s="5">
        <v>0.21629399999999996</v>
      </c>
      <c r="E21" s="5">
        <v>0.19011500000000001</v>
      </c>
      <c r="F21" s="5">
        <v>0.19011500000000001</v>
      </c>
      <c r="G21" s="5">
        <v>0.19011500000000001</v>
      </c>
    </row>
    <row r="22" spans="1:7" x14ac:dyDescent="0.35">
      <c r="A22" s="2">
        <v>2035</v>
      </c>
      <c r="B22" s="2" t="s">
        <v>6</v>
      </c>
      <c r="C22" s="5" cm="1">
        <f t="array" ref="C22:C26">'[1]T6.1 car sizing extract'!$AT$234:$AT$238</f>
        <v>0.67776896356837479</v>
      </c>
      <c r="D22" s="5" cm="1">
        <f t="array" ref="D22:D26">'[1]T6.1 car sizing extract'!$AT$239:$AT$243</f>
        <v>0.46417107572942268</v>
      </c>
      <c r="E22" s="5" cm="1">
        <f t="array" ref="E22:E26">'[1]T6.1 car sizing extract'!$AT$229:$AT$233</f>
        <v>0.43200000000000005</v>
      </c>
      <c r="F22" s="5" cm="1">
        <f t="array" ref="F22:F26">'[1]T6.1 car sizing extract'!$AT$249:$AT$253</f>
        <v>0.43200000000000005</v>
      </c>
      <c r="G22" s="5" cm="1">
        <f t="array" ref="G22:G26">'[1]T6.1 car sizing extract'!$AT$244:$AT$248</f>
        <v>0.43200000000000005</v>
      </c>
    </row>
    <row r="23" spans="1:7" x14ac:dyDescent="0.35">
      <c r="A23" s="2">
        <v>2035</v>
      </c>
      <c r="B23" s="2" t="s">
        <v>7</v>
      </c>
      <c r="C23" s="5">
        <v>0.43199999999999994</v>
      </c>
      <c r="D23" s="5">
        <v>0.46417107572942273</v>
      </c>
      <c r="E23" s="5">
        <v>0.43199999999999994</v>
      </c>
      <c r="F23" s="5">
        <v>0.43199999999999994</v>
      </c>
      <c r="G23" s="5">
        <v>0.43199999999999994</v>
      </c>
    </row>
    <row r="24" spans="1:7" x14ac:dyDescent="0.35">
      <c r="A24" s="2">
        <v>2035</v>
      </c>
      <c r="B24" s="2" t="s">
        <v>8</v>
      </c>
      <c r="C24" s="5">
        <v>0.47105491125000004</v>
      </c>
      <c r="D24" s="5">
        <v>0.48737962951589386</v>
      </c>
      <c r="E24" s="5">
        <v>0.45359999999999995</v>
      </c>
      <c r="F24" s="5">
        <v>0.45359999999999995</v>
      </c>
      <c r="G24" s="5">
        <v>0.45359999999999995</v>
      </c>
    </row>
    <row r="25" spans="1:7" x14ac:dyDescent="0.35">
      <c r="A25" s="2">
        <v>2035</v>
      </c>
      <c r="B25" s="2" t="s">
        <v>9</v>
      </c>
      <c r="C25" s="5">
        <v>0.34467187499999996</v>
      </c>
      <c r="D25" s="5">
        <v>0.31376025000000002</v>
      </c>
      <c r="E25" s="5">
        <v>0.27417599999999998</v>
      </c>
      <c r="F25" s="5">
        <v>0.27417599999999998</v>
      </c>
      <c r="G25" s="5">
        <v>0.27417599999999998</v>
      </c>
    </row>
    <row r="26" spans="1:7" x14ac:dyDescent="0.35">
      <c r="A26" s="2">
        <v>2035</v>
      </c>
      <c r="B26" s="2" t="s">
        <v>10</v>
      </c>
      <c r="C26" s="5">
        <v>0.152</v>
      </c>
      <c r="D26" s="5">
        <v>0.19133699999999998</v>
      </c>
      <c r="E26" s="5">
        <v>0.16089599999999998</v>
      </c>
      <c r="F26" s="5">
        <v>0.16089599999999998</v>
      </c>
      <c r="G26" s="5">
        <v>0.16089599999999998</v>
      </c>
    </row>
    <row r="27" spans="1:7" x14ac:dyDescent="0.35">
      <c r="A27" s="2">
        <v>2040</v>
      </c>
      <c r="B27" s="2" t="s">
        <v>6</v>
      </c>
      <c r="C27" s="5" cm="1">
        <f t="array" ref="C27:C31">'[1]T6.1 car sizing extract'!$AU$234:$AU$238</f>
        <v>0.67776896356837479</v>
      </c>
      <c r="D27" s="5" cm="1">
        <f t="array" ref="D27:D31">'[1]T6.1 car sizing extract'!$AU$239:$AU$243</f>
        <v>0.41495878433191147</v>
      </c>
      <c r="E27" s="5" cm="1">
        <f t="array" ref="E27:E31">'[1]T6.1 car sizing extract'!$AU$229:$AU$233</f>
        <v>0.43200000000000005</v>
      </c>
      <c r="F27" s="5" cm="1">
        <f t="array" ref="F27:F31">'[1]T6.1 car sizing extract'!$AU$249:$AU$253</f>
        <v>0.43200000000000005</v>
      </c>
      <c r="G27" s="5" cm="1">
        <f t="array" ref="G27:G31">'[1]T6.1 car sizing extract'!$AU$244:$AU$248</f>
        <v>0.43200000000000005</v>
      </c>
    </row>
    <row r="28" spans="1:7" x14ac:dyDescent="0.35">
      <c r="A28" s="2">
        <v>2040</v>
      </c>
      <c r="B28" s="2" t="s">
        <v>7</v>
      </c>
      <c r="C28" s="5">
        <v>0.43199999999999994</v>
      </c>
      <c r="D28" s="5">
        <v>0.41495878433191141</v>
      </c>
      <c r="E28" s="5">
        <v>0.43199999999999994</v>
      </c>
      <c r="F28" s="5">
        <v>0.43199999999999994</v>
      </c>
      <c r="G28" s="5">
        <v>0.43199999999999994</v>
      </c>
    </row>
    <row r="29" spans="1:7" x14ac:dyDescent="0.35">
      <c r="A29" s="2">
        <v>2040</v>
      </c>
      <c r="B29" s="2" t="s">
        <v>8</v>
      </c>
      <c r="C29" s="5">
        <v>0.38916498249999998</v>
      </c>
      <c r="D29" s="5">
        <v>0.43570672354850704</v>
      </c>
      <c r="E29" s="5">
        <v>0.45359999999999995</v>
      </c>
      <c r="F29" s="5">
        <v>0.45359999999999995</v>
      </c>
      <c r="G29" s="5">
        <v>0.45359999999999995</v>
      </c>
    </row>
    <row r="30" spans="1:7" x14ac:dyDescent="0.35">
      <c r="A30" s="2">
        <v>2040</v>
      </c>
      <c r="B30" s="2" t="s">
        <v>9</v>
      </c>
      <c r="C30" s="5">
        <v>0.3063749999999999</v>
      </c>
      <c r="D30" s="5">
        <v>0.27283499999999994</v>
      </c>
      <c r="E30" s="5">
        <v>0.24676400000000001</v>
      </c>
      <c r="F30" s="5">
        <v>0.24676400000000001</v>
      </c>
      <c r="G30" s="5">
        <v>0.24676400000000001</v>
      </c>
    </row>
    <row r="31" spans="1:7" x14ac:dyDescent="0.35">
      <c r="A31" s="2">
        <v>2040</v>
      </c>
      <c r="B31" s="2" t="s">
        <v>10</v>
      </c>
      <c r="C31" s="5">
        <v>0.14724999999999999</v>
      </c>
      <c r="D31" s="5">
        <v>0.16637999999999997</v>
      </c>
      <c r="E31" s="5">
        <v>0.144844</v>
      </c>
      <c r="F31" s="5">
        <v>0.144844</v>
      </c>
      <c r="G31" s="5">
        <v>0.144844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A766-99BD-F249-B750-D6BCD2406689}">
  <dimension ref="A1:D32"/>
  <sheetViews>
    <sheetView tabSelected="1" zoomScale="160" zoomScaleNormal="160" workbookViewId="0">
      <selection activeCell="C28" sqref="C28"/>
    </sheetView>
  </sheetViews>
  <sheetFormatPr defaultColWidth="11.453125" defaultRowHeight="14.5" x14ac:dyDescent="0.35"/>
  <cols>
    <col min="1" max="1" width="7.90625" bestFit="1" customWidth="1"/>
    <col min="2" max="2" width="20.08984375" bestFit="1" customWidth="1"/>
    <col min="3" max="4" width="10.453125" bestFit="1" customWidth="1"/>
  </cols>
  <sheetData>
    <row r="1" spans="1:4" x14ac:dyDescent="0.35">
      <c r="A1" t="s">
        <v>0</v>
      </c>
      <c r="B1" t="s">
        <v>11</v>
      </c>
      <c r="C1" s="3" t="str">
        <f>IF([2]Foglio1!H$6=0,"IT",IF([2]Foglio1!H$6=1,"LV",IF([2]Foglio1!H$6=2,"DE",IF([2]Foglio1!H$6=3,"FR",IF([2]Foglio1!H$6=4,"DK")))))</f>
        <v>DK</v>
      </c>
      <c r="D1" s="3" t="str">
        <f>IF([2]Foglio1!P$6=0,"IT",IF([2]Foglio1!P$6=1,"LV",IF([2]Foglio1!P$6=2,"DE",IF([2]Foglio1!P$6=3,"FR",IF([2]Foglio1!P$6=4,"DK")))))</f>
        <v>IT</v>
      </c>
    </row>
    <row r="2" spans="1:4" x14ac:dyDescent="0.35">
      <c r="B2" t="s">
        <v>12</v>
      </c>
      <c r="C2" s="4" t="s">
        <v>13</v>
      </c>
      <c r="D2" s="4" t="s">
        <v>14</v>
      </c>
    </row>
    <row r="3" spans="1:4" x14ac:dyDescent="0.35">
      <c r="A3" s="2">
        <v>2011</v>
      </c>
      <c r="B3" s="2" t="s">
        <v>6</v>
      </c>
      <c r="C3" s="8" cm="1">
        <f t="array" ref="C3">IFERROR(SUM(_xlfn._xlws.FILTER(_xlfn._xlws.FILTER(_xlfn._xlws.FILTER('car-eff 0 - starting point'!$C$2:$G$31,('car-eff 0 - starting point'!$A$2:$A$31='car-eff 0 - clustering'!$A3)),'car-eff 0 - starting point'!$C$1:$G$1='car-eff 0 - clustering'!C$1),'car-eff 0 - starting point'!$B$2:$B$6='car-eff 0 - clustering'!$B3)),0)/_xlfn._xlws.FILTER([3]Conversion!$H$2:$H$14,[3]Conversion!$B$2:$B$14=$B3)</f>
        <v>5.9132179340889262E-5</v>
      </c>
      <c r="D3" s="8" cm="1">
        <f t="array" ref="D3">IFERROR(SUM(_xlfn._xlws.FILTER(_xlfn._xlws.FILTER(_xlfn._xlws.FILTER('car-eff 0 - starting point'!$C$2:$G$31,('car-eff 0 - starting point'!$A$2:$A$31='car-eff 0 - clustering'!$A3)),'car-eff 0 - starting point'!$C$1:$G$1='car-eff 0 - clustering'!D$1),'car-eff 0 - starting point'!$B$2:$B$6='car-eff 0 - clustering'!$B3)),0)/_xlfn._xlws.FILTER([3]Conversion!$H$2:$H$14,[3]Conversion!$B$2:$B$14=$B3)</f>
        <v>4.9419259722182003E-5</v>
      </c>
    </row>
    <row r="4" spans="1:4" x14ac:dyDescent="0.35">
      <c r="A4" s="2">
        <v>2011</v>
      </c>
      <c r="B4" s="2" t="s">
        <v>7</v>
      </c>
      <c r="C4" s="8" cm="1">
        <f t="array" ref="C4">IFERROR(SUM(_xlfn._xlws.FILTER(_xlfn._xlws.FILTER(_xlfn._xlws.FILTER('car-eff 0 - starting point'!$C$2:$G$31,('car-eff 0 - starting point'!$A$2:$A$31='car-eff 0 - clustering'!$A4)),'car-eff 0 - starting point'!$C$1:$G$1='car-eff 0 - clustering'!C$1),'car-eff 0 - starting point'!$B$2:$B$6='car-eff 0 - clustering'!$B4)),0)/_xlfn._xlws.FILTER([3]Conversion!$H$2:$H$14,[3]Conversion!$B$2:$B$14=$B4)</f>
        <v>5.4857947566179357E-5</v>
      </c>
      <c r="D4" s="8" cm="1">
        <f t="array" ref="D4">IFERROR(SUM(_xlfn._xlws.FILTER(_xlfn._xlws.FILTER(_xlfn._xlws.FILTER('car-eff 0 - starting point'!$C$2:$G$31,('car-eff 0 - starting point'!$A$2:$A$31='car-eff 0 - clustering'!$A4)),'car-eff 0 - starting point'!$C$1:$G$1='car-eff 0 - clustering'!D$1),'car-eff 0 - starting point'!$B$2:$B$6='car-eff 0 - clustering'!$B4)),0)/_xlfn._xlws.FILTER([3]Conversion!$H$2:$H$14,[3]Conversion!$B$2:$B$14=$B4)</f>
        <v>4.7192677690743039E-5</v>
      </c>
    </row>
    <row r="5" spans="1:4" x14ac:dyDescent="0.35">
      <c r="A5" s="2">
        <v>2011</v>
      </c>
      <c r="B5" s="2" t="s">
        <v>8</v>
      </c>
      <c r="C5" s="8" cm="1">
        <f t="array" ref="C5">IFERROR(SUM(_xlfn._xlws.FILTER(_xlfn._xlws.FILTER(_xlfn._xlws.FILTER('car-eff 0 - starting point'!$C$2:$G$31,('car-eff 0 - starting point'!$A$2:$A$31='car-eff 0 - clustering'!$A5)),'car-eff 0 - starting point'!$C$1:$G$1='car-eff 0 - clustering'!C$1),'car-eff 0 - starting point'!$B$2:$B$6='car-eff 0 - clustering'!$B5)),0)/_xlfn._xlws.FILTER([3]Conversion!$H$2:$H$14,[3]Conversion!$B$2:$B$14=$B5)</f>
        <v>5.3527593083163951E-5</v>
      </c>
      <c r="D5" s="8" cm="1">
        <f t="array" ref="D5">IFERROR(SUM(_xlfn._xlws.FILTER(_xlfn._xlws.FILTER(_xlfn._xlws.FILTER('car-eff 0 - starting point'!$C$2:$G$31,('car-eff 0 - starting point'!$A$2:$A$31='car-eff 0 - clustering'!$A5)),'car-eff 0 - starting point'!$C$1:$G$1='car-eff 0 - clustering'!D$1),'car-eff 0 - starting point'!$B$2:$B$6='car-eff 0 - clustering'!$B5)),0)/_xlfn._xlws.FILTER([3]Conversion!$H$2:$H$14,[3]Conversion!$B$2:$B$14=$B5)</f>
        <v>3.5447343915606125E-5</v>
      </c>
    </row>
    <row r="6" spans="1:4" x14ac:dyDescent="0.35">
      <c r="A6" s="2">
        <v>2011</v>
      </c>
      <c r="B6" s="2" t="s">
        <v>9</v>
      </c>
      <c r="C6" s="8" cm="1">
        <f t="array" ref="C6">IFERROR(SUM(_xlfn._xlws.FILTER(_xlfn._xlws.FILTER(_xlfn._xlws.FILTER('car-eff 0 - starting point'!$C$2:$G$31,('car-eff 0 - starting point'!$A$2:$A$31='car-eff 0 - clustering'!$A6)),'car-eff 0 - starting point'!$C$1:$G$1='car-eff 0 - clustering'!C$1),'car-eff 0 - starting point'!$B$2:$B$6='car-eff 0 - clustering'!$B6)),0)/_xlfn._xlws.FILTER([3]Conversion!$H$2:$H$14,[3]Conversion!$B$2:$B$14=$B6)</f>
        <v>1.4518051525916455E-5</v>
      </c>
      <c r="D6" s="8" cm="1">
        <f t="array" ref="D6">IFERROR(SUM(_xlfn._xlws.FILTER(_xlfn._xlws.FILTER(_xlfn._xlws.FILTER('car-eff 0 - starting point'!$C$2:$G$31,('car-eff 0 - starting point'!$A$2:$A$31='car-eff 0 - clustering'!$A6)),'car-eff 0 - starting point'!$C$1:$G$1='car-eff 0 - clustering'!D$1),'car-eff 0 - starting point'!$B$2:$B$6='car-eff 0 - clustering'!$B6)),0)/_xlfn._xlws.FILTER([3]Conversion!$H$2:$H$14,[3]Conversion!$B$2:$B$14=$B6)</f>
        <v>1.1287678824662087E-5</v>
      </c>
    </row>
    <row r="7" spans="1:4" x14ac:dyDescent="0.35">
      <c r="A7" s="2">
        <v>2011</v>
      </c>
      <c r="B7" s="2" t="s">
        <v>10</v>
      </c>
      <c r="C7" s="8" cm="1">
        <f t="array" ref="C7">IFERROR(SUM(_xlfn._xlws.FILTER(_xlfn._xlws.FILTER(_xlfn._xlws.FILTER('car-eff 0 - starting point'!$C$2:$G$31,('car-eff 0 - starting point'!$A$2:$A$31='car-eff 0 - clustering'!$A7)),'car-eff 0 - starting point'!$C$1:$G$1='car-eff 0 - clustering'!C$1),'car-eff 0 - starting point'!$B$2:$B$6='car-eff 0 - clustering'!$B7)),0)/_xlfn._xlws.FILTER([3]Conversion!$H$2:$H$14,[3]Conversion!$B$2:$B$14=$B7)</f>
        <v>6.4206033933368808E-7</v>
      </c>
      <c r="D7" s="8" cm="1">
        <f t="array" ref="D7">IFERROR(SUM(_xlfn._xlws.FILTER(_xlfn._xlws.FILTER(_xlfn._xlws.FILTER('car-eff 0 - starting point'!$C$2:$G$31,('car-eff 0 - starting point'!$A$2:$A$31='car-eff 0 - clustering'!$A7)),'car-eff 0 - starting point'!$C$1:$G$1='car-eff 0 - clustering'!D$1),'car-eff 0 - starting point'!$B$2:$B$6='car-eff 0 - clustering'!$B7)),0)/_xlfn._xlws.FILTER([3]Conversion!$H$2:$H$14,[3]Conversion!$B$2:$B$14=$B7)</f>
        <v>7.9598368698958276E-7</v>
      </c>
    </row>
    <row r="8" spans="1:4" x14ac:dyDescent="0.35">
      <c r="A8" s="2">
        <v>2020</v>
      </c>
      <c r="B8" s="2" t="s">
        <v>6</v>
      </c>
      <c r="C8" s="8" cm="1">
        <f t="array" ref="C8">IFERROR(SUM(_xlfn._xlws.FILTER(_xlfn._xlws.FILTER(_xlfn._xlws.FILTER('car-eff 0 - starting point'!$C$2:$G$31,('car-eff 0 - starting point'!$A$2:$A$31='car-eff 0 - clustering'!$A8)),'car-eff 0 - starting point'!$C$1:$G$1='car-eff 0 - clustering'!C$1),'car-eff 0 - starting point'!$B$2:$B$6='car-eff 0 - clustering'!$B8)),0)/_xlfn._xlws.FILTER([3]Conversion!$H$2:$H$14,[3]Conversion!$B$2:$B$14=$B8)</f>
        <v>5.9132179340889262E-5</v>
      </c>
      <c r="D8" s="8" cm="1">
        <f t="array" ref="D8">IFERROR(SUM(_xlfn._xlws.FILTER(_xlfn._xlws.FILTER(_xlfn._xlws.FILTER('car-eff 0 - starting point'!$C$2:$G$31,('car-eff 0 - starting point'!$A$2:$A$31='car-eff 0 - clustering'!$A8)),'car-eff 0 - starting point'!$C$1:$G$1='car-eff 0 - clustering'!D$1),'car-eff 0 - starting point'!$B$2:$B$6='car-eff 0 - clustering'!$B8)),0)/_xlfn._xlws.FILTER([3]Conversion!$H$2:$H$14,[3]Conversion!$B$2:$B$14=$B8)</f>
        <v>4.9419259722182003E-5</v>
      </c>
    </row>
    <row r="9" spans="1:4" x14ac:dyDescent="0.35">
      <c r="A9" s="2">
        <v>2020</v>
      </c>
      <c r="B9" s="2" t="s">
        <v>7</v>
      </c>
      <c r="C9" s="8" cm="1">
        <f t="array" ref="C9">IFERROR(SUM(_xlfn._xlws.FILTER(_xlfn._xlws.FILTER(_xlfn._xlws.FILTER('car-eff 0 - starting point'!$C$2:$G$31,('car-eff 0 - starting point'!$A$2:$A$31='car-eff 0 - clustering'!$A9)),'car-eff 0 - starting point'!$C$1:$G$1='car-eff 0 - clustering'!C$1),'car-eff 0 - starting point'!$B$2:$B$6='car-eff 0 - clustering'!$B9)),0)/_xlfn._xlws.FILTER([3]Conversion!$H$2:$H$14,[3]Conversion!$B$2:$B$14=$B9)</f>
        <v>5.4857947566179357E-5</v>
      </c>
      <c r="D9" s="8" cm="1">
        <f t="array" ref="D9">IFERROR(SUM(_xlfn._xlws.FILTER(_xlfn._xlws.FILTER(_xlfn._xlws.FILTER('car-eff 0 - starting point'!$C$2:$G$31,('car-eff 0 - starting point'!$A$2:$A$31='car-eff 0 - clustering'!$A9)),'car-eff 0 - starting point'!$C$1:$G$1='car-eff 0 - clustering'!D$1),'car-eff 0 - starting point'!$B$2:$B$6='car-eff 0 - clustering'!$B9)),0)/_xlfn._xlws.FILTER([3]Conversion!$H$2:$H$14,[3]Conversion!$B$2:$B$14=$B9)</f>
        <v>4.7192677690743039E-5</v>
      </c>
    </row>
    <row r="10" spans="1:4" x14ac:dyDescent="0.35">
      <c r="A10" s="2">
        <v>2020</v>
      </c>
      <c r="B10" s="2" t="s">
        <v>8</v>
      </c>
      <c r="C10" s="8" cm="1">
        <f t="array" ref="C10">IFERROR(SUM(_xlfn._xlws.FILTER(_xlfn._xlws.FILTER(_xlfn._xlws.FILTER('car-eff 0 - starting point'!$C$2:$G$31,('car-eff 0 - starting point'!$A$2:$A$31='car-eff 0 - clustering'!$A10)),'car-eff 0 - starting point'!$C$1:$G$1='car-eff 0 - clustering'!C$1),'car-eff 0 - starting point'!$B$2:$B$6='car-eff 0 - clustering'!$B10)),0)/_xlfn._xlws.FILTER([3]Conversion!$H$2:$H$14,[3]Conversion!$B$2:$B$14=$B10)</f>
        <v>5.3527593083163951E-5</v>
      </c>
      <c r="D10" s="8" cm="1">
        <f t="array" ref="D10">IFERROR(SUM(_xlfn._xlws.FILTER(_xlfn._xlws.FILTER(_xlfn._xlws.FILTER('car-eff 0 - starting point'!$C$2:$G$31,('car-eff 0 - starting point'!$A$2:$A$31='car-eff 0 - clustering'!$A10)),'car-eff 0 - starting point'!$C$1:$G$1='car-eff 0 - clustering'!D$1),'car-eff 0 - starting point'!$B$2:$B$6='car-eff 0 - clustering'!$B10)),0)/_xlfn._xlws.FILTER([3]Conversion!$H$2:$H$14,[3]Conversion!$B$2:$B$14=$B10)</f>
        <v>3.5447343915606125E-5</v>
      </c>
    </row>
    <row r="11" spans="1:4" x14ac:dyDescent="0.35">
      <c r="A11" s="2">
        <v>2020</v>
      </c>
      <c r="B11" s="2" t="s">
        <v>9</v>
      </c>
      <c r="C11" s="8" cm="1">
        <f t="array" ref="C11">IFERROR(SUM(_xlfn._xlws.FILTER(_xlfn._xlws.FILTER(_xlfn._xlws.FILTER('car-eff 0 - starting point'!$C$2:$G$31,('car-eff 0 - starting point'!$A$2:$A$31='car-eff 0 - clustering'!$A11)),'car-eff 0 - starting point'!$C$1:$G$1='car-eff 0 - clustering'!C$1),'car-eff 0 - starting point'!$B$2:$B$6='car-eff 0 - clustering'!$B11)),0)/_xlfn._xlws.FILTER([3]Conversion!$H$2:$H$14,[3]Conversion!$B$2:$B$14=$B11)</f>
        <v>1.4518051525916455E-5</v>
      </c>
      <c r="D11" s="8" cm="1">
        <f t="array" ref="D11">IFERROR(SUM(_xlfn._xlws.FILTER(_xlfn._xlws.FILTER(_xlfn._xlws.FILTER('car-eff 0 - starting point'!$C$2:$G$31,('car-eff 0 - starting point'!$A$2:$A$31='car-eff 0 - clustering'!$A11)),'car-eff 0 - starting point'!$C$1:$G$1='car-eff 0 - clustering'!D$1),'car-eff 0 - starting point'!$B$2:$B$6='car-eff 0 - clustering'!$B11)),0)/_xlfn._xlws.FILTER([3]Conversion!$H$2:$H$14,[3]Conversion!$B$2:$B$14=$B11)</f>
        <v>1.1287678824662087E-5</v>
      </c>
    </row>
    <row r="12" spans="1:4" x14ac:dyDescent="0.35">
      <c r="A12" s="2">
        <v>2020</v>
      </c>
      <c r="B12" s="2" t="s">
        <v>10</v>
      </c>
      <c r="C12" s="8" cm="1">
        <f t="array" ref="C12">IFERROR(SUM(_xlfn._xlws.FILTER(_xlfn._xlws.FILTER(_xlfn._xlws.FILTER('car-eff 0 - starting point'!$C$2:$G$31,('car-eff 0 - starting point'!$A$2:$A$31='car-eff 0 - clustering'!$A12)),'car-eff 0 - starting point'!$C$1:$G$1='car-eff 0 - clustering'!C$1),'car-eff 0 - starting point'!$B$2:$B$6='car-eff 0 - clustering'!$B12)),0)/_xlfn._xlws.FILTER([3]Conversion!$H$2:$H$14,[3]Conversion!$B$2:$B$14=$B12)</f>
        <v>6.4206033933368808E-7</v>
      </c>
      <c r="D12" s="8" cm="1">
        <f t="array" ref="D12">IFERROR(SUM(_xlfn._xlws.FILTER(_xlfn._xlws.FILTER(_xlfn._xlws.FILTER('car-eff 0 - starting point'!$C$2:$G$31,('car-eff 0 - starting point'!$A$2:$A$31='car-eff 0 - clustering'!$A12)),'car-eff 0 - starting point'!$C$1:$G$1='car-eff 0 - clustering'!D$1),'car-eff 0 - starting point'!$B$2:$B$6='car-eff 0 - clustering'!$B12)),0)/_xlfn._xlws.FILTER([3]Conversion!$H$2:$H$14,[3]Conversion!$B$2:$B$14=$B12)</f>
        <v>7.9598368698958276E-7</v>
      </c>
    </row>
    <row r="13" spans="1:4" x14ac:dyDescent="0.35">
      <c r="A13" s="2">
        <v>2025</v>
      </c>
      <c r="B13" s="2" t="s">
        <v>6</v>
      </c>
      <c r="C13" s="8" cm="1">
        <f t="array" ref="C13">IFERROR(SUM(_xlfn._xlws.FILTER(_xlfn._xlws.FILTER(_xlfn._xlws.FILTER('car-eff 0 - starting point'!$C$2:$G$31,('car-eff 0 - starting point'!$A$2:$A$31='car-eff 0 - clustering'!$A13)),'car-eff 0 - starting point'!$C$1:$G$1='car-eff 0 - clustering'!C$1),'car-eff 0 - starting point'!$B$2:$B$6='car-eff 0 - clustering'!$B13)),0)/_xlfn._xlws.FILTER([3]Conversion!$H$2:$H$14,[3]Conversion!$B$2:$B$14=$B13)</f>
        <v>5.6359986657910993E-5</v>
      </c>
      <c r="D13" s="8" cm="1">
        <f t="array" ref="D13">IFERROR(SUM(_xlfn._xlws.FILTER(_xlfn._xlws.FILTER(_xlfn._xlws.FILTER('car-eff 0 - starting point'!$C$2:$G$31,('car-eff 0 - starting point'!$A$2:$A$31='car-eff 0 - clustering'!$A13)),'car-eff 0 - starting point'!$C$1:$G$1='car-eff 0 - clustering'!D$1),'car-eff 0 - starting point'!$B$2:$B$6='car-eff 0 - clustering'!$B13)),0)/_xlfn._xlws.FILTER([3]Conversion!$H$2:$H$14,[3]Conversion!$B$2:$B$14=$B13)</f>
        <v>4.5198913994853059E-5</v>
      </c>
    </row>
    <row r="14" spans="1:4" x14ac:dyDescent="0.35">
      <c r="A14" s="2">
        <v>2025</v>
      </c>
      <c r="B14" s="2" t="s">
        <v>7</v>
      </c>
      <c r="C14" s="8" cm="1">
        <f t="array" ref="C14">IFERROR(SUM(_xlfn._xlws.FILTER(_xlfn._xlws.FILTER(_xlfn._xlws.FILTER('car-eff 0 - starting point'!$C$2:$G$31,('car-eff 0 - starting point'!$A$2:$A$31='car-eff 0 - clustering'!$A14)),'car-eff 0 - starting point'!$C$1:$G$1='car-eff 0 - clustering'!C$1),'car-eff 0 - starting point'!$B$2:$B$6='car-eff 0 - clustering'!$B14)),0)/_xlfn._xlws.FILTER([3]Conversion!$H$2:$H$14,[3]Conversion!$B$2:$B$14=$B14)</f>
        <v>4.8463690363197449E-5</v>
      </c>
      <c r="D14" s="8" cm="1">
        <f t="array" ref="D14">IFERROR(SUM(_xlfn._xlws.FILTER(_xlfn._xlws.FILTER(_xlfn._xlws.FILTER('car-eff 0 - starting point'!$C$2:$G$31,('car-eff 0 - starting point'!$A$2:$A$31='car-eff 0 - clustering'!$A14)),'car-eff 0 - starting point'!$C$1:$G$1='car-eff 0 - clustering'!D$1),'car-eff 0 - starting point'!$B$2:$B$6='car-eff 0 - clustering'!$B14)),0)/_xlfn._xlws.FILTER([3]Conversion!$H$2:$H$14,[3]Conversion!$B$2:$B$14=$B14)</f>
        <v>4.3162479408271779E-5</v>
      </c>
    </row>
    <row r="15" spans="1:4" x14ac:dyDescent="0.35">
      <c r="A15" s="2">
        <v>2025</v>
      </c>
      <c r="B15" s="2" t="s">
        <v>8</v>
      </c>
      <c r="C15" s="8" cm="1">
        <f t="array" ref="C15">IFERROR(SUM(_xlfn._xlws.FILTER(_xlfn._xlws.FILTER(_xlfn._xlws.FILTER('car-eff 0 - starting point'!$C$2:$G$31,('car-eff 0 - starting point'!$A$2:$A$31='car-eff 0 - clustering'!$A15)),'car-eff 0 - starting point'!$C$1:$G$1='car-eff 0 - clustering'!C$1),'car-eff 0 - starting point'!$B$2:$B$6='car-eff 0 - clustering'!$B15)),0)/_xlfn._xlws.FILTER([3]Conversion!$H$2:$H$14,[3]Conversion!$B$2:$B$14=$B15)</f>
        <v>4.7806707844001813E-5</v>
      </c>
      <c r="D15" s="8" cm="1">
        <f t="array" ref="D15">IFERROR(SUM(_xlfn._xlws.FILTER(_xlfn._xlws.FILTER(_xlfn._xlws.FILTER('car-eff 0 - starting point'!$C$2:$G$31,('car-eff 0 - starting point'!$A$2:$A$31='car-eff 0 - clustering'!$A15)),'car-eff 0 - starting point'!$C$1:$G$1='car-eff 0 - clustering'!D$1),'car-eff 0 - starting point'!$B$2:$B$6='car-eff 0 - clustering'!$B15)),0)/_xlfn._xlws.FILTER([3]Conversion!$H$2:$H$14,[3]Conversion!$B$2:$B$14=$B15)</f>
        <v>3.4460435578459503E-5</v>
      </c>
    </row>
    <row r="16" spans="1:4" x14ac:dyDescent="0.35">
      <c r="A16" s="2">
        <v>2025</v>
      </c>
      <c r="B16" s="2" t="s">
        <v>9</v>
      </c>
      <c r="C16" s="8" cm="1">
        <f t="array" ref="C16">IFERROR(SUM(_xlfn._xlws.FILTER(_xlfn._xlws.FILTER(_xlfn._xlws.FILTER('car-eff 0 - starting point'!$C$2:$G$31,('car-eff 0 - starting point'!$A$2:$A$31='car-eff 0 - clustering'!$A16)),'car-eff 0 - starting point'!$C$1:$G$1='car-eff 0 - clustering'!C$1),'car-eff 0 - starting point'!$B$2:$B$6='car-eff 0 - clustering'!$B16)),0)/_xlfn._xlws.FILTER([3]Conversion!$H$2:$H$14,[3]Conversion!$B$2:$B$14=$B16)</f>
        <v>1.2692366654889804E-5</v>
      </c>
      <c r="D16" s="8" cm="1">
        <f t="array" ref="D16">IFERROR(SUM(_xlfn._xlws.FILTER(_xlfn._xlws.FILTER(_xlfn._xlws.FILTER('car-eff 0 - starting point'!$C$2:$G$31,('car-eff 0 - starting point'!$A$2:$A$31='car-eff 0 - clustering'!$A16)),'car-eff 0 - starting point'!$C$1:$G$1='car-eff 0 - clustering'!D$1),'car-eff 0 - starting point'!$B$2:$B$6='car-eff 0 - clustering'!$B16)),0)/_xlfn._xlws.FILTER([3]Conversion!$H$2:$H$14,[3]Conversion!$B$2:$B$14=$B16)</f>
        <v>1.0957382269001118E-5</v>
      </c>
    </row>
    <row r="17" spans="1:4" x14ac:dyDescent="0.35">
      <c r="A17" s="2">
        <v>2025</v>
      </c>
      <c r="B17" s="2" t="s">
        <v>10</v>
      </c>
      <c r="C17" s="8" cm="1">
        <f t="array" ref="C17">IFERROR(SUM(_xlfn._xlws.FILTER(_xlfn._xlws.FILTER(_xlfn._xlws.FILTER('car-eff 0 - starting point'!$C$2:$G$31,('car-eff 0 - starting point'!$A$2:$A$31='car-eff 0 - clustering'!$A17)),'car-eff 0 - starting point'!$C$1:$G$1='car-eff 0 - clustering'!C$1),'car-eff 0 - starting point'!$B$2:$B$6='car-eff 0 - clustering'!$B17)),0)/_xlfn._xlws.FILTER([3]Conversion!$H$2:$H$14,[3]Conversion!$B$2:$B$14=$B17)</f>
        <v>5.9575807946921046E-7</v>
      </c>
      <c r="D17" s="8" cm="1">
        <f t="array" ref="D17">IFERROR(SUM(_xlfn._xlws.FILTER(_xlfn._xlws.FILTER(_xlfn._xlws.FILTER('car-eff 0 - starting point'!$C$2:$G$31,('car-eff 0 - starting point'!$A$2:$A$31='car-eff 0 - clustering'!$A17)),'car-eff 0 - starting point'!$C$1:$G$1='car-eff 0 - clustering'!D$1),'car-eff 0 - starting point'!$B$2:$B$6='car-eff 0 - clustering'!$B17)),0)/_xlfn._xlws.FILTER([3]Conversion!$H$2:$H$14,[3]Conversion!$B$2:$B$14=$B17)</f>
        <v>7.7583757221387156E-7</v>
      </c>
    </row>
    <row r="18" spans="1:4" x14ac:dyDescent="0.35">
      <c r="A18" s="2">
        <v>2030</v>
      </c>
      <c r="B18" s="2" t="s">
        <v>6</v>
      </c>
      <c r="C18" s="8" cm="1">
        <f t="array" ref="C18">IFERROR(SUM(_xlfn._xlws.FILTER(_xlfn._xlws.FILTER(_xlfn._xlws.FILTER('car-eff 0 - starting point'!$C$2:$G$31,('car-eff 0 - starting point'!$A$2:$A$31='car-eff 0 - clustering'!$A18)),'car-eff 0 - starting point'!$C$1:$G$1='car-eff 0 - clustering'!C$1),'car-eff 0 - starting point'!$B$2:$B$6='car-eff 0 - clustering'!$B18)),0)/_xlfn._xlws.FILTER([3]Conversion!$H$2:$H$14,[3]Conversion!$B$2:$B$14=$B18)</f>
        <v>5.6648503905244283E-5</v>
      </c>
      <c r="D18" s="8" cm="1">
        <f t="array" ref="D18">IFERROR(SUM(_xlfn._xlws.FILTER(_xlfn._xlws.FILTER(_xlfn._xlws.FILTER('car-eff 0 - starting point'!$C$2:$G$31,('car-eff 0 - starting point'!$A$2:$A$31='car-eff 0 - clustering'!$A18)),'car-eff 0 - starting point'!$C$1:$G$1='car-eff 0 - clustering'!D$1),'car-eff 0 - starting point'!$B$2:$B$6='car-eff 0 - clustering'!$B18)),0)/_xlfn._xlws.FILTER([3]Conversion!$H$2:$H$14,[3]Conversion!$B$2:$B$14=$B18)</f>
        <v>4.106189879567705E-5</v>
      </c>
    </row>
    <row r="19" spans="1:4" x14ac:dyDescent="0.35">
      <c r="A19" s="2">
        <v>2030</v>
      </c>
      <c r="B19" s="2" t="s">
        <v>7</v>
      </c>
      <c r="C19" s="8" cm="1">
        <f t="array" ref="C19">IFERROR(SUM(_xlfn._xlws.FILTER(_xlfn._xlws.FILTER(_xlfn._xlws.FILTER('car-eff 0 - starting point'!$C$2:$G$31,('car-eff 0 - starting point'!$A$2:$A$31='car-eff 0 - clustering'!$A19)),'car-eff 0 - starting point'!$C$1:$G$1='car-eff 0 - clustering'!C$1),'car-eff 0 - starting point'!$B$2:$B$6='car-eff 0 - clustering'!$B19)),0)/_xlfn._xlws.FILTER([3]Conversion!$H$2:$H$14,[3]Conversion!$B$2:$B$14=$B19)</f>
        <v>4.133893639295416E-5</v>
      </c>
      <c r="D19" s="8" cm="1">
        <f t="array" ref="D19">IFERROR(SUM(_xlfn._xlws.FILTER(_xlfn._xlws.FILTER(_xlfn._xlws.FILTER('car-eff 0 - starting point'!$C$2:$G$31,('car-eff 0 - starting point'!$A$2:$A$31='car-eff 0 - clustering'!$A19)),'car-eff 0 - starting point'!$C$1:$G$1='car-eff 0 - clustering'!D$1),'car-eff 0 - starting point'!$B$2:$B$6='car-eff 0 - clustering'!$B19)),0)/_xlfn._xlws.FILTER([3]Conversion!$H$2:$H$14,[3]Conversion!$B$2:$B$14=$B19)</f>
        <v>3.9211857201586122E-5</v>
      </c>
    </row>
    <row r="20" spans="1:4" x14ac:dyDescent="0.35">
      <c r="A20" s="2">
        <v>2030</v>
      </c>
      <c r="B20" s="2" t="s">
        <v>8</v>
      </c>
      <c r="C20" s="8" cm="1">
        <f t="array" ref="C20">IFERROR(SUM(_xlfn._xlws.FILTER(_xlfn._xlws.FILTER(_xlfn._xlws.FILTER('car-eff 0 - starting point'!$C$2:$G$31,('car-eff 0 - starting point'!$A$2:$A$31='car-eff 0 - clustering'!$A20)),'car-eff 0 - starting point'!$C$1:$G$1='car-eff 0 - clustering'!C$1),'car-eff 0 - starting point'!$B$2:$B$6='car-eff 0 - clustering'!$B20)),0)/_xlfn._xlws.FILTER([3]Conversion!$H$2:$H$14,[3]Conversion!$B$2:$B$14=$B20)</f>
        <v>4.1939189815178108E-5</v>
      </c>
      <c r="D20" s="8" cm="1">
        <f t="array" ref="D20">IFERROR(SUM(_xlfn._xlws.FILTER(_xlfn._xlws.FILTER(_xlfn._xlws.FILTER('car-eff 0 - starting point'!$C$2:$G$31,('car-eff 0 - starting point'!$A$2:$A$31='car-eff 0 - clustering'!$A20)),'car-eff 0 - starting point'!$C$1:$G$1='car-eff 0 - clustering'!D$1),'car-eff 0 - starting point'!$B$2:$B$6='car-eff 0 - clustering'!$B20)),0)/_xlfn._xlws.FILTER([3]Conversion!$H$2:$H$14,[3]Conversion!$B$2:$B$14=$B20)</f>
        <v>3.4636441767160686E-5</v>
      </c>
    </row>
    <row r="21" spans="1:4" x14ac:dyDescent="0.35">
      <c r="A21" s="2">
        <v>2030</v>
      </c>
      <c r="B21" s="2" t="s">
        <v>9</v>
      </c>
      <c r="C21" s="8" cm="1">
        <f t="array" ref="C21">IFERROR(SUM(_xlfn._xlws.FILTER(_xlfn._xlws.FILTER(_xlfn._xlws.FILTER('car-eff 0 - starting point'!$C$2:$G$31,('car-eff 0 - starting point'!$A$2:$A$31='car-eff 0 - clustering'!$A21)),'car-eff 0 - starting point'!$C$1:$G$1='car-eff 0 - clustering'!C$1),'car-eff 0 - starting point'!$B$2:$B$6='car-eff 0 - clustering'!$B21)),0)/_xlfn._xlws.FILTER([3]Conversion!$H$2:$H$14,[3]Conversion!$B$2:$B$14=$B21)</f>
        <v>1.1620314292409295E-5</v>
      </c>
      <c r="D21" s="8" cm="1">
        <f t="array" ref="D21">IFERROR(SUM(_xlfn._xlws.FILTER(_xlfn._xlws.FILTER(_xlfn._xlws.FILTER('car-eff 0 - starting point'!$C$2:$G$31,('car-eff 0 - starting point'!$A$2:$A$31='car-eff 0 - clustering'!$A21)),'car-eff 0 - starting point'!$C$1:$G$1='car-eff 0 - clustering'!D$1),'car-eff 0 - starting point'!$B$2:$B$6='car-eff 0 - clustering'!$B21)),0)/_xlfn._xlws.FILTER([3]Conversion!$H$2:$H$14,[3]Conversion!$B$2:$B$14=$B21)</f>
        <v>9.8549856137264552E-6</v>
      </c>
    </row>
    <row r="22" spans="1:4" x14ac:dyDescent="0.35">
      <c r="A22" s="2">
        <v>2030</v>
      </c>
      <c r="B22" s="2" t="s">
        <v>10</v>
      </c>
      <c r="C22" s="8" cm="1">
        <f t="array" ref="C22">IFERROR(SUM(_xlfn._xlws.FILTER(_xlfn._xlws.FILTER(_xlfn._xlws.FILTER('car-eff 0 - starting point'!$C$2:$G$31,('car-eff 0 - starting point'!$A$2:$A$31='car-eff 0 - clustering'!$A22)),'car-eff 0 - starting point'!$C$1:$G$1='car-eff 0 - clustering'!C$1),'car-eff 0 - starting point'!$B$2:$B$6='car-eff 0 - clustering'!$B22)),0)/_xlfn._xlws.FILTER([3]Conversion!$H$2:$H$14,[3]Conversion!$B$2:$B$14=$B22)</f>
        <v>5.9261160621899879E-7</v>
      </c>
      <c r="D22" s="8" cm="1">
        <f t="array" ref="D22">IFERROR(SUM(_xlfn._xlws.FILTER(_xlfn._xlws.FILTER(_xlfn._xlws.FILTER('car-eff 0 - starting point'!$C$2:$G$31,('car-eff 0 - starting point'!$A$2:$A$31='car-eff 0 - clustering'!$A22)),'car-eff 0 - starting point'!$C$1:$G$1='car-eff 0 - clustering'!D$1),'car-eff 0 - starting point'!$B$2:$B$6='car-eff 0 - clustering'!$B22)),0)/_xlfn._xlws.FILTER([3]Conversion!$H$2:$H$14,[3]Conversion!$B$2:$B$14=$B22)</f>
        <v>7.084153866009671E-7</v>
      </c>
    </row>
    <row r="23" spans="1:4" x14ac:dyDescent="0.35">
      <c r="A23" s="2">
        <v>2035</v>
      </c>
      <c r="B23" s="2" t="s">
        <v>6</v>
      </c>
      <c r="C23" s="8" cm="1">
        <f t="array" ref="C23">IFERROR(SUM(_xlfn._xlws.FILTER(_xlfn._xlws.FILTER(_xlfn._xlws.FILTER('car-eff 0 - starting point'!$C$2:$G$31,('car-eff 0 - starting point'!$A$2:$A$31='car-eff 0 - clustering'!$A23)),'car-eff 0 - starting point'!$C$1:$G$1='car-eff 0 - clustering'!C$1),'car-eff 0 - starting point'!$B$2:$B$6='car-eff 0 - clustering'!$B23)),0)/_xlfn._xlws.FILTER([3]Conversion!$H$2:$H$14,[3]Conversion!$B$2:$B$14=$B23)</f>
        <v>5.7007393161882192E-5</v>
      </c>
      <c r="D23" s="8" cm="1">
        <f t="array" ref="D23">IFERROR(SUM(_xlfn._xlws.FILTER(_xlfn._xlws.FILTER(_xlfn._xlws.FILTER('car-eff 0 - starting point'!$C$2:$G$31,('car-eff 0 - starting point'!$A$2:$A$31='car-eff 0 - clustering'!$A23)),'car-eff 0 - starting point'!$C$1:$G$1='car-eff 0 - clustering'!D$1),'car-eff 0 - starting point'!$B$2:$B$6='car-eff 0 - clustering'!$B23)),0)/_xlfn._xlws.FILTER([3]Conversion!$H$2:$H$14,[3]Conversion!$B$2:$B$14=$B23)</f>
        <v>3.6637303233505812E-5</v>
      </c>
    </row>
    <row r="24" spans="1:4" x14ac:dyDescent="0.35">
      <c r="A24" s="2">
        <v>2035</v>
      </c>
      <c r="B24" s="2" t="s">
        <v>7</v>
      </c>
      <c r="C24" s="8" cm="1">
        <f t="array" ref="C24">IFERROR(SUM(_xlfn._xlws.FILTER(_xlfn._xlws.FILTER(_xlfn._xlws.FILTER('car-eff 0 - starting point'!$C$2:$G$31,('car-eff 0 - starting point'!$A$2:$A$31='car-eff 0 - clustering'!$A24)),'car-eff 0 - starting point'!$C$1:$G$1='car-eff 0 - clustering'!C$1),'car-eff 0 - starting point'!$B$2:$B$6='car-eff 0 - clustering'!$B24)),0)/_xlfn._xlws.FILTER([3]Conversion!$H$2:$H$14,[3]Conversion!$B$2:$B$14=$B24)</f>
        <v>3.4993471737090758E-5</v>
      </c>
      <c r="D24" s="8" cm="1">
        <f t="array" ref="D24">IFERROR(SUM(_xlfn._xlws.FILTER(_xlfn._xlws.FILTER(_xlfn._xlws.FILTER('car-eff 0 - starting point'!$C$2:$G$31,('car-eff 0 - starting point'!$A$2:$A$31='car-eff 0 - clustering'!$A24)),'car-eff 0 - starting point'!$C$1:$G$1='car-eff 0 - clustering'!D$1),'car-eff 0 - starting point'!$B$2:$B$6='car-eff 0 - clustering'!$B24)),0)/_xlfn._xlws.FILTER([3]Conversion!$H$2:$H$14,[3]Conversion!$B$2:$B$14=$B24)</f>
        <v>3.4986611549358842E-5</v>
      </c>
    </row>
    <row r="25" spans="1:4" x14ac:dyDescent="0.35">
      <c r="A25" s="2">
        <v>2035</v>
      </c>
      <c r="B25" s="2" t="s">
        <v>8</v>
      </c>
      <c r="C25" s="8" cm="1">
        <f t="array" ref="C25">IFERROR(SUM(_xlfn._xlws.FILTER(_xlfn._xlws.FILTER(_xlfn._xlws.FILTER('car-eff 0 - starting point'!$C$2:$G$31,('car-eff 0 - starting point'!$A$2:$A$31='car-eff 0 - clustering'!$A25)),'car-eff 0 - starting point'!$C$1:$G$1='car-eff 0 - clustering'!C$1),'car-eff 0 - starting point'!$B$2:$B$6='car-eff 0 - clustering'!$B25)),0)/_xlfn._xlws.FILTER([3]Conversion!$H$2:$H$14,[3]Conversion!$B$2:$B$14=$B25)</f>
        <v>3.6138558182073152E-5</v>
      </c>
      <c r="D25" s="8" cm="1">
        <f t="array" ref="D25">IFERROR(SUM(_xlfn._xlws.FILTER(_xlfn._xlws.FILTER(_xlfn._xlws.FILTER('car-eff 0 - starting point'!$C$2:$G$31,('car-eff 0 - starting point'!$A$2:$A$31='car-eff 0 - clustering'!$A25)),'car-eff 0 - starting point'!$C$1:$G$1='car-eff 0 - clustering'!D$1),'car-eff 0 - starting point'!$B$2:$B$6='car-eff 0 - clustering'!$B25)),0)/_xlfn._xlws.FILTER([3]Conversion!$H$2:$H$14,[3]Conversion!$B$2:$B$14=$B25)</f>
        <v>3.4822611807721217E-5</v>
      </c>
    </row>
    <row r="26" spans="1:4" x14ac:dyDescent="0.35">
      <c r="A26" s="2">
        <v>2035</v>
      </c>
      <c r="B26" s="2" t="s">
        <v>9</v>
      </c>
      <c r="C26" s="8" cm="1">
        <f t="array" ref="C26">IFERROR(SUM(_xlfn._xlws.FILTER(_xlfn._xlws.FILTER(_xlfn._xlws.FILTER('car-eff 0 - starting point'!$C$2:$G$31,('car-eff 0 - starting point'!$A$2:$A$31='car-eff 0 - clustering'!$A26)),'car-eff 0 - starting point'!$C$1:$G$1='car-eff 0 - clustering'!C$1),'car-eff 0 - starting point'!$B$2:$B$6='car-eff 0 - clustering'!$B26)),0)/_xlfn._xlws.FILTER([3]Conversion!$H$2:$H$14,[3]Conversion!$B$2:$B$14=$B26)</f>
        <v>1.0567007299703399E-5</v>
      </c>
      <c r="D26" s="8" cm="1">
        <f t="array" ref="D26">IFERROR(SUM(_xlfn._xlws.FILTER(_xlfn._xlws.FILTER(_xlfn._xlws.FILTER('car-eff 0 - starting point'!$C$2:$G$31,('car-eff 0 - starting point'!$A$2:$A$31='car-eff 0 - clustering'!$A26)),'car-eff 0 - starting point'!$C$1:$G$1='car-eff 0 - clustering'!D$1),'car-eff 0 - starting point'!$B$2:$B$6='car-eff 0 - clustering'!$B26)),0)/_xlfn._xlws.FILTER([3]Conversion!$H$2:$H$14,[3]Conversion!$B$2:$B$14=$B26)</f>
        <v>8.4502174474365933E-6</v>
      </c>
    </row>
    <row r="27" spans="1:4" x14ac:dyDescent="0.35">
      <c r="A27" s="2">
        <v>2035</v>
      </c>
      <c r="B27" s="2" t="s">
        <v>10</v>
      </c>
      <c r="C27" s="8" cm="1">
        <f t="array" ref="C27">IFERROR(SUM(_xlfn._xlws.FILTER(_xlfn._xlws.FILTER(_xlfn._xlws.FILTER('car-eff 0 - starting point'!$C$2:$G$31,('car-eff 0 - starting point'!$A$2:$A$31='car-eff 0 - clustering'!$A27)),'car-eff 0 - starting point'!$C$1:$G$1='car-eff 0 - clustering'!C$1),'car-eff 0 - starting point'!$B$2:$B$6='car-eff 0 - clustering'!$B27)),0)/_xlfn._xlws.FILTER([3]Conversion!$H$2:$H$14,[3]Conversion!$B$2:$B$14=$B27)</f>
        <v>5.9203017436681173E-7</v>
      </c>
      <c r="D27" s="8" cm="1">
        <f t="array" ref="D27">IFERROR(SUM(_xlfn._xlws.FILTER(_xlfn._xlws.FILTER(_xlfn._xlws.FILTER('car-eff 0 - starting point'!$C$2:$G$31,('car-eff 0 - starting point'!$A$2:$A$31='car-eff 0 - clustering'!$A27)),'car-eff 0 - starting point'!$C$1:$G$1='car-eff 0 - clustering'!D$1),'car-eff 0 - starting point'!$B$2:$B$6='car-eff 0 - clustering'!$B27)),0)/_xlfn._xlws.FILTER([3]Conversion!$H$2:$H$14,[3]Conversion!$B$2:$B$14=$B27)</f>
        <v>6.1931889241912532E-7</v>
      </c>
    </row>
    <row r="28" spans="1:4" x14ac:dyDescent="0.35">
      <c r="A28" s="2">
        <v>2040</v>
      </c>
      <c r="B28" s="2" t="s">
        <v>6</v>
      </c>
      <c r="C28" s="8" cm="1">
        <f t="array" ref="C28">IFERROR(SUM(_xlfn._xlws.FILTER(_xlfn._xlws.FILTER(_xlfn._xlws.FILTER('car-eff 0 - starting point'!$C$2:$G$31,('car-eff 0 - starting point'!$A$2:$A$31='car-eff 0 - clustering'!$A28)),'car-eff 0 - starting point'!$C$1:$G$1='car-eff 0 - clustering'!C$1),'car-eff 0 - starting point'!$B$2:$B$6='car-eff 0 - clustering'!$B28)),0)/_xlfn._xlws.FILTER([3]Conversion!$H$2:$H$14,[3]Conversion!$B$2:$B$14=$B28)</f>
        <v>5.8072381202596381E-5</v>
      </c>
      <c r="D28" s="8" cm="1">
        <f t="array" ref="D28">IFERROR(SUM(_xlfn._xlws.FILTER(_xlfn._xlws.FILTER(_xlfn._xlws.FILTER('car-eff 0 - starting point'!$C$2:$G$31,('car-eff 0 - starting point'!$A$2:$A$31='car-eff 0 - clustering'!$A28)),'car-eff 0 - starting point'!$C$1:$G$1='car-eff 0 - clustering'!D$1),'car-eff 0 - starting point'!$B$2:$B$6='car-eff 0 - clustering'!$B28)),0)/_xlfn._xlws.FILTER([3]Conversion!$H$2:$H$14,[3]Conversion!$B$2:$B$14=$B28)</f>
        <v>3.7097546406029134E-5</v>
      </c>
    </row>
    <row r="29" spans="1:4" x14ac:dyDescent="0.35">
      <c r="A29" s="2">
        <v>2040</v>
      </c>
      <c r="B29" s="2" t="s">
        <v>7</v>
      </c>
      <c r="C29" s="8" cm="1">
        <f t="array" ref="C29">IFERROR(SUM(_xlfn._xlws.FILTER(_xlfn._xlws.FILTER(_xlfn._xlws.FILTER('car-eff 0 - starting point'!$C$2:$G$31,('car-eff 0 - starting point'!$A$2:$A$31='car-eff 0 - clustering'!$A29)),'car-eff 0 - starting point'!$C$1:$G$1='car-eff 0 - clustering'!C$1),'car-eff 0 - starting point'!$B$2:$B$6='car-eff 0 - clustering'!$B29)),0)/_xlfn._xlws.FILTER([3]Conversion!$H$2:$H$14,[3]Conversion!$B$2:$B$14=$B29)</f>
        <v>3.6010476800146405E-5</v>
      </c>
      <c r="D29" s="8" cm="1">
        <f t="array" ref="D29">IFERROR(SUM(_xlfn._xlws.FILTER(_xlfn._xlws.FILTER(_xlfn._xlws.FILTER('car-eff 0 - starting point'!$C$2:$G$31,('car-eff 0 - starting point'!$A$2:$A$31='car-eff 0 - clustering'!$A29)),'car-eff 0 - starting point'!$C$1:$G$1='car-eff 0 - clustering'!D$1),'car-eff 0 - starting point'!$B$2:$B$6='car-eff 0 - clustering'!$B29)),0)/_xlfn._xlws.FILTER([3]Conversion!$H$2:$H$14,[3]Conversion!$B$2:$B$14=$B29)</f>
        <v>3.5426118491032208E-5</v>
      </c>
    </row>
    <row r="30" spans="1:4" x14ac:dyDescent="0.35">
      <c r="A30" s="2">
        <v>2040</v>
      </c>
      <c r="B30" s="2" t="s">
        <v>8</v>
      </c>
      <c r="C30" s="8" cm="1">
        <f t="array" ref="C30">IFERROR(SUM(_xlfn._xlws.FILTER(_xlfn._xlws.FILTER(_xlfn._xlws.FILTER('car-eff 0 - starting point'!$C$2:$G$31,('car-eff 0 - starting point'!$A$2:$A$31='car-eff 0 - clustering'!$A30)),'car-eff 0 - starting point'!$C$1:$G$1='car-eff 0 - clustering'!C$1),'car-eff 0 - starting point'!$B$2:$B$6='car-eff 0 - clustering'!$B30)),0)/_xlfn._xlws.FILTER([3]Conversion!$H$2:$H$14,[3]Conversion!$B$2:$B$14=$B30)</f>
        <v>3.1009051377645703E-5</v>
      </c>
      <c r="D30" s="8" cm="1">
        <f t="array" ref="D30">IFERROR(SUM(_xlfn._xlws.FILTER(_xlfn._xlws.FILTER(_xlfn._xlws.FILTER('car-eff 0 - starting point'!$C$2:$G$31,('car-eff 0 - starting point'!$A$2:$A$31='car-eff 0 - clustering'!$A30)),'car-eff 0 - starting point'!$C$1:$G$1='car-eff 0 - clustering'!D$1),'car-eff 0 - starting point'!$B$2:$B$6='car-eff 0 - clustering'!$B30)),0)/_xlfn._xlws.FILTER([3]Conversion!$H$2:$H$14,[3]Conversion!$B$2:$B$14=$B30)</f>
        <v>3.5260058560605493E-5</v>
      </c>
    </row>
    <row r="31" spans="1:4" x14ac:dyDescent="0.35">
      <c r="A31" s="2">
        <v>2040</v>
      </c>
      <c r="B31" s="2" t="s">
        <v>9</v>
      </c>
      <c r="C31" s="8" cm="1">
        <f t="array" ref="C31">IFERROR(SUM(_xlfn._xlws.FILTER(_xlfn._xlws.FILTER(_xlfn._xlws.FILTER('car-eff 0 - starting point'!$C$2:$G$31,('car-eff 0 - starting point'!$A$2:$A$31='car-eff 0 - clustering'!$A31)),'car-eff 0 - starting point'!$C$1:$G$1='car-eff 0 - clustering'!C$1),'car-eff 0 - starting point'!$B$2:$B$6='car-eff 0 - clustering'!$B31)),0)/_xlfn._xlws.FILTER([3]Conversion!$H$2:$H$14,[3]Conversion!$B$2:$B$14=$B31)</f>
        <v>9.7017876294387876E-6</v>
      </c>
      <c r="D31" s="8" cm="1">
        <f t="array" ref="D31">IFERROR(SUM(_xlfn._xlws.FILTER(_xlfn._xlws.FILTER(_xlfn._xlws.FILTER('car-eff 0 - starting point'!$C$2:$G$31,('car-eff 0 - starting point'!$A$2:$A$31='car-eff 0 - clustering'!$A31)),'car-eff 0 - starting point'!$C$1:$G$1='car-eff 0 - clustering'!D$1),'car-eff 0 - starting point'!$B$2:$B$6='car-eff 0 - clustering'!$B31)),0)/_xlfn._xlws.FILTER([3]Conversion!$H$2:$H$14,[3]Conversion!$B$2:$B$14=$B31)</f>
        <v>7.750454891227744E-6</v>
      </c>
    </row>
    <row r="32" spans="1:4" x14ac:dyDescent="0.35">
      <c r="A32" s="2">
        <v>2040</v>
      </c>
      <c r="B32" s="2" t="s">
        <v>10</v>
      </c>
      <c r="C32" s="8" cm="1">
        <f t="array" ref="C32">IFERROR(SUM(_xlfn._xlws.FILTER(_xlfn._xlws.FILTER(_xlfn._xlws.FILTER('car-eff 0 - starting point'!$C$2:$G$31,('car-eff 0 - starting point'!$A$2:$A$31='car-eff 0 - clustering'!$A32)),'car-eff 0 - starting point'!$C$1:$G$1='car-eff 0 - clustering'!C$1),'car-eff 0 - starting point'!$B$2:$B$6='car-eff 0 - clustering'!$B32)),0)/_xlfn._xlws.FILTER([3]Conversion!$H$2:$H$14,[3]Conversion!$B$2:$B$14=$B32)</f>
        <v>5.9199053474222901E-7</v>
      </c>
      <c r="D32" s="8" cm="1">
        <f t="array" ref="D32">IFERROR(SUM(_xlfn._xlws.FILTER(_xlfn._xlws.FILTER(_xlfn._xlws.FILTER('car-eff 0 - starting point'!$C$2:$G$31,('car-eff 0 - starting point'!$A$2:$A$31='car-eff 0 - clustering'!$A32)),'car-eff 0 - starting point'!$C$1:$G$1='car-eff 0 - clustering'!D$1),'car-eff 0 - starting point'!$B$2:$B$6='car-eff 0 - clustering'!$B32)),0)/_xlfn._xlws.FILTER([3]Conversion!$H$2:$H$14,[3]Conversion!$B$2:$B$14=$B32)</f>
        <v>5.7257224085745688E-7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6C40-EED7-44E6-90B6-596221915C81}">
  <dimension ref="A1:F32"/>
  <sheetViews>
    <sheetView zoomScale="160" zoomScaleNormal="160" workbookViewId="0">
      <selection activeCell="C1" sqref="C1:D1048576"/>
    </sheetView>
  </sheetViews>
  <sheetFormatPr defaultColWidth="11.453125" defaultRowHeight="14.5" x14ac:dyDescent="0.35"/>
  <cols>
    <col min="1" max="1" width="14" bestFit="1" customWidth="1"/>
    <col min="2" max="2" width="20.08984375" bestFit="1" customWidth="1"/>
    <col min="3" max="4" width="9.6328125" bestFit="1" customWidth="1"/>
    <col min="6" max="6" width="12.6328125" bestFit="1" customWidth="1"/>
  </cols>
  <sheetData>
    <row r="1" spans="1:6" x14ac:dyDescent="0.35">
      <c r="A1" t="s">
        <v>15</v>
      </c>
      <c r="B1" t="s">
        <v>11</v>
      </c>
      <c r="C1" s="3" t="str">
        <f>IF([2]Foglio1!H$6=0,"IT",IF([2]Foglio1!H$6=1,"LV",IF([2]Foglio1!H$6=2,"DE",IF([2]Foglio1!H$6=3,"FR",IF([2]Foglio1!H$6=4,"DK")))))</f>
        <v>DK</v>
      </c>
      <c r="D1" s="3" t="str">
        <f>IF([2]Foglio1!P$6=0,"IT",IF([2]Foglio1!P$6=1,"LV",IF([2]Foglio1!P$6=2,"DE",IF([2]Foglio1!P$6=3,"FR",IF([2]Foglio1!P$6=4,"DK")))))</f>
        <v>IT</v>
      </c>
    </row>
    <row r="2" spans="1:6" x14ac:dyDescent="0.35">
      <c r="B2" t="s">
        <v>12</v>
      </c>
      <c r="C2" s="4" t="s">
        <v>13</v>
      </c>
      <c r="D2" s="4" t="s">
        <v>14</v>
      </c>
    </row>
    <row r="3" spans="1:6" x14ac:dyDescent="0.35">
      <c r="A3" s="2">
        <v>2011</v>
      </c>
      <c r="B3" s="2" t="s">
        <v>6</v>
      </c>
      <c r="C3" s="7" cm="1">
        <f t="array" ref="C3">IFERROR(SUM(_xlfn._xlws.FILTER(_xlfn._xlws.FILTER(_xlfn._xlws.FILTER('car-eff M - starting point'!$C$2:$G$31,('car-eff M - starting point'!$A$2:$A$31='car-eff M - clustering'!$A3)),'car-eff M - starting point'!$C$1:$G$1='car-eff M - clustering'!C$1),'car-eff M - starting point'!$B$2:$B$6='car-eff M - clustering'!$B3)),0)/_xlfn._xlws.FILTER([3]Conversion!$H$2:$H$14,[3]Conversion!$B$2:$B$14=$B3)</f>
        <v>5.9111338352520301E-5</v>
      </c>
      <c r="D3" s="7" cm="1">
        <f t="array" ref="D3">IFERROR(SUM(_xlfn._xlws.FILTER(_xlfn._xlws.FILTER(_xlfn._xlws.FILTER('car-eff M - starting point'!$C$2:$G$31,('car-eff M - starting point'!$A$2:$A$31='car-eff M - clustering'!$A3)),'car-eff M - starting point'!$C$1:$G$1='car-eff M - clustering'!D$1),'car-eff M - starting point'!$B$2:$B$6='car-eff M - clustering'!$B3)),0)/_xlfn._xlws.FILTER([3]Conversion!$H$2:$H$14,[3]Conversion!$B$2:$B$14=$B3)</f>
        <v>4.9408902816070138E-5</v>
      </c>
      <c r="F3" s="6"/>
    </row>
    <row r="4" spans="1:6" x14ac:dyDescent="0.35">
      <c r="A4" s="2">
        <v>2011</v>
      </c>
      <c r="B4" s="2" t="s">
        <v>7</v>
      </c>
      <c r="C4" s="7" cm="1">
        <f t="array" ref="C4">IFERROR(SUM(_xlfn._xlws.FILTER(_xlfn._xlws.FILTER(_xlfn._xlws.FILTER('car-eff M - starting point'!$C$2:$G$31,('car-eff M - starting point'!$A$2:$A$31='car-eff M - clustering'!$A4)),'car-eff M - starting point'!$C$1:$G$1='car-eff M - clustering'!C$1),'car-eff M - starting point'!$B$2:$B$6='car-eff M - clustering'!$B4)),0)/_xlfn._xlws.FILTER([3]Conversion!$H$2:$H$14,[3]Conversion!$B$2:$B$14=$B4)</f>
        <v>5.483804556739625E-5</v>
      </c>
      <c r="D4" s="7" cm="1">
        <f t="array" ref="D4">IFERROR(SUM(_xlfn._xlws.FILTER(_xlfn._xlws.FILTER(_xlfn._xlws.FILTER('car-eff M - starting point'!$C$2:$G$31,('car-eff M - starting point'!$A$2:$A$31='car-eff M - clustering'!$A4)),'car-eff M - starting point'!$C$1:$G$1='car-eff M - clustering'!D$1),'car-eff M - starting point'!$B$2:$B$6='car-eff M - clustering'!$B4)),0)/_xlfn._xlws.FILTER([3]Conversion!$H$2:$H$14,[3]Conversion!$B$2:$B$14=$B4)</f>
        <v>4.718278741446698E-5</v>
      </c>
      <c r="F4" s="6"/>
    </row>
    <row r="5" spans="1:6" x14ac:dyDescent="0.35">
      <c r="A5" s="2">
        <v>2011</v>
      </c>
      <c r="B5" s="2" t="s">
        <v>8</v>
      </c>
      <c r="C5" s="7" cm="1">
        <f t="array" ref="C5">IFERROR(SUM(_xlfn._xlws.FILTER(_xlfn._xlws.FILTER(_xlfn._xlws.FILTER('car-eff M - starting point'!$C$2:$G$31,('car-eff M - starting point'!$A$2:$A$31='car-eff M - clustering'!$A5)),'car-eff M - starting point'!$C$1:$G$1='car-eff M - clustering'!C$1),'car-eff M - starting point'!$B$2:$B$6='car-eff M - clustering'!$B5)),0)/_xlfn._xlws.FILTER([3]Conversion!$H$2:$H$14,[3]Conversion!$B$2:$B$14=$B5)</f>
        <v>5.350778437500014E-5</v>
      </c>
      <c r="D5" s="7" cm="1">
        <f t="array" ref="D5">IFERROR(SUM(_xlfn._xlws.FILTER(_xlfn._xlws.FILTER(_xlfn._xlws.FILTER('car-eff M - starting point'!$C$2:$G$31,('car-eff M - starting point'!$A$2:$A$31='car-eff M - clustering'!$A5)),'car-eff M - starting point'!$C$1:$G$1='car-eff M - clustering'!D$1),'car-eff M - starting point'!$B$2:$B$6='car-eff M - clustering'!$B5)),0)/_xlfn._xlws.FILTER([3]Conversion!$H$2:$H$14,[3]Conversion!$B$2:$B$14=$B5)</f>
        <v>3.5437500000000109E-5</v>
      </c>
      <c r="F5" s="6"/>
    </row>
    <row r="6" spans="1:6" x14ac:dyDescent="0.35">
      <c r="A6" s="2">
        <v>2011</v>
      </c>
      <c r="B6" s="2" t="s">
        <v>9</v>
      </c>
      <c r="C6" s="7" cm="1">
        <f t="array" ref="C6">IFERROR(SUM(_xlfn._xlws.FILTER(_xlfn._xlws.FILTER(_xlfn._xlws.FILTER('car-eff M - starting point'!$C$2:$G$31,('car-eff M - starting point'!$A$2:$A$31='car-eff M - clustering'!$A6)),'car-eff M - starting point'!$C$1:$G$1='car-eff M - clustering'!C$1),'car-eff M - starting point'!$B$2:$B$6='car-eff M - clustering'!$B6)),0)/_xlfn._xlws.FILTER([3]Conversion!$H$2:$H$14,[3]Conversion!$B$2:$B$14=$B6)</f>
        <v>1.4512500000000041E-5</v>
      </c>
      <c r="D6" s="7" cm="1">
        <f t="array" ref="D6">IFERROR(SUM(_xlfn._xlws.FILTER(_xlfn._xlws.FILTER(_xlfn._xlws.FILTER('car-eff M - starting point'!$C$2:$G$31,('car-eff M - starting point'!$A$2:$A$31='car-eff M - clustering'!$A6)),'car-eff M - starting point'!$C$1:$G$1='car-eff M - clustering'!D$1),'car-eff M - starting point'!$B$2:$B$6='car-eff M - clustering'!$B6)),0)/_xlfn._xlws.FILTER([3]Conversion!$H$2:$H$14,[3]Conversion!$B$2:$B$14=$B6)</f>
        <v>1.1284920000000031E-5</v>
      </c>
      <c r="F6" s="6"/>
    </row>
    <row r="7" spans="1:6" x14ac:dyDescent="0.35">
      <c r="A7" s="2">
        <v>2011</v>
      </c>
      <c r="B7" s="2" t="s">
        <v>10</v>
      </c>
      <c r="C7" s="7" cm="1">
        <f t="array" ref="C7">IFERROR(SUM(_xlfn._xlws.FILTER(_xlfn._xlws.FILTER(_xlfn._xlws.FILTER('car-eff M - starting point'!$C$2:$G$31,('car-eff M - starting point'!$A$2:$A$31='car-eff M - clustering'!$A7)),'car-eff M - starting point'!$C$1:$G$1='car-eff M - clustering'!C$1),'car-eff M - starting point'!$B$2:$B$6='car-eff M - clustering'!$B7)),0)/_xlfn._xlws.FILTER([3]Conversion!$H$2:$H$14,[3]Conversion!$B$2:$B$14=$B7)</f>
        <v>6.4080000000000177E-7</v>
      </c>
      <c r="D7" s="7" cm="1">
        <f t="array" ref="D7">IFERROR(SUM(_xlfn._xlws.FILTER(_xlfn._xlws.FILTER(_xlfn._xlws.FILTER('car-eff M - starting point'!$C$2:$G$31,('car-eff M - starting point'!$A$2:$A$31='car-eff M - clustering'!$A7)),'car-eff M - starting point'!$C$1:$G$1='car-eff M - clustering'!D$1),'car-eff M - starting point'!$B$2:$B$6='car-eff M - clustering'!$B7)),0)/_xlfn._xlws.FILTER([3]Conversion!$H$2:$H$14,[3]Conversion!$B$2:$B$14=$B7)</f>
        <v>7.9431840000000222E-7</v>
      </c>
      <c r="F7" s="6"/>
    </row>
    <row r="8" spans="1:6" x14ac:dyDescent="0.35">
      <c r="A8" s="2">
        <v>2020</v>
      </c>
      <c r="B8" s="2" t="s">
        <v>6</v>
      </c>
      <c r="C8" s="7" cm="1">
        <f t="array" ref="C8">IFERROR(SUM(_xlfn._xlws.FILTER(_xlfn._xlws.FILTER(_xlfn._xlws.FILTER('car-eff M - starting point'!$C$2:$G$31,('car-eff M - starting point'!$A$2:$A$31='car-eff M - clustering'!$A8)),'car-eff M - starting point'!$C$1:$G$1='car-eff M - clustering'!C$1),'car-eff M - starting point'!$B$2:$B$6='car-eff M - clustering'!$B8)),0)/_xlfn._xlws.FILTER([3]Conversion!$H$2:$H$14,[3]Conversion!$B$2:$B$14=$B8)</f>
        <v>5.9111338352520301E-5</v>
      </c>
      <c r="D8" s="7" cm="1">
        <f t="array" ref="D8">IFERROR(SUM(_xlfn._xlws.FILTER(_xlfn._xlws.FILTER(_xlfn._xlws.FILTER('car-eff M - starting point'!$C$2:$G$31,('car-eff M - starting point'!$A$2:$A$31='car-eff M - clustering'!$A8)),'car-eff M - starting point'!$C$1:$G$1='car-eff M - clustering'!D$1),'car-eff M - starting point'!$B$2:$B$6='car-eff M - clustering'!$B8)),0)/_xlfn._xlws.FILTER([3]Conversion!$H$2:$H$14,[3]Conversion!$B$2:$B$14=$B8)</f>
        <v>4.9408902816070138E-5</v>
      </c>
      <c r="F8" s="6"/>
    </row>
    <row r="9" spans="1:6" x14ac:dyDescent="0.35">
      <c r="A9" s="2">
        <v>2020</v>
      </c>
      <c r="B9" s="2" t="s">
        <v>7</v>
      </c>
      <c r="C9" s="7" cm="1">
        <f t="array" ref="C9">IFERROR(SUM(_xlfn._xlws.FILTER(_xlfn._xlws.FILTER(_xlfn._xlws.FILTER('car-eff M - starting point'!$C$2:$G$31,('car-eff M - starting point'!$A$2:$A$31='car-eff M - clustering'!$A9)),'car-eff M - starting point'!$C$1:$G$1='car-eff M - clustering'!C$1),'car-eff M - starting point'!$B$2:$B$6='car-eff M - clustering'!$B9)),0)/_xlfn._xlws.FILTER([3]Conversion!$H$2:$H$14,[3]Conversion!$B$2:$B$14=$B9)</f>
        <v>5.483804556739625E-5</v>
      </c>
      <c r="D9" s="7" cm="1">
        <f t="array" ref="D9">IFERROR(SUM(_xlfn._xlws.FILTER(_xlfn._xlws.FILTER(_xlfn._xlws.FILTER('car-eff M - starting point'!$C$2:$G$31,('car-eff M - starting point'!$A$2:$A$31='car-eff M - clustering'!$A9)),'car-eff M - starting point'!$C$1:$G$1='car-eff M - clustering'!D$1),'car-eff M - starting point'!$B$2:$B$6='car-eff M - clustering'!$B9)),0)/_xlfn._xlws.FILTER([3]Conversion!$H$2:$H$14,[3]Conversion!$B$2:$B$14=$B9)</f>
        <v>4.718278741446698E-5</v>
      </c>
      <c r="F9" s="6"/>
    </row>
    <row r="10" spans="1:6" x14ac:dyDescent="0.35">
      <c r="A10" s="2">
        <v>2020</v>
      </c>
      <c r="B10" s="2" t="s">
        <v>8</v>
      </c>
      <c r="C10" s="7" cm="1">
        <f t="array" ref="C10">IFERROR(SUM(_xlfn._xlws.FILTER(_xlfn._xlws.FILTER(_xlfn._xlws.FILTER('car-eff M - starting point'!$C$2:$G$31,('car-eff M - starting point'!$A$2:$A$31='car-eff M - clustering'!$A10)),'car-eff M - starting point'!$C$1:$G$1='car-eff M - clustering'!C$1),'car-eff M - starting point'!$B$2:$B$6='car-eff M - clustering'!$B10)),0)/_xlfn._xlws.FILTER([3]Conversion!$H$2:$H$14,[3]Conversion!$B$2:$B$14=$B10)</f>
        <v>5.350778437500014E-5</v>
      </c>
      <c r="D10" s="7" cm="1">
        <f t="array" ref="D10">IFERROR(SUM(_xlfn._xlws.FILTER(_xlfn._xlws.FILTER(_xlfn._xlws.FILTER('car-eff M - starting point'!$C$2:$G$31,('car-eff M - starting point'!$A$2:$A$31='car-eff M - clustering'!$A10)),'car-eff M - starting point'!$C$1:$G$1='car-eff M - clustering'!D$1),'car-eff M - starting point'!$B$2:$B$6='car-eff M - clustering'!$B10)),0)/_xlfn._xlws.FILTER([3]Conversion!$H$2:$H$14,[3]Conversion!$B$2:$B$14=$B10)</f>
        <v>3.5437500000000109E-5</v>
      </c>
      <c r="F10" s="6"/>
    </row>
    <row r="11" spans="1:6" x14ac:dyDescent="0.35">
      <c r="A11" s="2">
        <v>2020</v>
      </c>
      <c r="B11" s="2" t="s">
        <v>9</v>
      </c>
      <c r="C11" s="7" cm="1">
        <f t="array" ref="C11">IFERROR(SUM(_xlfn._xlws.FILTER(_xlfn._xlws.FILTER(_xlfn._xlws.FILTER('car-eff M - starting point'!$C$2:$G$31,('car-eff M - starting point'!$A$2:$A$31='car-eff M - clustering'!$A11)),'car-eff M - starting point'!$C$1:$G$1='car-eff M - clustering'!C$1),'car-eff M - starting point'!$B$2:$B$6='car-eff M - clustering'!$B11)),0)/_xlfn._xlws.FILTER([3]Conversion!$H$2:$H$14,[3]Conversion!$B$2:$B$14=$B11)</f>
        <v>1.4512500000000041E-5</v>
      </c>
      <c r="D11" s="7" cm="1">
        <f t="array" ref="D11">IFERROR(SUM(_xlfn._xlws.FILTER(_xlfn._xlws.FILTER(_xlfn._xlws.FILTER('car-eff M - starting point'!$C$2:$G$31,('car-eff M - starting point'!$A$2:$A$31='car-eff M - clustering'!$A11)),'car-eff M - starting point'!$C$1:$G$1='car-eff M - clustering'!D$1),'car-eff M - starting point'!$B$2:$B$6='car-eff M - clustering'!$B11)),0)/_xlfn._xlws.FILTER([3]Conversion!$H$2:$H$14,[3]Conversion!$B$2:$B$14=$B11)</f>
        <v>1.1284920000000031E-5</v>
      </c>
      <c r="F11" s="6"/>
    </row>
    <row r="12" spans="1:6" x14ac:dyDescent="0.35">
      <c r="A12" s="2">
        <v>2020</v>
      </c>
      <c r="B12" s="2" t="s">
        <v>10</v>
      </c>
      <c r="C12" s="7" cm="1">
        <f t="array" ref="C12">IFERROR(SUM(_xlfn._xlws.FILTER(_xlfn._xlws.FILTER(_xlfn._xlws.FILTER('car-eff M - starting point'!$C$2:$G$31,('car-eff M - starting point'!$A$2:$A$31='car-eff M - clustering'!$A12)),'car-eff M - starting point'!$C$1:$G$1='car-eff M - clustering'!C$1),'car-eff M - starting point'!$B$2:$B$6='car-eff M - clustering'!$B12)),0)/_xlfn._xlws.FILTER([3]Conversion!$H$2:$H$14,[3]Conversion!$B$2:$B$14=$B12)</f>
        <v>6.4080000000000177E-7</v>
      </c>
      <c r="D12" s="7" cm="1">
        <f t="array" ref="D12">IFERROR(SUM(_xlfn._xlws.FILTER(_xlfn._xlws.FILTER(_xlfn._xlws.FILTER('car-eff M - starting point'!$C$2:$G$31,('car-eff M - starting point'!$A$2:$A$31='car-eff M - clustering'!$A12)),'car-eff M - starting point'!$C$1:$G$1='car-eff M - clustering'!D$1),'car-eff M - starting point'!$B$2:$B$6='car-eff M - clustering'!$B12)),0)/_xlfn._xlws.FILTER([3]Conversion!$H$2:$H$14,[3]Conversion!$B$2:$B$14=$B12)</f>
        <v>7.9431840000000222E-7</v>
      </c>
      <c r="F12" s="6"/>
    </row>
    <row r="13" spans="1:6" x14ac:dyDescent="0.35">
      <c r="A13" s="2">
        <v>2025</v>
      </c>
      <c r="B13" s="2" t="s">
        <v>6</v>
      </c>
      <c r="C13" s="7" cm="1">
        <f t="array" ref="C13">IFERROR(SUM(_xlfn._xlws.FILTER(_xlfn._xlws.FILTER(_xlfn._xlws.FILTER('car-eff M - starting point'!$C$2:$G$31,('car-eff M - starting point'!$A$2:$A$31='car-eff M - clustering'!$A13)),'car-eff M - starting point'!$C$1:$G$1='car-eff M - clustering'!C$1),'car-eff M - starting point'!$B$2:$B$6='car-eff M - clustering'!$B13)),0)/_xlfn._xlws.FILTER([3]Conversion!$H$2:$H$14,[3]Conversion!$B$2:$B$14=$B13)</f>
        <v>5.615577143489427E-5</v>
      </c>
      <c r="D13" s="7" cm="1">
        <f t="array" ref="D13">IFERROR(SUM(_xlfn._xlws.FILTER(_xlfn._xlws.FILTER(_xlfn._xlws.FILTER('car-eff M - starting point'!$C$2:$G$31,('car-eff M - starting point'!$A$2:$A$31='car-eff M - clustering'!$A13)),'car-eff M - starting point'!$C$1:$G$1='car-eff M - clustering'!D$1),'car-eff M - starting point'!$B$2:$B$6='car-eff M - clustering'!$B13)),0)/_xlfn._xlws.FILTER([3]Conversion!$H$2:$H$14,[3]Conversion!$B$2:$B$14=$B13)</f>
        <v>4.5033800119768367E-5</v>
      </c>
      <c r="F13" s="6"/>
    </row>
    <row r="14" spans="1:6" x14ac:dyDescent="0.35">
      <c r="A14" s="2">
        <v>2025</v>
      </c>
      <c r="B14" s="2" t="s">
        <v>7</v>
      </c>
      <c r="C14" s="7" cm="1">
        <f t="array" ref="C14">IFERROR(SUM(_xlfn._xlws.FILTER(_xlfn._xlws.FILTER(_xlfn._xlws.FILTER('car-eff M - starting point'!$C$2:$G$31,('car-eff M - starting point'!$A$2:$A$31='car-eff M - clustering'!$A14)),'car-eff M - starting point'!$C$1:$G$1='car-eff M - clustering'!C$1),'car-eff M - starting point'!$B$2:$B$6='car-eff M - clustering'!$B14)),0)/_xlfn._xlws.FILTER([3]Conversion!$H$2:$H$14,[3]Conversion!$B$2:$B$14=$B14)</f>
        <v>4.8268676045833124E-5</v>
      </c>
      <c r="D14" s="7" cm="1">
        <f t="array" ref="D14">IFERROR(SUM(_xlfn._xlws.FILTER(_xlfn._xlws.FILTER(_xlfn._xlws.FILTER('car-eff M - starting point'!$C$2:$G$31,('car-eff M - starting point'!$A$2:$A$31='car-eff M - clustering'!$A14)),'car-eff M - starting point'!$C$1:$G$1='car-eff M - clustering'!D$1),'car-eff M - starting point'!$B$2:$B$6='car-eff M - clustering'!$B14)),0)/_xlfn._xlws.FILTER([3]Conversion!$H$2:$H$14,[3]Conversion!$B$2:$B$14=$B14)</f>
        <v>4.3004804729756841E-5</v>
      </c>
      <c r="F14" s="6"/>
    </row>
    <row r="15" spans="1:6" x14ac:dyDescent="0.35">
      <c r="A15" s="2">
        <v>2025</v>
      </c>
      <c r="B15" s="2" t="s">
        <v>8</v>
      </c>
      <c r="C15" s="7" cm="1">
        <f t="array" ref="C15">IFERROR(SUM(_xlfn._xlws.FILTER(_xlfn._xlws.FILTER(_xlfn._xlws.FILTER('car-eff M - starting point'!$C$2:$G$31,('car-eff M - starting point'!$A$2:$A$31='car-eff M - clustering'!$A15)),'car-eff M - starting point'!$C$1:$G$1='car-eff M - clustering'!C$1),'car-eff M - starting point'!$B$2:$B$6='car-eff M - clustering'!$B15)),0)/_xlfn._xlws.FILTER([3]Conversion!$H$2:$H$14,[3]Conversion!$B$2:$B$14=$B15)</f>
        <v>4.7612607656250138E-5</v>
      </c>
      <c r="D15" s="7" cm="1">
        <f t="array" ref="D15">IFERROR(SUM(_xlfn._xlws.FILTER(_xlfn._xlws.FILTER(_xlfn._xlws.FILTER('car-eff M - starting point'!$C$2:$G$31,('car-eff M - starting point'!$A$2:$A$31='car-eff M - clustering'!$A15)),'car-eff M - starting point'!$C$1:$G$1='car-eff M - clustering'!D$1),'car-eff M - starting point'!$B$2:$B$6='car-eff M - clustering'!$B15)),0)/_xlfn._xlws.FILTER([3]Conversion!$H$2:$H$14,[3]Conversion!$B$2:$B$14=$B15)</f>
        <v>3.4303500000000096E-5</v>
      </c>
      <c r="F15" s="6"/>
    </row>
    <row r="16" spans="1:6" x14ac:dyDescent="0.35">
      <c r="A16" s="2">
        <v>2025</v>
      </c>
      <c r="B16" s="2" t="s">
        <v>9</v>
      </c>
      <c r="C16" s="7" cm="1">
        <f t="array" ref="C16">IFERROR(SUM(_xlfn._xlws.FILTER(_xlfn._xlws.FILTER(_xlfn._xlws.FILTER('car-eff M - starting point'!$C$2:$G$31,('car-eff M - starting point'!$A$2:$A$31='car-eff M - clustering'!$A16)),'car-eff M - starting point'!$C$1:$G$1='car-eff M - clustering'!C$1),'car-eff M - starting point'!$B$2:$B$6='car-eff M - clustering'!$B16)),0)/_xlfn._xlws.FILTER([3]Conversion!$H$2:$H$14,[3]Conversion!$B$2:$B$14=$B16)</f>
        <v>1.2637968750000033E-5</v>
      </c>
      <c r="D16" s="7" cm="1">
        <f t="array" ref="D16">IFERROR(SUM(_xlfn._xlws.FILTER(_xlfn._xlws.FILTER(_xlfn._xlws.FILTER('car-eff M - starting point'!$C$2:$G$31,('car-eff M - starting point'!$A$2:$A$31='car-eff M - clustering'!$A16)),'car-eff M - starting point'!$C$1:$G$1='car-eff M - clustering'!D$1),'car-eff M - starting point'!$B$2:$B$6='car-eff M - clustering'!$B16)),0)/_xlfn._xlws.FILTER([3]Conversion!$H$2:$H$14,[3]Conversion!$B$2:$B$14=$B16)</f>
        <v>1.091340000000003E-5</v>
      </c>
      <c r="F16" s="6"/>
    </row>
    <row r="17" spans="1:6" x14ac:dyDescent="0.35">
      <c r="A17" s="2">
        <v>2025</v>
      </c>
      <c r="B17" s="2" t="s">
        <v>10</v>
      </c>
      <c r="C17" s="7" cm="1">
        <f t="array" ref="C17">IFERROR(SUM(_xlfn._xlws.FILTER(_xlfn._xlws.FILTER(_xlfn._xlws.FILTER('car-eff M - starting point'!$C$2:$G$31,('car-eff M - starting point'!$A$2:$A$31='car-eff M - clustering'!$A17)),'car-eff M - starting point'!$C$1:$G$1='car-eff M - clustering'!C$1),'car-eff M - starting point'!$B$2:$B$6='car-eff M - clustering'!$B17)),0)/_xlfn._xlws.FILTER([3]Conversion!$H$2:$H$14,[3]Conversion!$B$2:$B$14=$B17)</f>
        <v>5.8824000000000167E-7</v>
      </c>
      <c r="D17" s="7" cm="1">
        <f t="array" ref="D17">IFERROR(SUM(_xlfn._xlws.FILTER(_xlfn._xlws.FILTER(_xlfn._xlws.FILTER('car-eff M - starting point'!$C$2:$G$31,('car-eff M - starting point'!$A$2:$A$31='car-eff M - clustering'!$A17)),'car-eff M - starting point'!$C$1:$G$1='car-eff M - clustering'!D$1),'car-eff M - starting point'!$B$2:$B$6='car-eff M - clustering'!$B17)),0)/_xlfn._xlws.FILTER([3]Conversion!$H$2:$H$14,[3]Conversion!$B$2:$B$14=$B17)</f>
        <v>7.6816800000000209E-7</v>
      </c>
      <c r="F17" s="6"/>
    </row>
    <row r="18" spans="1:6" x14ac:dyDescent="0.35">
      <c r="A18" s="2">
        <v>2030</v>
      </c>
      <c r="B18" s="2" t="s">
        <v>6</v>
      </c>
      <c r="C18" s="7" cm="1">
        <f t="array" ref="C18">IFERROR(SUM(_xlfn._xlws.FILTER(_xlfn._xlws.FILTER(_xlfn._xlws.FILTER('car-eff M - starting point'!$C$2:$G$31,('car-eff M - starting point'!$A$2:$A$31='car-eff M - clustering'!$A18)),'car-eff M - starting point'!$C$1:$G$1='car-eff M - clustering'!C$1),'car-eff M - starting point'!$B$2:$B$6='car-eff M - clustering'!$B18)),0)/_xlfn._xlws.FILTER([3]Conversion!$H$2:$H$14,[3]Conversion!$B$2:$B$14=$B18)</f>
        <v>5.615577143489427E-5</v>
      </c>
      <c r="D18" s="7" cm="1">
        <f t="array" ref="D18">IFERROR(SUM(_xlfn._xlws.FILTER(_xlfn._xlws.FILTER(_xlfn._xlws.FILTER('car-eff M - starting point'!$C$2:$G$31,('car-eff M - starting point'!$A$2:$A$31='car-eff M - clustering'!$A18)),'car-eff M - starting point'!$C$1:$G$1='car-eff M - clustering'!D$1),'car-eff M - starting point'!$B$2:$B$6='car-eff M - clustering'!$B18)),0)/_xlfn._xlws.FILTER([3]Conversion!$H$2:$H$14,[3]Conversion!$B$2:$B$14=$B18)</f>
        <v>4.0562469680137389E-5</v>
      </c>
      <c r="F18" s="6"/>
    </row>
    <row r="19" spans="1:6" x14ac:dyDescent="0.35">
      <c r="A19" s="2">
        <v>2030</v>
      </c>
      <c r="B19" s="2" t="s">
        <v>7</v>
      </c>
      <c r="C19" s="7" cm="1">
        <f t="array" ref="C19">IFERROR(SUM(_xlfn._xlws.FILTER(_xlfn._xlws.FILTER(_xlfn._xlws.FILTER('car-eff M - starting point'!$C$2:$G$31,('car-eff M - starting point'!$A$2:$A$31='car-eff M - clustering'!$A19)),'car-eff M - starting point'!$C$1:$G$1='car-eff M - clustering'!C$1),'car-eff M - starting point'!$B$2:$B$6='car-eff M - clustering'!$B19)),0)/_xlfn._xlws.FILTER([3]Conversion!$H$2:$H$14,[3]Conversion!$B$2:$B$14=$B19)</f>
        <v>4.0868403956982552E-5</v>
      </c>
      <c r="D19" s="7" cm="1">
        <f t="array" ref="D19">IFERROR(SUM(_xlfn._xlws.FILTER(_xlfn._xlws.FILTER(_xlfn._xlws.FILTER('car-eff M - starting point'!$C$2:$G$31,('car-eff M - starting point'!$A$2:$A$31='car-eff M - clustering'!$A19)),'car-eff M - starting point'!$C$1:$G$1='car-eff M - clustering'!D$1),'car-eff M - starting point'!$B$2:$B$6='car-eff M - clustering'!$B19)),0)/_xlfn._xlws.FILTER([3]Conversion!$H$2:$H$14,[3]Conversion!$B$2:$B$14=$B19)</f>
        <v>3.8734929837405944E-5</v>
      </c>
      <c r="F19" s="6"/>
    </row>
    <row r="20" spans="1:6" x14ac:dyDescent="0.35">
      <c r="A20" s="2">
        <v>2030</v>
      </c>
      <c r="B20" s="2" t="s">
        <v>8</v>
      </c>
      <c r="C20" s="7" cm="1">
        <f t="array" ref="C20">IFERROR(SUM(_xlfn._xlws.FILTER(_xlfn._xlws.FILTER(_xlfn._xlws.FILTER('car-eff M - starting point'!$C$2:$G$31,('car-eff M - starting point'!$A$2:$A$31='car-eff M - clustering'!$A20)),'car-eff M - starting point'!$C$1:$G$1='car-eff M - clustering'!C$1),'car-eff M - starting point'!$B$2:$B$6='car-eff M - clustering'!$B20)),0)/_xlfn._xlws.FILTER([3]Conversion!$H$2:$H$14,[3]Conversion!$B$2:$B$14=$B20)</f>
        <v>4.1470863000000117E-5</v>
      </c>
      <c r="D20" s="7" cm="1">
        <f t="array" ref="D20">IFERROR(SUM(_xlfn._xlws.FILTER(_xlfn._xlws.FILTER(_xlfn._xlws.FILTER('car-eff M - starting point'!$C$2:$G$31,('car-eff M - starting point'!$A$2:$A$31='car-eff M - clustering'!$A20)),'car-eff M - starting point'!$C$1:$G$1='car-eff M - clustering'!D$1),'car-eff M - starting point'!$B$2:$B$6='car-eff M - clustering'!$B20)),0)/_xlfn._xlws.FILTER([3]Conversion!$H$2:$H$14,[3]Conversion!$B$2:$B$14=$B20)</f>
        <v>3.4161750000000094E-5</v>
      </c>
      <c r="F20" s="6"/>
    </row>
    <row r="21" spans="1:6" x14ac:dyDescent="0.35">
      <c r="A21" s="2">
        <v>2030</v>
      </c>
      <c r="B21" s="2" t="s">
        <v>9</v>
      </c>
      <c r="C21" s="7" cm="1">
        <f t="array" ref="C21">IFERROR(SUM(_xlfn._xlws.FILTER(_xlfn._xlws.FILTER(_xlfn._xlws.FILTER('car-eff M - starting point'!$C$2:$G$31,('car-eff M - starting point'!$A$2:$A$31='car-eff M - clustering'!$A21)),'car-eff M - starting point'!$C$1:$G$1='car-eff M - clustering'!C$1),'car-eff M - starting point'!$B$2:$B$6='car-eff M - clustering'!$B21)),0)/_xlfn._xlws.FILTER([3]Conversion!$H$2:$H$14,[3]Conversion!$B$2:$B$14=$B21)</f>
        <v>1.1489062500000031E-5</v>
      </c>
      <c r="D21" s="7" cm="1">
        <f t="array" ref="D21">IFERROR(SUM(_xlfn._xlws.FILTER(_xlfn._xlws.FILTER(_xlfn._xlws.FILTER('car-eff M - starting point'!$C$2:$G$31,('car-eff M - starting point'!$A$2:$A$31='car-eff M - clustering'!$A21)),'car-eff M - starting point'!$C$1:$G$1='car-eff M - clustering'!D$1),'car-eff M - starting point'!$B$2:$B$6='car-eff M - clustering'!$B21)),0)/_xlfn._xlws.FILTER([3]Conversion!$H$2:$H$14,[3]Conversion!$B$2:$B$14=$B21)</f>
        <v>9.7219500000000264E-6</v>
      </c>
      <c r="F21" s="6"/>
    </row>
    <row r="22" spans="1:6" x14ac:dyDescent="0.35">
      <c r="A22" s="2">
        <v>2030</v>
      </c>
      <c r="B22" s="2" t="s">
        <v>10</v>
      </c>
      <c r="C22" s="7" cm="1">
        <f t="array" ref="C22">IFERROR(SUM(_xlfn._xlws.FILTER(_xlfn._xlws.FILTER(_xlfn._xlws.FILTER('car-eff M - starting point'!$C$2:$G$31,('car-eff M - starting point'!$A$2:$A$31='car-eff M - clustering'!$A22)),'car-eff M - starting point'!$C$1:$G$1='car-eff M - clustering'!C$1),'car-eff M - starting point'!$B$2:$B$6='car-eff M - clustering'!$B22)),0)/_xlfn._xlws.FILTER([3]Conversion!$H$2:$H$14,[3]Conversion!$B$2:$B$14=$B22)</f>
        <v>5.6772000000000159E-7</v>
      </c>
      <c r="D22" s="7" cm="1">
        <f t="array" ref="D22">IFERROR(SUM(_xlfn._xlws.FILTER(_xlfn._xlws.FILTER(_xlfn._xlws.FILTER('car-eff M - starting point'!$C$2:$G$31,('car-eff M - starting point'!$A$2:$A$31='car-eff M - clustering'!$A22)),'car-eff M - starting point'!$C$1:$G$1='car-eff M - clustering'!D$1),'car-eff M - starting point'!$B$2:$B$6='car-eff M - clustering'!$B22)),0)/_xlfn._xlws.FILTER([3]Conversion!$H$2:$H$14,[3]Conversion!$B$2:$B$14=$B22)</f>
        <v>6.8441400000000194E-7</v>
      </c>
      <c r="F22" s="6"/>
    </row>
    <row r="23" spans="1:6" x14ac:dyDescent="0.35">
      <c r="A23" s="2">
        <v>2035</v>
      </c>
      <c r="B23" s="2" t="s">
        <v>6</v>
      </c>
      <c r="C23" s="7" cm="1">
        <f t="array" ref="C23">IFERROR(SUM(_xlfn._xlws.FILTER(_xlfn._xlws.FILTER(_xlfn._xlws.FILTER('car-eff M - starting point'!$C$2:$G$31,('car-eff M - starting point'!$A$2:$A$31='car-eff M - clustering'!$A23)),'car-eff M - starting point'!$C$1:$G$1='car-eff M - clustering'!C$1),'car-eff M - starting point'!$B$2:$B$6='car-eff M - clustering'!$B23)),0)/_xlfn._xlws.FILTER([3]Conversion!$H$2:$H$14,[3]Conversion!$B$2:$B$14=$B23)</f>
        <v>5.615577143489427E-5</v>
      </c>
      <c r="D23" s="7" cm="1">
        <f t="array" ref="D23">IFERROR(SUM(_xlfn._xlws.FILTER(_xlfn._xlws.FILTER(_xlfn._xlws.FILTER('car-eff M - starting point'!$C$2:$G$31,('car-eff M - starting point'!$A$2:$A$31='car-eff M - clustering'!$A23)),'car-eff M - starting point'!$C$1:$G$1='car-eff M - clustering'!D$1),'car-eff M - starting point'!$B$2:$B$6='car-eff M - clustering'!$B23)),0)/_xlfn._xlws.FILTER([3]Conversion!$H$2:$H$14,[3]Conversion!$B$2:$B$14=$B23)</f>
        <v>3.5792865362485722E-5</v>
      </c>
      <c r="F23" s="6"/>
    </row>
    <row r="24" spans="1:6" x14ac:dyDescent="0.35">
      <c r="A24" s="2">
        <v>2035</v>
      </c>
      <c r="B24" s="2" t="s">
        <v>7</v>
      </c>
      <c r="C24" s="7" cm="1">
        <f t="array" ref="C24">IFERROR(SUM(_xlfn._xlws.FILTER(_xlfn._xlws.FILTER(_xlfn._xlws.FILTER('car-eff M - starting point'!$C$2:$G$31,('car-eff M - starting point'!$A$2:$A$31='car-eff M - clustering'!$A24)),'car-eff M - starting point'!$C$1:$G$1='car-eff M - clustering'!C$1),'car-eff M - starting point'!$B$2:$B$6='car-eff M - clustering'!$B24)),0)/_xlfn._xlws.FILTER([3]Conversion!$H$2:$H$14,[3]Conversion!$B$2:$B$14=$B24)</f>
        <v>3.4180219780219877E-5</v>
      </c>
      <c r="D24" s="7" cm="1">
        <f t="array" ref="D24">IFERROR(SUM(_xlfn._xlws.FILTER(_xlfn._xlws.FILTER(_xlfn._xlws.FILTER('car-eff M - starting point'!$C$2:$G$31,('car-eff M - starting point'!$A$2:$A$31='car-eff M - clustering'!$A24)),'car-eff M - starting point'!$C$1:$G$1='car-eff M - clustering'!D$1),'car-eff M - starting point'!$B$2:$B$6='car-eff M - clustering'!$B24)),0)/_xlfn._xlws.FILTER([3]Conversion!$H$2:$H$14,[3]Conversion!$B$2:$B$14=$B24)</f>
        <v>3.4180219780219877E-5</v>
      </c>
      <c r="F24" s="6"/>
    </row>
    <row r="25" spans="1:6" x14ac:dyDescent="0.35">
      <c r="A25" s="2">
        <v>2035</v>
      </c>
      <c r="B25" s="2" t="s">
        <v>8</v>
      </c>
      <c r="C25" s="7" cm="1">
        <f t="array" ref="C25">IFERROR(SUM(_xlfn._xlws.FILTER(_xlfn._xlws.FILTER(_xlfn._xlws.FILTER('car-eff M - starting point'!$C$2:$G$31,('car-eff M - starting point'!$A$2:$A$31='car-eff M - clustering'!$A25)),'car-eff M - starting point'!$C$1:$G$1='car-eff M - clustering'!C$1),'car-eff M - starting point'!$B$2:$B$6='car-eff M - clustering'!$B25)),0)/_xlfn._xlws.FILTER([3]Conversion!$H$2:$H$14,[3]Conversion!$B$2:$B$14=$B25)</f>
        <v>3.5329118343750103E-5</v>
      </c>
      <c r="D25" s="7" cm="1">
        <f t="array" ref="D25">IFERROR(SUM(_xlfn._xlws.FILTER(_xlfn._xlws.FILTER(_xlfn._xlws.FILTER('car-eff M - starting point'!$C$2:$G$31,('car-eff M - starting point'!$A$2:$A$31='car-eff M - clustering'!$A25)),'car-eff M - starting point'!$C$1:$G$1='car-eff M - clustering'!D$1),'car-eff M - starting point'!$B$2:$B$6='car-eff M - clustering'!$B25)),0)/_xlfn._xlws.FILTER([3]Conversion!$H$2:$H$14,[3]Conversion!$B$2:$B$14=$B25)</f>
        <v>3.4020000000000091E-5</v>
      </c>
      <c r="F25" s="6"/>
    </row>
    <row r="26" spans="1:6" x14ac:dyDescent="0.35">
      <c r="A26" s="2">
        <v>2035</v>
      </c>
      <c r="B26" s="2" t="s">
        <v>9</v>
      </c>
      <c r="C26" s="7" cm="1">
        <f t="array" ref="C26">IFERROR(SUM(_xlfn._xlws.FILTER(_xlfn._xlws.FILTER(_xlfn._xlws.FILTER('car-eff M - starting point'!$C$2:$G$31,('car-eff M - starting point'!$A$2:$A$31='car-eff M - clustering'!$A26)),'car-eff M - starting point'!$C$1:$G$1='car-eff M - clustering'!C$1),'car-eff M - starting point'!$B$2:$B$6='car-eff M - clustering'!$B26)),0)/_xlfn._xlws.FILTER([3]Conversion!$H$2:$H$14,[3]Conversion!$B$2:$B$14=$B26)</f>
        <v>1.0340156250000027E-5</v>
      </c>
      <c r="D26" s="7" cm="1">
        <f t="array" ref="D26">IFERROR(SUM(_xlfn._xlws.FILTER(_xlfn._xlws.FILTER(_xlfn._xlws.FILTER('car-eff M - starting point'!$C$2:$G$31,('car-eff M - starting point'!$A$2:$A$31='car-eff M - clustering'!$A26)),'car-eff M - starting point'!$C$1:$G$1='car-eff M - clustering'!D$1),'car-eff M - starting point'!$B$2:$B$6='car-eff M - clustering'!$B26)),0)/_xlfn._xlws.FILTER([3]Conversion!$H$2:$H$14,[3]Conversion!$B$2:$B$14=$B26)</f>
        <v>8.2252800000000213E-6</v>
      </c>
      <c r="F26" s="6"/>
    </row>
    <row r="27" spans="1:6" x14ac:dyDescent="0.35">
      <c r="A27" s="2">
        <v>2035</v>
      </c>
      <c r="B27" s="2" t="s">
        <v>10</v>
      </c>
      <c r="C27" s="7" cm="1">
        <f t="array" ref="C27">IFERROR(SUM(_xlfn._xlws.FILTER(_xlfn._xlws.FILTER(_xlfn._xlws.FILTER('car-eff M - starting point'!$C$2:$G$31,('car-eff M - starting point'!$A$2:$A$31='car-eff M - clustering'!$A27)),'car-eff M - starting point'!$C$1:$G$1='car-eff M - clustering'!C$1),'car-eff M - starting point'!$B$2:$B$6='car-eff M - clustering'!$B27)),0)/_xlfn._xlws.FILTER([3]Conversion!$H$2:$H$14,[3]Conversion!$B$2:$B$14=$B27)</f>
        <v>5.4720000000000151E-7</v>
      </c>
      <c r="D27" s="7" cm="1">
        <f t="array" ref="D27">IFERROR(SUM(_xlfn._xlws.FILTER(_xlfn._xlws.FILTER(_xlfn._xlws.FILTER('car-eff M - starting point'!$C$2:$G$31,('car-eff M - starting point'!$A$2:$A$31='car-eff M - clustering'!$A27)),'car-eff M - starting point'!$C$1:$G$1='car-eff M - clustering'!D$1),'car-eff M - starting point'!$B$2:$B$6='car-eff M - clustering'!$B27)),0)/_xlfn._xlws.FILTER([3]Conversion!$H$2:$H$14,[3]Conversion!$B$2:$B$14=$B27)</f>
        <v>5.7922560000000159E-7</v>
      </c>
      <c r="F27" s="6"/>
    </row>
    <row r="28" spans="1:6" x14ac:dyDescent="0.35">
      <c r="A28" s="2">
        <v>2040</v>
      </c>
      <c r="B28" s="2" t="s">
        <v>6</v>
      </c>
      <c r="C28" s="7" cm="1">
        <f t="array" ref="C28">IFERROR(SUM(_xlfn._xlws.FILTER(_xlfn._xlws.FILTER(_xlfn._xlws.FILTER('car-eff M - starting point'!$C$2:$G$31,('car-eff M - starting point'!$A$2:$A$31='car-eff M - clustering'!$A28)),'car-eff M - starting point'!$C$1:$G$1='car-eff M - clustering'!C$1),'car-eff M - starting point'!$B$2:$B$6='car-eff M - clustering'!$B28)),0)/_xlfn._xlws.FILTER([3]Conversion!$H$2:$H$14,[3]Conversion!$B$2:$B$14=$B28)</f>
        <v>5.615577143489427E-5</v>
      </c>
      <c r="D28" s="7" cm="1">
        <f t="array" ref="D28">IFERROR(SUM(_xlfn._xlws.FILTER(_xlfn._xlws.FILTER(_xlfn._xlws.FILTER('car-eff M - starting point'!$C$2:$G$31,('car-eff M - starting point'!$A$2:$A$31='car-eff M - clustering'!$A28)),'car-eff M - starting point'!$C$1:$G$1='car-eff M - clustering'!D$1),'car-eff M - starting point'!$B$2:$B$6='car-eff M - clustering'!$B28)),0)/_xlfn._xlws.FILTER([3]Conversion!$H$2:$H$14,[3]Conversion!$B$2:$B$14=$B28)</f>
        <v>3.5792865362485722E-5</v>
      </c>
      <c r="F28" s="6"/>
    </row>
    <row r="29" spans="1:6" x14ac:dyDescent="0.35">
      <c r="A29" s="2">
        <v>2040</v>
      </c>
      <c r="B29" s="2" t="s">
        <v>7</v>
      </c>
      <c r="C29" s="7" cm="1">
        <f t="array" ref="C29">IFERROR(SUM(_xlfn._xlws.FILTER(_xlfn._xlws.FILTER(_xlfn._xlws.FILTER('car-eff M - starting point'!$C$2:$G$31,('car-eff M - starting point'!$A$2:$A$31='car-eff M - clustering'!$A29)),'car-eff M - starting point'!$C$1:$G$1='car-eff M - clustering'!C$1),'car-eff M - starting point'!$B$2:$B$6='car-eff M - clustering'!$B29)),0)/_xlfn._xlws.FILTER([3]Conversion!$H$2:$H$14,[3]Conversion!$B$2:$B$14=$B29)</f>
        <v>3.4180219780219877E-5</v>
      </c>
      <c r="D29" s="7" cm="1">
        <f t="array" ref="D29">IFERROR(SUM(_xlfn._xlws.FILTER(_xlfn._xlws.FILTER(_xlfn._xlws.FILTER('car-eff M - starting point'!$C$2:$G$31,('car-eff M - starting point'!$A$2:$A$31='car-eff M - clustering'!$A29)),'car-eff M - starting point'!$C$1:$G$1='car-eff M - clustering'!D$1),'car-eff M - starting point'!$B$2:$B$6='car-eff M - clustering'!$B29)),0)/_xlfn._xlws.FILTER([3]Conversion!$H$2:$H$14,[3]Conversion!$B$2:$B$14=$B29)</f>
        <v>3.4180219780219877E-5</v>
      </c>
      <c r="F29" s="6"/>
    </row>
    <row r="30" spans="1:6" x14ac:dyDescent="0.35">
      <c r="A30" s="2">
        <v>2040</v>
      </c>
      <c r="B30" s="2" t="s">
        <v>8</v>
      </c>
      <c r="C30" s="7" cm="1">
        <f t="array" ref="C30">IFERROR(SUM(_xlfn._xlws.FILTER(_xlfn._xlws.FILTER(_xlfn._xlws.FILTER('car-eff M - starting point'!$C$2:$G$31,('car-eff M - starting point'!$A$2:$A$31='car-eff M - clustering'!$A30)),'car-eff M - starting point'!$C$1:$G$1='car-eff M - clustering'!C$1),'car-eff M - starting point'!$B$2:$B$6='car-eff M - clustering'!$B30)),0)/_xlfn._xlws.FILTER([3]Conversion!$H$2:$H$14,[3]Conversion!$B$2:$B$14=$B30)</f>
        <v>2.9187373687500079E-5</v>
      </c>
      <c r="D30" s="7" cm="1">
        <f t="array" ref="D30">IFERROR(SUM(_xlfn._xlws.FILTER(_xlfn._xlws.FILTER(_xlfn._xlws.FILTER('car-eff M - starting point'!$C$2:$G$31,('car-eff M - starting point'!$A$2:$A$31='car-eff M - clustering'!$A30)),'car-eff M - starting point'!$C$1:$G$1='car-eff M - clustering'!D$1),'car-eff M - starting point'!$B$2:$B$6='car-eff M - clustering'!$B30)),0)/_xlfn._xlws.FILTER([3]Conversion!$H$2:$H$14,[3]Conversion!$B$2:$B$14=$B30)</f>
        <v>3.4020000000000091E-5</v>
      </c>
      <c r="F30" s="6"/>
    </row>
    <row r="31" spans="1:6" x14ac:dyDescent="0.35">
      <c r="A31" s="2">
        <v>2040</v>
      </c>
      <c r="B31" s="2" t="s">
        <v>9</v>
      </c>
      <c r="C31" s="7" cm="1">
        <f t="array" ref="C31">IFERROR(SUM(_xlfn._xlws.FILTER(_xlfn._xlws.FILTER(_xlfn._xlws.FILTER('car-eff M - starting point'!$C$2:$G$31,('car-eff M - starting point'!$A$2:$A$31='car-eff M - clustering'!$A31)),'car-eff M - starting point'!$C$1:$G$1='car-eff M - clustering'!C$1),'car-eff M - starting point'!$B$2:$B$6='car-eff M - clustering'!$B31)),0)/_xlfn._xlws.FILTER([3]Conversion!$H$2:$H$14,[3]Conversion!$B$2:$B$14=$B31)</f>
        <v>9.1912500000000232E-6</v>
      </c>
      <c r="D31" s="7" cm="1">
        <f t="array" ref="D31">IFERROR(SUM(_xlfn._xlws.FILTER(_xlfn._xlws.FILTER(_xlfn._xlws.FILTER('car-eff M - starting point'!$C$2:$G$31,('car-eff M - starting point'!$A$2:$A$31='car-eff M - clustering'!$A31)),'car-eff M - starting point'!$C$1:$G$1='car-eff M - clustering'!D$1),'car-eff M - starting point'!$B$2:$B$6='car-eff M - clustering'!$B31)),0)/_xlfn._xlws.FILTER([3]Conversion!$H$2:$H$14,[3]Conversion!$B$2:$B$14=$B31)</f>
        <v>7.4029200000000208E-6</v>
      </c>
      <c r="F31" s="6"/>
    </row>
    <row r="32" spans="1:6" x14ac:dyDescent="0.35">
      <c r="A32" s="2">
        <v>2040</v>
      </c>
      <c r="B32" s="2" t="s">
        <v>10</v>
      </c>
      <c r="C32" s="7" cm="1">
        <f t="array" ref="C32">IFERROR(SUM(_xlfn._xlws.FILTER(_xlfn._xlws.FILTER(_xlfn._xlws.FILTER('car-eff M - starting point'!$C$2:$G$31,('car-eff M - starting point'!$A$2:$A$31='car-eff M - clustering'!$A32)),'car-eff M - starting point'!$C$1:$G$1='car-eff M - clustering'!C$1),'car-eff M - starting point'!$B$2:$B$6='car-eff M - clustering'!$B32)),0)/_xlfn._xlws.FILTER([3]Conversion!$H$2:$H$14,[3]Conversion!$B$2:$B$14=$B32)</f>
        <v>5.301000000000015E-7</v>
      </c>
      <c r="D32" s="7" cm="1">
        <f t="array" ref="D32">IFERROR(SUM(_xlfn._xlws.FILTER(_xlfn._xlws.FILTER(_xlfn._xlws.FILTER('car-eff M - starting point'!$C$2:$G$31,('car-eff M - starting point'!$A$2:$A$31='car-eff M - clustering'!$A32)),'car-eff M - starting point'!$C$1:$G$1='car-eff M - clustering'!D$1),'car-eff M - starting point'!$B$2:$B$6='car-eff M - clustering'!$B32)),0)/_xlfn._xlws.FILTER([3]Conversion!$H$2:$H$14,[3]Conversion!$B$2:$B$14=$B32)</f>
        <v>5.2143840000000144E-7</v>
      </c>
      <c r="F3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5981-E221-4F76-9181-A469EF63C50A}">
  <dimension ref="A1:G32"/>
  <sheetViews>
    <sheetView zoomScale="160" zoomScaleNormal="160" workbookViewId="0">
      <selection activeCell="A3" sqref="A3"/>
    </sheetView>
  </sheetViews>
  <sheetFormatPr defaultColWidth="11.453125" defaultRowHeight="14.5" x14ac:dyDescent="0.35"/>
  <cols>
    <col min="1" max="1" width="19.08984375" bestFit="1" customWidth="1"/>
    <col min="2" max="2" width="16" bestFit="1" customWidth="1"/>
    <col min="3" max="3" width="30" bestFit="1" customWidth="1"/>
    <col min="7" max="7" width="12.6328125" bestFit="1" customWidth="1"/>
  </cols>
  <sheetData>
    <row r="1" spans="1:7" x14ac:dyDescent="0.35">
      <c r="B1" t="s">
        <v>17</v>
      </c>
      <c r="C1" t="s">
        <v>11</v>
      </c>
      <c r="D1" s="3" t="str">
        <f>IF([2]Foglio1!H$6=0,"IT",IF([2]Foglio1!H$6=1,"LV",IF([2]Foglio1!H$6=2,"DE",IF([2]Foglio1!H$6=3,"FR",IF([2]Foglio1!H$6=4,"DK")))))</f>
        <v>DK</v>
      </c>
      <c r="E1" s="3" t="str">
        <f>IF([2]Foglio1!P$6=0,"IT",IF([2]Foglio1!P$6=1,"LV",IF([2]Foglio1!P$6=2,"DE",IF([2]Foglio1!P$6=3,"FR",IF([2]Foglio1!P$6=4,"DK")))))</f>
        <v>IT</v>
      </c>
    </row>
    <row r="2" spans="1:7" x14ac:dyDescent="0.35">
      <c r="C2" t="s">
        <v>12</v>
      </c>
      <c r="D2" s="4" t="s">
        <v>13</v>
      </c>
      <c r="E2" s="4" t="s">
        <v>14</v>
      </c>
    </row>
    <row r="3" spans="1:7" x14ac:dyDescent="0.35">
      <c r="A3" s="2" t="s">
        <v>16</v>
      </c>
      <c r="B3" s="2">
        <v>2011</v>
      </c>
      <c r="C3" s="2" t="s">
        <v>6</v>
      </c>
      <c r="D3" s="7" cm="1">
        <f t="array" ref="D3">IFERROR(SUM(_xlfn._xlws.FILTER(_xlfn._xlws.FILTER(_xlfn._xlws.FILTER('car-eff M - starting point'!$C$2:$G$31,('car-eff M - starting point'!$A$2:$A$31='car-emi M - clustering'!$B3)),'car-eff M - starting point'!$C$1:$G$1='car-emi M - clustering'!D$1),'car-eff M - starting point'!$B$2:$B$6='car-emi M - clustering'!$C3)),0)/_xlfn._xlws.FILTER([3]Conversion!$H$2:$H$14,[3]Conversion!$B$2:$B$14=$C3)*_xlfn._xlws.FILTER(_xlfn._xlws.FILTER([3]Conversion!$J$2:$O$14,[3]Conversion!$J$1:$O$1=$A3),[3]Conversion!$B$2:$B$14=$C3)</f>
        <v>1.8415339460659943E-4</v>
      </c>
      <c r="E3" s="7" cm="1">
        <f t="array" ref="E3">IFERROR(SUM(_xlfn._xlws.FILTER(_xlfn._xlws.FILTER(_xlfn._xlws.FILTER('car-eff M - starting point'!$C$2:$G$31,('car-eff M - starting point'!$A$2:$A$31='car-emi M - clustering'!$B3)),'car-eff M - starting point'!$C$1:$G$1='car-emi M - clustering'!E$1),'car-eff M - starting point'!$B$2:$B$6='car-emi M - clustering'!$C3)),0)/_xlfn._xlws.FILTER([3]Conversion!$H$2:$H$14,[3]Conversion!$B$2:$B$14=$C3)*_xlfn._xlws.FILTER(_xlfn._xlws.FILTER([3]Conversion!$J$2:$O$14,[3]Conversion!$J$1:$O$1=$A3),[3]Conversion!$B$2:$B$14=$C3)</f>
        <v>1.5392676652158636E-4</v>
      </c>
      <c r="G3" s="6"/>
    </row>
    <row r="4" spans="1:7" x14ac:dyDescent="0.35">
      <c r="A4" s="2" t="s">
        <v>16</v>
      </c>
      <c r="B4" s="2">
        <v>2011</v>
      </c>
      <c r="C4" s="2" t="s">
        <v>7</v>
      </c>
      <c r="D4" s="7" cm="1">
        <f t="array" ref="D4">IFERROR(SUM(_xlfn._xlws.FILTER(_xlfn._xlws.FILTER(_xlfn._xlws.FILTER('car-eff M - starting point'!$C$2:$G$31,('car-eff M - starting point'!$A$2:$A$31='car-emi M - clustering'!$B4)),'car-eff M - starting point'!$C$1:$G$1='car-emi M - clustering'!D$1),'car-eff M - starting point'!$B$2:$B$6='car-emi M - clustering'!$C4)),0)/_xlfn._xlws.FILTER([3]Conversion!$H$2:$H$14,[3]Conversion!$B$2:$B$14=$C4)*_xlfn._xlws.FILTER(_xlfn._xlws.FILTER([3]Conversion!$J$2:$O$14,[3]Conversion!$J$1:$O$1=$A4),[3]Conversion!$B$2:$B$14=$C4)</f>
        <v>1.5220299547230831E-4</v>
      </c>
      <c r="E4" s="7" cm="1">
        <f t="array" ref="E4">IFERROR(SUM(_xlfn._xlws.FILTER(_xlfn._xlws.FILTER(_xlfn._xlws.FILTER('car-eff M - starting point'!$C$2:$G$31,('car-eff M - starting point'!$A$2:$A$31='car-emi M - clustering'!$B4)),'car-eff M - starting point'!$C$1:$G$1='car-emi M - clustering'!E$1),'car-eff M - starting point'!$B$2:$B$6='car-emi M - clustering'!$C4)),0)/_xlfn._xlws.FILTER([3]Conversion!$H$2:$H$14,[3]Conversion!$B$2:$B$14=$C4)*_xlfn._xlws.FILTER(_xlfn._xlws.FILTER([3]Conversion!$J$2:$O$14,[3]Conversion!$J$1:$O$1=$A4),[3]Conversion!$B$2:$B$14=$C4)</f>
        <v>1.3095582646885311E-4</v>
      </c>
      <c r="G4" s="6"/>
    </row>
    <row r="5" spans="1:7" x14ac:dyDescent="0.35">
      <c r="A5" s="2" t="s">
        <v>16</v>
      </c>
      <c r="B5" s="2">
        <v>2011</v>
      </c>
      <c r="C5" s="2" t="s">
        <v>8</v>
      </c>
      <c r="D5" s="7" cm="1">
        <f t="array" ref="D5">IFERROR(SUM(_xlfn._xlws.FILTER(_xlfn._xlws.FILTER(_xlfn._xlws.FILTER('car-eff M - starting point'!$C$2:$G$31,('car-eff M - starting point'!$A$2:$A$31='car-emi M - clustering'!$B5)),'car-eff M - starting point'!$C$1:$G$1='car-emi M - clustering'!D$1),'car-eff M - starting point'!$B$2:$B$6='car-emi M - clustering'!$C5)),0)/_xlfn._xlws.FILTER([3]Conversion!$H$2:$H$14,[3]Conversion!$B$2:$B$14=$C5)*_xlfn._xlws.FILTER(_xlfn._xlws.FILTER([3]Conversion!$J$2:$O$14,[3]Conversion!$J$1:$O$1=$A5),[3]Conversion!$B$2:$B$14=$C5)</f>
        <v>1.2841868250000032E-4</v>
      </c>
      <c r="E5" s="7" cm="1">
        <f t="array" ref="E5">IFERROR(SUM(_xlfn._xlws.FILTER(_xlfn._xlws.FILTER(_xlfn._xlws.FILTER('car-eff M - starting point'!$C$2:$G$31,('car-eff M - starting point'!$A$2:$A$31='car-emi M - clustering'!$B5)),'car-eff M - starting point'!$C$1:$G$1='car-emi M - clustering'!E$1),'car-eff M - starting point'!$B$2:$B$6='car-emi M - clustering'!$C5)),0)/_xlfn._xlws.FILTER([3]Conversion!$H$2:$H$14,[3]Conversion!$B$2:$B$14=$C5)*_xlfn._xlws.FILTER(_xlfn._xlws.FILTER([3]Conversion!$J$2:$O$14,[3]Conversion!$J$1:$O$1=$A5),[3]Conversion!$B$2:$B$14=$C5)</f>
        <v>8.5050000000000265E-5</v>
      </c>
      <c r="G5" s="6"/>
    </row>
    <row r="6" spans="1:7" x14ac:dyDescent="0.35">
      <c r="A6" s="2" t="s">
        <v>16</v>
      </c>
      <c r="B6" s="2">
        <v>2011</v>
      </c>
      <c r="C6" s="2" t="s">
        <v>9</v>
      </c>
      <c r="D6" s="7" cm="1">
        <f t="array" ref="D6">IFERROR(SUM(_xlfn._xlws.FILTER(_xlfn._xlws.FILTER(_xlfn._xlws.FILTER('car-eff M - starting point'!$C$2:$G$31,('car-eff M - starting point'!$A$2:$A$31='car-emi M - clustering'!$B6)),'car-eff M - starting point'!$C$1:$G$1='car-emi M - clustering'!D$1),'car-eff M - starting point'!$B$2:$B$6='car-emi M - clustering'!$C6)),0)/_xlfn._xlws.FILTER([3]Conversion!$H$2:$H$14,[3]Conversion!$B$2:$B$14=$C6)*_xlfn._xlws.FILTER(_xlfn._xlws.FILTER([3]Conversion!$J$2:$O$14,[3]Conversion!$J$1:$O$1=$A6),[3]Conversion!$B$2:$B$14=$C6)</f>
        <v>0</v>
      </c>
      <c r="E6" s="7" cm="1">
        <f t="array" ref="E6">IFERROR(SUM(_xlfn._xlws.FILTER(_xlfn._xlws.FILTER(_xlfn._xlws.FILTER('car-eff M - starting point'!$C$2:$G$31,('car-eff M - starting point'!$A$2:$A$31='car-emi M - clustering'!$B6)),'car-eff M - starting point'!$C$1:$G$1='car-emi M - clustering'!E$1),'car-eff M - starting point'!$B$2:$B$6='car-emi M - clustering'!$C6)),0)/_xlfn._xlws.FILTER([3]Conversion!$H$2:$H$14,[3]Conversion!$B$2:$B$14=$C6)*_xlfn._xlws.FILTER(_xlfn._xlws.FILTER([3]Conversion!$J$2:$O$14,[3]Conversion!$J$1:$O$1=$A6),[3]Conversion!$B$2:$B$14=$C6)</f>
        <v>0</v>
      </c>
      <c r="G6" s="6"/>
    </row>
    <row r="7" spans="1:7" x14ac:dyDescent="0.35">
      <c r="A7" s="2" t="s">
        <v>16</v>
      </c>
      <c r="B7" s="2">
        <v>2011</v>
      </c>
      <c r="C7" s="2" t="s">
        <v>10</v>
      </c>
      <c r="D7" s="7" cm="1">
        <f t="array" ref="D7">IFERROR(SUM(_xlfn._xlws.FILTER(_xlfn._xlws.FILTER(_xlfn._xlws.FILTER('car-eff M - starting point'!$C$2:$G$31,('car-eff M - starting point'!$A$2:$A$31='car-emi M - clustering'!$B7)),'car-eff M - starting point'!$C$1:$G$1='car-emi M - clustering'!D$1),'car-eff M - starting point'!$B$2:$B$6='car-emi M - clustering'!$C7)),0)/_xlfn._xlws.FILTER([3]Conversion!$H$2:$H$14,[3]Conversion!$B$2:$B$14=$C7)*_xlfn._xlws.FILTER(_xlfn._xlws.FILTER([3]Conversion!$J$2:$O$14,[3]Conversion!$J$1:$O$1=$A7),[3]Conversion!$B$2:$B$14=$C7)</f>
        <v>0</v>
      </c>
      <c r="E7" s="7" cm="1">
        <f t="array" ref="E7">IFERROR(SUM(_xlfn._xlws.FILTER(_xlfn._xlws.FILTER(_xlfn._xlws.FILTER('car-eff M - starting point'!$C$2:$G$31,('car-eff M - starting point'!$A$2:$A$31='car-emi M - clustering'!$B7)),'car-eff M - starting point'!$C$1:$G$1='car-emi M - clustering'!E$1),'car-eff M - starting point'!$B$2:$B$6='car-emi M - clustering'!$C7)),0)/_xlfn._xlws.FILTER([3]Conversion!$H$2:$H$14,[3]Conversion!$B$2:$B$14=$C7)*_xlfn._xlws.FILTER(_xlfn._xlws.FILTER([3]Conversion!$J$2:$O$14,[3]Conversion!$J$1:$O$1=$A7),[3]Conversion!$B$2:$B$14=$C7)</f>
        <v>0</v>
      </c>
      <c r="G7" s="6"/>
    </row>
    <row r="8" spans="1:7" x14ac:dyDescent="0.35">
      <c r="A8" s="2" t="s">
        <v>16</v>
      </c>
      <c r="B8" s="2">
        <v>2020</v>
      </c>
      <c r="C8" s="2" t="s">
        <v>6</v>
      </c>
      <c r="D8" s="7" cm="1">
        <f t="array" ref="D8">IFERROR(SUM(_xlfn._xlws.FILTER(_xlfn._xlws.FILTER(_xlfn._xlws.FILTER('car-eff M - starting point'!$C$2:$G$31,('car-eff M - starting point'!$A$2:$A$31='car-emi M - clustering'!$B8)),'car-eff M - starting point'!$C$1:$G$1='car-emi M - clustering'!D$1),'car-eff M - starting point'!$B$2:$B$6='car-emi M - clustering'!$C8)),0)/_xlfn._xlws.FILTER([3]Conversion!$H$2:$H$14,[3]Conversion!$B$2:$B$14=$C8)*_xlfn._xlws.FILTER(_xlfn._xlws.FILTER([3]Conversion!$J$2:$O$14,[3]Conversion!$J$1:$O$1=$A8),[3]Conversion!$B$2:$B$14=$C8)</f>
        <v>1.8415339460659943E-4</v>
      </c>
      <c r="E8" s="7" cm="1">
        <f t="array" ref="E8">IFERROR(SUM(_xlfn._xlws.FILTER(_xlfn._xlws.FILTER(_xlfn._xlws.FILTER('car-eff M - starting point'!$C$2:$G$31,('car-eff M - starting point'!$A$2:$A$31='car-emi M - clustering'!$B8)),'car-eff M - starting point'!$C$1:$G$1='car-emi M - clustering'!E$1),'car-eff M - starting point'!$B$2:$B$6='car-emi M - clustering'!$C8)),0)/_xlfn._xlws.FILTER([3]Conversion!$H$2:$H$14,[3]Conversion!$B$2:$B$14=$C8)*_xlfn._xlws.FILTER(_xlfn._xlws.FILTER([3]Conversion!$J$2:$O$14,[3]Conversion!$J$1:$O$1=$A8),[3]Conversion!$B$2:$B$14=$C8)</f>
        <v>1.5392676652158636E-4</v>
      </c>
      <c r="G8" s="6"/>
    </row>
    <row r="9" spans="1:7" x14ac:dyDescent="0.35">
      <c r="A9" s="2" t="s">
        <v>16</v>
      </c>
      <c r="B9" s="2">
        <v>2020</v>
      </c>
      <c r="C9" s="2" t="s">
        <v>7</v>
      </c>
      <c r="D9" s="7" cm="1">
        <f t="array" ref="D9">IFERROR(SUM(_xlfn._xlws.FILTER(_xlfn._xlws.FILTER(_xlfn._xlws.FILTER('car-eff M - starting point'!$C$2:$G$31,('car-eff M - starting point'!$A$2:$A$31='car-emi M - clustering'!$B9)),'car-eff M - starting point'!$C$1:$G$1='car-emi M - clustering'!D$1),'car-eff M - starting point'!$B$2:$B$6='car-emi M - clustering'!$C9)),0)/_xlfn._xlws.FILTER([3]Conversion!$H$2:$H$14,[3]Conversion!$B$2:$B$14=$C9)*_xlfn._xlws.FILTER(_xlfn._xlws.FILTER([3]Conversion!$J$2:$O$14,[3]Conversion!$J$1:$O$1=$A9),[3]Conversion!$B$2:$B$14=$C9)</f>
        <v>1.5220299547230831E-4</v>
      </c>
      <c r="E9" s="7" cm="1">
        <f t="array" ref="E9">IFERROR(SUM(_xlfn._xlws.FILTER(_xlfn._xlws.FILTER(_xlfn._xlws.FILTER('car-eff M - starting point'!$C$2:$G$31,('car-eff M - starting point'!$A$2:$A$31='car-emi M - clustering'!$B9)),'car-eff M - starting point'!$C$1:$G$1='car-emi M - clustering'!E$1),'car-eff M - starting point'!$B$2:$B$6='car-emi M - clustering'!$C9)),0)/_xlfn._xlws.FILTER([3]Conversion!$H$2:$H$14,[3]Conversion!$B$2:$B$14=$C9)*_xlfn._xlws.FILTER(_xlfn._xlws.FILTER([3]Conversion!$J$2:$O$14,[3]Conversion!$J$1:$O$1=$A9),[3]Conversion!$B$2:$B$14=$C9)</f>
        <v>1.3095582646885311E-4</v>
      </c>
      <c r="G9" s="6"/>
    </row>
    <row r="10" spans="1:7" x14ac:dyDescent="0.35">
      <c r="A10" s="2" t="s">
        <v>16</v>
      </c>
      <c r="B10" s="2">
        <v>2020</v>
      </c>
      <c r="C10" s="2" t="s">
        <v>8</v>
      </c>
      <c r="D10" s="7" cm="1">
        <f t="array" ref="D10">IFERROR(SUM(_xlfn._xlws.FILTER(_xlfn._xlws.FILTER(_xlfn._xlws.FILTER('car-eff M - starting point'!$C$2:$G$31,('car-eff M - starting point'!$A$2:$A$31='car-emi M - clustering'!$B10)),'car-eff M - starting point'!$C$1:$G$1='car-emi M - clustering'!D$1),'car-eff M - starting point'!$B$2:$B$6='car-emi M - clustering'!$C10)),0)/_xlfn._xlws.FILTER([3]Conversion!$H$2:$H$14,[3]Conversion!$B$2:$B$14=$C10)*_xlfn._xlws.FILTER(_xlfn._xlws.FILTER([3]Conversion!$J$2:$O$14,[3]Conversion!$J$1:$O$1=$A10),[3]Conversion!$B$2:$B$14=$C10)</f>
        <v>1.2841868250000032E-4</v>
      </c>
      <c r="E10" s="7" cm="1">
        <f t="array" ref="E10">IFERROR(SUM(_xlfn._xlws.FILTER(_xlfn._xlws.FILTER(_xlfn._xlws.FILTER('car-eff M - starting point'!$C$2:$G$31,('car-eff M - starting point'!$A$2:$A$31='car-emi M - clustering'!$B10)),'car-eff M - starting point'!$C$1:$G$1='car-emi M - clustering'!E$1),'car-eff M - starting point'!$B$2:$B$6='car-emi M - clustering'!$C10)),0)/_xlfn._xlws.FILTER([3]Conversion!$H$2:$H$14,[3]Conversion!$B$2:$B$14=$C10)*_xlfn._xlws.FILTER(_xlfn._xlws.FILTER([3]Conversion!$J$2:$O$14,[3]Conversion!$J$1:$O$1=$A10),[3]Conversion!$B$2:$B$14=$C10)</f>
        <v>8.5050000000000265E-5</v>
      </c>
      <c r="G10" s="6"/>
    </row>
    <row r="11" spans="1:7" x14ac:dyDescent="0.35">
      <c r="A11" s="2" t="s">
        <v>16</v>
      </c>
      <c r="B11" s="2">
        <v>2020</v>
      </c>
      <c r="C11" s="2" t="s">
        <v>9</v>
      </c>
      <c r="D11" s="7" cm="1">
        <f t="array" ref="D11">IFERROR(SUM(_xlfn._xlws.FILTER(_xlfn._xlws.FILTER(_xlfn._xlws.FILTER('car-eff M - starting point'!$C$2:$G$31,('car-eff M - starting point'!$A$2:$A$31='car-emi M - clustering'!$B11)),'car-eff M - starting point'!$C$1:$G$1='car-emi M - clustering'!D$1),'car-eff M - starting point'!$B$2:$B$6='car-emi M - clustering'!$C11)),0)/_xlfn._xlws.FILTER([3]Conversion!$H$2:$H$14,[3]Conversion!$B$2:$B$14=$C11)*_xlfn._xlws.FILTER(_xlfn._xlws.FILTER([3]Conversion!$J$2:$O$14,[3]Conversion!$J$1:$O$1=$A11),[3]Conversion!$B$2:$B$14=$C11)</f>
        <v>0</v>
      </c>
      <c r="E11" s="7" cm="1">
        <f t="array" ref="E11">IFERROR(SUM(_xlfn._xlws.FILTER(_xlfn._xlws.FILTER(_xlfn._xlws.FILTER('car-eff M - starting point'!$C$2:$G$31,('car-eff M - starting point'!$A$2:$A$31='car-emi M - clustering'!$B11)),'car-eff M - starting point'!$C$1:$G$1='car-emi M - clustering'!E$1),'car-eff M - starting point'!$B$2:$B$6='car-emi M - clustering'!$C11)),0)/_xlfn._xlws.FILTER([3]Conversion!$H$2:$H$14,[3]Conversion!$B$2:$B$14=$C11)*_xlfn._xlws.FILTER(_xlfn._xlws.FILTER([3]Conversion!$J$2:$O$14,[3]Conversion!$J$1:$O$1=$A11),[3]Conversion!$B$2:$B$14=$C11)</f>
        <v>0</v>
      </c>
      <c r="G11" s="6"/>
    </row>
    <row r="12" spans="1:7" x14ac:dyDescent="0.35">
      <c r="A12" s="2" t="s">
        <v>16</v>
      </c>
      <c r="B12" s="2">
        <v>2020</v>
      </c>
      <c r="C12" s="2" t="s">
        <v>10</v>
      </c>
      <c r="D12" s="7" cm="1">
        <f t="array" ref="D12">IFERROR(SUM(_xlfn._xlws.FILTER(_xlfn._xlws.FILTER(_xlfn._xlws.FILTER('car-eff M - starting point'!$C$2:$G$31,('car-eff M - starting point'!$A$2:$A$31='car-emi M - clustering'!$B12)),'car-eff M - starting point'!$C$1:$G$1='car-emi M - clustering'!D$1),'car-eff M - starting point'!$B$2:$B$6='car-emi M - clustering'!$C12)),0)/_xlfn._xlws.FILTER([3]Conversion!$H$2:$H$14,[3]Conversion!$B$2:$B$14=$C12)*_xlfn._xlws.FILTER(_xlfn._xlws.FILTER([3]Conversion!$J$2:$O$14,[3]Conversion!$J$1:$O$1=$A12),[3]Conversion!$B$2:$B$14=$C12)</f>
        <v>0</v>
      </c>
      <c r="E12" s="7" cm="1">
        <f t="array" ref="E12">IFERROR(SUM(_xlfn._xlws.FILTER(_xlfn._xlws.FILTER(_xlfn._xlws.FILTER('car-eff M - starting point'!$C$2:$G$31,('car-eff M - starting point'!$A$2:$A$31='car-emi M - clustering'!$B12)),'car-eff M - starting point'!$C$1:$G$1='car-emi M - clustering'!E$1),'car-eff M - starting point'!$B$2:$B$6='car-emi M - clustering'!$C12)),0)/_xlfn._xlws.FILTER([3]Conversion!$H$2:$H$14,[3]Conversion!$B$2:$B$14=$C12)*_xlfn._xlws.FILTER(_xlfn._xlws.FILTER([3]Conversion!$J$2:$O$14,[3]Conversion!$J$1:$O$1=$A12),[3]Conversion!$B$2:$B$14=$C12)</f>
        <v>0</v>
      </c>
      <c r="G12" s="6"/>
    </row>
    <row r="13" spans="1:7" x14ac:dyDescent="0.35">
      <c r="A13" s="2" t="s">
        <v>16</v>
      </c>
      <c r="B13" s="2">
        <v>2025</v>
      </c>
      <c r="C13" s="2" t="s">
        <v>6</v>
      </c>
      <c r="D13" s="7" cm="1">
        <f t="array" ref="D13">IFERROR(SUM(_xlfn._xlws.FILTER(_xlfn._xlws.FILTER(_xlfn._xlws.FILTER('car-eff M - starting point'!$C$2:$G$31,('car-eff M - starting point'!$A$2:$A$31='car-emi M - clustering'!$B13)),'car-eff M - starting point'!$C$1:$G$1='car-emi M - clustering'!D$1),'car-eff M - starting point'!$B$2:$B$6='car-emi M - clustering'!$C13)),0)/_xlfn._xlws.FILTER([3]Conversion!$H$2:$H$14,[3]Conversion!$B$2:$B$14=$C13)*_xlfn._xlws.FILTER(_xlfn._xlws.FILTER([3]Conversion!$J$2:$O$14,[3]Conversion!$J$1:$O$1=$A13),[3]Conversion!$B$2:$B$14=$C13)</f>
        <v>1.7494572487626939E-4</v>
      </c>
      <c r="E13" s="7" cm="1">
        <f t="array" ref="E13">IFERROR(SUM(_xlfn._xlws.FILTER(_xlfn._xlws.FILTER(_xlfn._xlws.FILTER('car-eff M - starting point'!$C$2:$G$31,('car-eff M - starting point'!$A$2:$A$31='car-emi M - clustering'!$B13)),'car-eff M - starting point'!$C$1:$G$1='car-emi M - clustering'!E$1),'car-eff M - starting point'!$B$2:$B$6='car-emi M - clustering'!$C13)),0)/_xlfn._xlws.FILTER([3]Conversion!$H$2:$H$14,[3]Conversion!$B$2:$B$14=$C13)*_xlfn._xlws.FILTER(_xlfn._xlws.FILTER([3]Conversion!$J$2:$O$14,[3]Conversion!$J$1:$O$1=$A13),[3]Conversion!$B$2:$B$14=$C13)</f>
        <v>1.4029672471012219E-4</v>
      </c>
      <c r="G13" s="6"/>
    </row>
    <row r="14" spans="1:7" x14ac:dyDescent="0.35">
      <c r="A14" s="2" t="s">
        <v>16</v>
      </c>
      <c r="B14" s="2">
        <v>2025</v>
      </c>
      <c r="C14" s="2" t="s">
        <v>7</v>
      </c>
      <c r="D14" s="7" cm="1">
        <f t="array" ref="D14">IFERROR(SUM(_xlfn._xlws.FILTER(_xlfn._xlws.FILTER(_xlfn._xlws.FILTER('car-eff M - starting point'!$C$2:$G$31,('car-eff M - starting point'!$A$2:$A$31='car-emi M - clustering'!$B14)),'car-eff M - starting point'!$C$1:$G$1='car-emi M - clustering'!D$1),'car-eff M - starting point'!$B$2:$B$6='car-emi M - clustering'!$C14)),0)/_xlfn._xlws.FILTER([3]Conversion!$H$2:$H$14,[3]Conversion!$B$2:$B$14=$C14)*_xlfn._xlws.FILTER(_xlfn._xlws.FILTER([3]Conversion!$J$2:$O$14,[3]Conversion!$J$1:$O$1=$A14),[3]Conversion!$B$2:$B$14=$C14)</f>
        <v>1.3396971036520983E-4</v>
      </c>
      <c r="E14" s="7" cm="1">
        <f t="array" ref="E14">IFERROR(SUM(_xlfn._xlws.FILTER(_xlfn._xlws.FILTER(_xlfn._xlws.FILTER('car-eff M - starting point'!$C$2:$G$31,('car-eff M - starting point'!$A$2:$A$31='car-emi M - clustering'!$B14)),'car-eff M - starting point'!$C$1:$G$1='car-emi M - clustering'!E$1),'car-eff M - starting point'!$B$2:$B$6='car-emi M - clustering'!$C14)),0)/_xlfn._xlws.FILTER([3]Conversion!$H$2:$H$14,[3]Conversion!$B$2:$B$14=$C14)*_xlfn._xlws.FILTER(_xlfn._xlws.FILTER([3]Conversion!$J$2:$O$14,[3]Conversion!$J$1:$O$1=$A14),[3]Conversion!$B$2:$B$14=$C14)</f>
        <v>1.1935983552744012E-4</v>
      </c>
      <c r="G14" s="6"/>
    </row>
    <row r="15" spans="1:7" x14ac:dyDescent="0.35">
      <c r="A15" s="2" t="s">
        <v>16</v>
      </c>
      <c r="B15" s="2">
        <v>2025</v>
      </c>
      <c r="C15" s="2" t="s">
        <v>8</v>
      </c>
      <c r="D15" s="7" cm="1">
        <f t="array" ref="D15">IFERROR(SUM(_xlfn._xlws.FILTER(_xlfn._xlws.FILTER(_xlfn._xlws.FILTER('car-eff M - starting point'!$C$2:$G$31,('car-eff M - starting point'!$A$2:$A$31='car-emi M - clustering'!$B15)),'car-eff M - starting point'!$C$1:$G$1='car-emi M - clustering'!D$1),'car-eff M - starting point'!$B$2:$B$6='car-emi M - clustering'!$C15)),0)/_xlfn._xlws.FILTER([3]Conversion!$H$2:$H$14,[3]Conversion!$B$2:$B$14=$C15)*_xlfn._xlws.FILTER(_xlfn._xlws.FILTER([3]Conversion!$J$2:$O$14,[3]Conversion!$J$1:$O$1=$A15),[3]Conversion!$B$2:$B$14=$C15)</f>
        <v>1.1427025837500032E-4</v>
      </c>
      <c r="E15" s="7" cm="1">
        <f t="array" ref="E15">IFERROR(SUM(_xlfn._xlws.FILTER(_xlfn._xlws.FILTER(_xlfn._xlws.FILTER('car-eff M - starting point'!$C$2:$G$31,('car-eff M - starting point'!$A$2:$A$31='car-emi M - clustering'!$B15)),'car-eff M - starting point'!$C$1:$G$1='car-emi M - clustering'!E$1),'car-eff M - starting point'!$B$2:$B$6='car-emi M - clustering'!$C15)),0)/_xlfn._xlws.FILTER([3]Conversion!$H$2:$H$14,[3]Conversion!$B$2:$B$14=$C15)*_xlfn._xlws.FILTER(_xlfn._xlws.FILTER([3]Conversion!$J$2:$O$14,[3]Conversion!$J$1:$O$1=$A15),[3]Conversion!$B$2:$B$14=$C15)</f>
        <v>8.2328400000000233E-5</v>
      </c>
      <c r="G15" s="6"/>
    </row>
    <row r="16" spans="1:7" x14ac:dyDescent="0.35">
      <c r="A16" s="2" t="s">
        <v>16</v>
      </c>
      <c r="B16" s="2">
        <v>2025</v>
      </c>
      <c r="C16" s="2" t="s">
        <v>9</v>
      </c>
      <c r="D16" s="7" cm="1">
        <f t="array" ref="D16">IFERROR(SUM(_xlfn._xlws.FILTER(_xlfn._xlws.FILTER(_xlfn._xlws.FILTER('car-eff M - starting point'!$C$2:$G$31,('car-eff M - starting point'!$A$2:$A$31='car-emi M - clustering'!$B16)),'car-eff M - starting point'!$C$1:$G$1='car-emi M - clustering'!D$1),'car-eff M - starting point'!$B$2:$B$6='car-emi M - clustering'!$C16)),0)/_xlfn._xlws.FILTER([3]Conversion!$H$2:$H$14,[3]Conversion!$B$2:$B$14=$C16)*_xlfn._xlws.FILTER(_xlfn._xlws.FILTER([3]Conversion!$J$2:$O$14,[3]Conversion!$J$1:$O$1=$A16),[3]Conversion!$B$2:$B$14=$C16)</f>
        <v>0</v>
      </c>
      <c r="E16" s="7" cm="1">
        <f t="array" ref="E16">IFERROR(SUM(_xlfn._xlws.FILTER(_xlfn._xlws.FILTER(_xlfn._xlws.FILTER('car-eff M - starting point'!$C$2:$G$31,('car-eff M - starting point'!$A$2:$A$31='car-emi M - clustering'!$B16)),'car-eff M - starting point'!$C$1:$G$1='car-emi M - clustering'!E$1),'car-eff M - starting point'!$B$2:$B$6='car-emi M - clustering'!$C16)),0)/_xlfn._xlws.FILTER([3]Conversion!$H$2:$H$14,[3]Conversion!$B$2:$B$14=$C16)*_xlfn._xlws.FILTER(_xlfn._xlws.FILTER([3]Conversion!$J$2:$O$14,[3]Conversion!$J$1:$O$1=$A16),[3]Conversion!$B$2:$B$14=$C16)</f>
        <v>0</v>
      </c>
      <c r="G16" s="6"/>
    </row>
    <row r="17" spans="1:7" x14ac:dyDescent="0.35">
      <c r="A17" s="2" t="s">
        <v>16</v>
      </c>
      <c r="B17" s="2">
        <v>2025</v>
      </c>
      <c r="C17" s="2" t="s">
        <v>10</v>
      </c>
      <c r="D17" s="7" cm="1">
        <f t="array" ref="D17">IFERROR(SUM(_xlfn._xlws.FILTER(_xlfn._xlws.FILTER(_xlfn._xlws.FILTER('car-eff M - starting point'!$C$2:$G$31,('car-eff M - starting point'!$A$2:$A$31='car-emi M - clustering'!$B17)),'car-eff M - starting point'!$C$1:$G$1='car-emi M - clustering'!D$1),'car-eff M - starting point'!$B$2:$B$6='car-emi M - clustering'!$C17)),0)/_xlfn._xlws.FILTER([3]Conversion!$H$2:$H$14,[3]Conversion!$B$2:$B$14=$C17)*_xlfn._xlws.FILTER(_xlfn._xlws.FILTER([3]Conversion!$J$2:$O$14,[3]Conversion!$J$1:$O$1=$A17),[3]Conversion!$B$2:$B$14=$C17)</f>
        <v>0</v>
      </c>
      <c r="E17" s="7" cm="1">
        <f t="array" ref="E17">IFERROR(SUM(_xlfn._xlws.FILTER(_xlfn._xlws.FILTER(_xlfn._xlws.FILTER('car-eff M - starting point'!$C$2:$G$31,('car-eff M - starting point'!$A$2:$A$31='car-emi M - clustering'!$B17)),'car-eff M - starting point'!$C$1:$G$1='car-emi M - clustering'!E$1),'car-eff M - starting point'!$B$2:$B$6='car-emi M - clustering'!$C17)),0)/_xlfn._xlws.FILTER([3]Conversion!$H$2:$H$14,[3]Conversion!$B$2:$B$14=$C17)*_xlfn._xlws.FILTER(_xlfn._xlws.FILTER([3]Conversion!$J$2:$O$14,[3]Conversion!$J$1:$O$1=$A17),[3]Conversion!$B$2:$B$14=$C17)</f>
        <v>0</v>
      </c>
      <c r="G17" s="6"/>
    </row>
    <row r="18" spans="1:7" x14ac:dyDescent="0.35">
      <c r="A18" s="2" t="s">
        <v>16</v>
      </c>
      <c r="B18" s="2">
        <v>2030</v>
      </c>
      <c r="C18" s="2" t="s">
        <v>6</v>
      </c>
      <c r="D18" s="7" cm="1">
        <f t="array" ref="D18">IFERROR(SUM(_xlfn._xlws.FILTER(_xlfn._xlws.FILTER(_xlfn._xlws.FILTER('car-eff M - starting point'!$C$2:$G$31,('car-eff M - starting point'!$A$2:$A$31='car-emi M - clustering'!$B18)),'car-eff M - starting point'!$C$1:$G$1='car-emi M - clustering'!D$1),'car-eff M - starting point'!$B$2:$B$6='car-emi M - clustering'!$C18)),0)/_xlfn._xlws.FILTER([3]Conversion!$H$2:$H$14,[3]Conversion!$B$2:$B$14=$C18)*_xlfn._xlws.FILTER(_xlfn._xlws.FILTER([3]Conversion!$J$2:$O$14,[3]Conversion!$J$1:$O$1=$A18),[3]Conversion!$B$2:$B$14=$C18)</f>
        <v>1.7494572487626939E-4</v>
      </c>
      <c r="E18" s="7" cm="1">
        <f t="array" ref="E18">IFERROR(SUM(_xlfn._xlws.FILTER(_xlfn._xlws.FILTER(_xlfn._xlws.FILTER('car-eff M - starting point'!$C$2:$G$31,('car-eff M - starting point'!$A$2:$A$31='car-emi M - clustering'!$B18)),'car-eff M - starting point'!$C$1:$G$1='car-emi M - clustering'!E$1),'car-eff M - starting point'!$B$2:$B$6='car-emi M - clustering'!$C18)),0)/_xlfn._xlws.FILTER([3]Conversion!$H$2:$H$14,[3]Conversion!$B$2:$B$14=$C18)*_xlfn._xlws.FILTER(_xlfn._xlws.FILTER([3]Conversion!$J$2:$O$14,[3]Conversion!$J$1:$O$1=$A18),[3]Conversion!$B$2:$B$14=$C18)</f>
        <v>1.2636689835506123E-4</v>
      </c>
      <c r="G18" s="6"/>
    </row>
    <row r="19" spans="1:7" x14ac:dyDescent="0.35">
      <c r="A19" s="2" t="s">
        <v>16</v>
      </c>
      <c r="B19" s="2">
        <v>2030</v>
      </c>
      <c r="C19" s="2" t="s">
        <v>7</v>
      </c>
      <c r="D19" s="7" cm="1">
        <f t="array" ref="D19">IFERROR(SUM(_xlfn._xlws.FILTER(_xlfn._xlws.FILTER(_xlfn._xlws.FILTER('car-eff M - starting point'!$C$2:$G$31,('car-eff M - starting point'!$A$2:$A$31='car-emi M - clustering'!$B19)),'car-eff M - starting point'!$C$1:$G$1='car-emi M - clustering'!D$1),'car-eff M - starting point'!$B$2:$B$6='car-emi M - clustering'!$C19)),0)/_xlfn._xlws.FILTER([3]Conversion!$H$2:$H$14,[3]Conversion!$B$2:$B$14=$C19)*_xlfn._xlws.FILTER(_xlfn._xlws.FILTER([3]Conversion!$J$2:$O$14,[3]Conversion!$J$1:$O$1=$A19),[3]Conversion!$B$2:$B$14=$C19)</f>
        <v>1.1343025518260507E-4</v>
      </c>
      <c r="E19" s="7" cm="1">
        <f t="array" ref="E19">IFERROR(SUM(_xlfn._xlws.FILTER(_xlfn._xlws.FILTER(_xlfn._xlws.FILTER('car-eff M - starting point'!$C$2:$G$31,('car-eff M - starting point'!$A$2:$A$31='car-emi M - clustering'!$B19)),'car-eff M - starting point'!$C$1:$G$1='car-emi M - clustering'!E$1),'car-eff M - starting point'!$B$2:$B$6='car-emi M - clustering'!$C19)),0)/_xlfn._xlws.FILTER([3]Conversion!$H$2:$H$14,[3]Conversion!$B$2:$B$14=$C19)*_xlfn._xlws.FILTER(_xlfn._xlws.FILTER([3]Conversion!$J$2:$O$14,[3]Conversion!$J$1:$O$1=$A19),[3]Conversion!$B$2:$B$14=$C19)</f>
        <v>1.075087977637202E-4</v>
      </c>
      <c r="G19" s="6"/>
    </row>
    <row r="20" spans="1:7" x14ac:dyDescent="0.35">
      <c r="A20" s="2" t="s">
        <v>16</v>
      </c>
      <c r="B20" s="2">
        <v>2030</v>
      </c>
      <c r="C20" s="2" t="s">
        <v>8</v>
      </c>
      <c r="D20" s="7" cm="1">
        <f t="array" ref="D20">IFERROR(SUM(_xlfn._xlws.FILTER(_xlfn._xlws.FILTER(_xlfn._xlws.FILTER('car-eff M - starting point'!$C$2:$G$31,('car-eff M - starting point'!$A$2:$A$31='car-emi M - clustering'!$B20)),'car-eff M - starting point'!$C$1:$G$1='car-emi M - clustering'!D$1),'car-eff M - starting point'!$B$2:$B$6='car-emi M - clustering'!$C20)),0)/_xlfn._xlws.FILTER([3]Conversion!$H$2:$H$14,[3]Conversion!$B$2:$B$14=$C20)*_xlfn._xlws.FILTER(_xlfn._xlws.FILTER([3]Conversion!$J$2:$O$14,[3]Conversion!$J$1:$O$1=$A20),[3]Conversion!$B$2:$B$14=$C20)</f>
        <v>9.9530071200000273E-5</v>
      </c>
      <c r="E20" s="7" cm="1">
        <f t="array" ref="E20">IFERROR(SUM(_xlfn._xlws.FILTER(_xlfn._xlws.FILTER(_xlfn._xlws.FILTER('car-eff M - starting point'!$C$2:$G$31,('car-eff M - starting point'!$A$2:$A$31='car-emi M - clustering'!$B20)),'car-eff M - starting point'!$C$1:$G$1='car-emi M - clustering'!E$1),'car-eff M - starting point'!$B$2:$B$6='car-emi M - clustering'!$C20)),0)/_xlfn._xlws.FILTER([3]Conversion!$H$2:$H$14,[3]Conversion!$B$2:$B$14=$C20)*_xlfn._xlws.FILTER(_xlfn._xlws.FILTER([3]Conversion!$J$2:$O$14,[3]Conversion!$J$1:$O$1=$A20),[3]Conversion!$B$2:$B$14=$C20)</f>
        <v>8.1988200000000219E-5</v>
      </c>
      <c r="G20" s="6"/>
    </row>
    <row r="21" spans="1:7" x14ac:dyDescent="0.35">
      <c r="A21" s="2" t="s">
        <v>16</v>
      </c>
      <c r="B21" s="2">
        <v>2030</v>
      </c>
      <c r="C21" s="2" t="s">
        <v>9</v>
      </c>
      <c r="D21" s="7" cm="1">
        <f t="array" ref="D21">IFERROR(SUM(_xlfn._xlws.FILTER(_xlfn._xlws.FILTER(_xlfn._xlws.FILTER('car-eff M - starting point'!$C$2:$G$31,('car-eff M - starting point'!$A$2:$A$31='car-emi M - clustering'!$B21)),'car-eff M - starting point'!$C$1:$G$1='car-emi M - clustering'!D$1),'car-eff M - starting point'!$B$2:$B$6='car-emi M - clustering'!$C21)),0)/_xlfn._xlws.FILTER([3]Conversion!$H$2:$H$14,[3]Conversion!$B$2:$B$14=$C21)*_xlfn._xlws.FILTER(_xlfn._xlws.FILTER([3]Conversion!$J$2:$O$14,[3]Conversion!$J$1:$O$1=$A21),[3]Conversion!$B$2:$B$14=$C21)</f>
        <v>0</v>
      </c>
      <c r="E21" s="7" cm="1">
        <f t="array" ref="E21">IFERROR(SUM(_xlfn._xlws.FILTER(_xlfn._xlws.FILTER(_xlfn._xlws.FILTER('car-eff M - starting point'!$C$2:$G$31,('car-eff M - starting point'!$A$2:$A$31='car-emi M - clustering'!$B21)),'car-eff M - starting point'!$C$1:$G$1='car-emi M - clustering'!E$1),'car-eff M - starting point'!$B$2:$B$6='car-emi M - clustering'!$C21)),0)/_xlfn._xlws.FILTER([3]Conversion!$H$2:$H$14,[3]Conversion!$B$2:$B$14=$C21)*_xlfn._xlws.FILTER(_xlfn._xlws.FILTER([3]Conversion!$J$2:$O$14,[3]Conversion!$J$1:$O$1=$A21),[3]Conversion!$B$2:$B$14=$C21)</f>
        <v>0</v>
      </c>
      <c r="G21" s="6"/>
    </row>
    <row r="22" spans="1:7" x14ac:dyDescent="0.35">
      <c r="A22" s="2" t="s">
        <v>16</v>
      </c>
      <c r="B22" s="2">
        <v>2030</v>
      </c>
      <c r="C22" s="2" t="s">
        <v>10</v>
      </c>
      <c r="D22" s="7" cm="1">
        <f t="array" ref="D22">IFERROR(SUM(_xlfn._xlws.FILTER(_xlfn._xlws.FILTER(_xlfn._xlws.FILTER('car-eff M - starting point'!$C$2:$G$31,('car-eff M - starting point'!$A$2:$A$31='car-emi M - clustering'!$B22)),'car-eff M - starting point'!$C$1:$G$1='car-emi M - clustering'!D$1),'car-eff M - starting point'!$B$2:$B$6='car-emi M - clustering'!$C22)),0)/_xlfn._xlws.FILTER([3]Conversion!$H$2:$H$14,[3]Conversion!$B$2:$B$14=$C22)*_xlfn._xlws.FILTER(_xlfn._xlws.FILTER([3]Conversion!$J$2:$O$14,[3]Conversion!$J$1:$O$1=$A22),[3]Conversion!$B$2:$B$14=$C22)</f>
        <v>0</v>
      </c>
      <c r="E22" s="7" cm="1">
        <f t="array" ref="E22">IFERROR(SUM(_xlfn._xlws.FILTER(_xlfn._xlws.FILTER(_xlfn._xlws.FILTER('car-eff M - starting point'!$C$2:$G$31,('car-eff M - starting point'!$A$2:$A$31='car-emi M - clustering'!$B22)),'car-eff M - starting point'!$C$1:$G$1='car-emi M - clustering'!E$1),'car-eff M - starting point'!$B$2:$B$6='car-emi M - clustering'!$C22)),0)/_xlfn._xlws.FILTER([3]Conversion!$H$2:$H$14,[3]Conversion!$B$2:$B$14=$C22)*_xlfn._xlws.FILTER(_xlfn._xlws.FILTER([3]Conversion!$J$2:$O$14,[3]Conversion!$J$1:$O$1=$A22),[3]Conversion!$B$2:$B$14=$C22)</f>
        <v>0</v>
      </c>
      <c r="G22" s="6"/>
    </row>
    <row r="23" spans="1:7" x14ac:dyDescent="0.35">
      <c r="A23" s="2" t="s">
        <v>16</v>
      </c>
      <c r="B23" s="2">
        <v>2035</v>
      </c>
      <c r="C23" s="2" t="s">
        <v>6</v>
      </c>
      <c r="D23" s="7" cm="1">
        <f t="array" ref="D23">IFERROR(SUM(_xlfn._xlws.FILTER(_xlfn._xlws.FILTER(_xlfn._xlws.FILTER('car-eff M - starting point'!$C$2:$G$31,('car-eff M - starting point'!$A$2:$A$31='car-emi M - clustering'!$B23)),'car-eff M - starting point'!$C$1:$G$1='car-emi M - clustering'!D$1),'car-eff M - starting point'!$B$2:$B$6='car-emi M - clustering'!$C23)),0)/_xlfn._xlws.FILTER([3]Conversion!$H$2:$H$14,[3]Conversion!$B$2:$B$14=$C23)*_xlfn._xlws.FILTER(_xlfn._xlws.FILTER([3]Conversion!$J$2:$O$14,[3]Conversion!$J$1:$O$1=$A23),[3]Conversion!$B$2:$B$14=$C23)</f>
        <v>1.7494572487626939E-4</v>
      </c>
      <c r="E23" s="7" cm="1">
        <f t="array" ref="E23">IFERROR(SUM(_xlfn._xlws.FILTER(_xlfn._xlws.FILTER(_xlfn._xlws.FILTER('car-eff M - starting point'!$C$2:$G$31,('car-eff M - starting point'!$A$2:$A$31='car-emi M - clustering'!$B23)),'car-eff M - starting point'!$C$1:$G$1='car-emi M - clustering'!E$1),'car-eff M - starting point'!$B$2:$B$6='car-emi M - clustering'!$C23)),0)/_xlfn._xlws.FILTER([3]Conversion!$H$2:$H$14,[3]Conversion!$B$2:$B$14=$C23)*_xlfn._xlws.FILTER(_xlfn._xlws.FILTER([3]Conversion!$J$2:$O$14,[3]Conversion!$J$1:$O$1=$A23),[3]Conversion!$B$2:$B$14=$C23)</f>
        <v>1.1150784000000033E-4</v>
      </c>
      <c r="G23" s="6"/>
    </row>
    <row r="24" spans="1:7" x14ac:dyDescent="0.35">
      <c r="A24" s="2" t="s">
        <v>16</v>
      </c>
      <c r="B24" s="2">
        <v>2035</v>
      </c>
      <c r="C24" s="2" t="s">
        <v>7</v>
      </c>
      <c r="D24" s="7" cm="1">
        <f t="array" ref="D24">IFERROR(SUM(_xlfn._xlws.FILTER(_xlfn._xlws.FILTER(_xlfn._xlws.FILTER('car-eff M - starting point'!$C$2:$G$31,('car-eff M - starting point'!$A$2:$A$31='car-emi M - clustering'!$B24)),'car-eff M - starting point'!$C$1:$G$1='car-emi M - clustering'!D$1),'car-eff M - starting point'!$B$2:$B$6='car-emi M - clustering'!$C24)),0)/_xlfn._xlws.FILTER([3]Conversion!$H$2:$H$14,[3]Conversion!$B$2:$B$14=$C24)*_xlfn._xlws.FILTER(_xlfn._xlws.FILTER([3]Conversion!$J$2:$O$14,[3]Conversion!$J$1:$O$1=$A24),[3]Conversion!$B$2:$B$14=$C24)</f>
        <v>9.486720000000027E-5</v>
      </c>
      <c r="E24" s="7" cm="1">
        <f t="array" ref="E24">IFERROR(SUM(_xlfn._xlws.FILTER(_xlfn._xlws.FILTER(_xlfn._xlws.FILTER('car-eff M - starting point'!$C$2:$G$31,('car-eff M - starting point'!$A$2:$A$31='car-emi M - clustering'!$B24)),'car-eff M - starting point'!$C$1:$G$1='car-emi M - clustering'!E$1),'car-eff M - starting point'!$B$2:$B$6='car-emi M - clustering'!$C24)),0)/_xlfn._xlws.FILTER([3]Conversion!$H$2:$H$14,[3]Conversion!$B$2:$B$14=$C24)*_xlfn._xlws.FILTER(_xlfn._xlws.FILTER([3]Conversion!$J$2:$O$14,[3]Conversion!$J$1:$O$1=$A24),[3]Conversion!$B$2:$B$14=$C24)</f>
        <v>9.486720000000027E-5</v>
      </c>
      <c r="G24" s="6"/>
    </row>
    <row r="25" spans="1:7" x14ac:dyDescent="0.35">
      <c r="A25" s="2" t="s">
        <v>16</v>
      </c>
      <c r="B25" s="2">
        <v>2035</v>
      </c>
      <c r="C25" s="2" t="s">
        <v>8</v>
      </c>
      <c r="D25" s="7" cm="1">
        <f t="array" ref="D25">IFERROR(SUM(_xlfn._xlws.FILTER(_xlfn._xlws.FILTER(_xlfn._xlws.FILTER('car-eff M - starting point'!$C$2:$G$31,('car-eff M - starting point'!$A$2:$A$31='car-emi M - clustering'!$B25)),'car-eff M - starting point'!$C$1:$G$1='car-emi M - clustering'!D$1),'car-eff M - starting point'!$B$2:$B$6='car-emi M - clustering'!$C25)),0)/_xlfn._xlws.FILTER([3]Conversion!$H$2:$H$14,[3]Conversion!$B$2:$B$14=$C25)*_xlfn._xlws.FILTER(_xlfn._xlws.FILTER([3]Conversion!$J$2:$O$14,[3]Conversion!$J$1:$O$1=$A25),[3]Conversion!$B$2:$B$14=$C25)</f>
        <v>8.4789884025000248E-5</v>
      </c>
      <c r="E25" s="7" cm="1">
        <f t="array" ref="E25">IFERROR(SUM(_xlfn._xlws.FILTER(_xlfn._xlws.FILTER(_xlfn._xlws.FILTER('car-eff M - starting point'!$C$2:$G$31,('car-eff M - starting point'!$A$2:$A$31='car-emi M - clustering'!$B25)),'car-eff M - starting point'!$C$1:$G$1='car-emi M - clustering'!E$1),'car-eff M - starting point'!$B$2:$B$6='car-emi M - clustering'!$C25)),0)/_xlfn._xlws.FILTER([3]Conversion!$H$2:$H$14,[3]Conversion!$B$2:$B$14=$C25)*_xlfn._xlws.FILTER(_xlfn._xlws.FILTER([3]Conversion!$J$2:$O$14,[3]Conversion!$J$1:$O$1=$A25),[3]Conversion!$B$2:$B$14=$C25)</f>
        <v>8.1648000000000218E-5</v>
      </c>
      <c r="G25" s="6"/>
    </row>
    <row r="26" spans="1:7" x14ac:dyDescent="0.35">
      <c r="A26" s="2" t="s">
        <v>16</v>
      </c>
      <c r="B26" s="2">
        <v>2035</v>
      </c>
      <c r="C26" s="2" t="s">
        <v>9</v>
      </c>
      <c r="D26" s="7" cm="1">
        <f t="array" ref="D26">IFERROR(SUM(_xlfn._xlws.FILTER(_xlfn._xlws.FILTER(_xlfn._xlws.FILTER('car-eff M - starting point'!$C$2:$G$31,('car-eff M - starting point'!$A$2:$A$31='car-emi M - clustering'!$B26)),'car-eff M - starting point'!$C$1:$G$1='car-emi M - clustering'!D$1),'car-eff M - starting point'!$B$2:$B$6='car-emi M - clustering'!$C26)),0)/_xlfn._xlws.FILTER([3]Conversion!$H$2:$H$14,[3]Conversion!$B$2:$B$14=$C26)*_xlfn._xlws.FILTER(_xlfn._xlws.FILTER([3]Conversion!$J$2:$O$14,[3]Conversion!$J$1:$O$1=$A26),[3]Conversion!$B$2:$B$14=$C26)</f>
        <v>0</v>
      </c>
      <c r="E26" s="7" cm="1">
        <f t="array" ref="E26">IFERROR(SUM(_xlfn._xlws.FILTER(_xlfn._xlws.FILTER(_xlfn._xlws.FILTER('car-eff M - starting point'!$C$2:$G$31,('car-eff M - starting point'!$A$2:$A$31='car-emi M - clustering'!$B26)),'car-eff M - starting point'!$C$1:$G$1='car-emi M - clustering'!E$1),'car-eff M - starting point'!$B$2:$B$6='car-emi M - clustering'!$C26)),0)/_xlfn._xlws.FILTER([3]Conversion!$H$2:$H$14,[3]Conversion!$B$2:$B$14=$C26)*_xlfn._xlws.FILTER(_xlfn._xlws.FILTER([3]Conversion!$J$2:$O$14,[3]Conversion!$J$1:$O$1=$A26),[3]Conversion!$B$2:$B$14=$C26)</f>
        <v>0</v>
      </c>
      <c r="G26" s="6"/>
    </row>
    <row r="27" spans="1:7" x14ac:dyDescent="0.35">
      <c r="A27" s="2" t="s">
        <v>16</v>
      </c>
      <c r="B27" s="2">
        <v>2035</v>
      </c>
      <c r="C27" s="2" t="s">
        <v>10</v>
      </c>
      <c r="D27" s="7" cm="1">
        <f t="array" ref="D27">IFERROR(SUM(_xlfn._xlws.FILTER(_xlfn._xlws.FILTER(_xlfn._xlws.FILTER('car-eff M - starting point'!$C$2:$G$31,('car-eff M - starting point'!$A$2:$A$31='car-emi M - clustering'!$B27)),'car-eff M - starting point'!$C$1:$G$1='car-emi M - clustering'!D$1),'car-eff M - starting point'!$B$2:$B$6='car-emi M - clustering'!$C27)),0)/_xlfn._xlws.FILTER([3]Conversion!$H$2:$H$14,[3]Conversion!$B$2:$B$14=$C27)*_xlfn._xlws.FILTER(_xlfn._xlws.FILTER([3]Conversion!$J$2:$O$14,[3]Conversion!$J$1:$O$1=$A27),[3]Conversion!$B$2:$B$14=$C27)</f>
        <v>0</v>
      </c>
      <c r="E27" s="7" cm="1">
        <f t="array" ref="E27">IFERROR(SUM(_xlfn._xlws.FILTER(_xlfn._xlws.FILTER(_xlfn._xlws.FILTER('car-eff M - starting point'!$C$2:$G$31,('car-eff M - starting point'!$A$2:$A$31='car-emi M - clustering'!$B27)),'car-eff M - starting point'!$C$1:$G$1='car-emi M - clustering'!E$1),'car-eff M - starting point'!$B$2:$B$6='car-emi M - clustering'!$C27)),0)/_xlfn._xlws.FILTER([3]Conversion!$H$2:$H$14,[3]Conversion!$B$2:$B$14=$C27)*_xlfn._xlws.FILTER(_xlfn._xlws.FILTER([3]Conversion!$J$2:$O$14,[3]Conversion!$J$1:$O$1=$A27),[3]Conversion!$B$2:$B$14=$C27)</f>
        <v>0</v>
      </c>
      <c r="G27" s="6"/>
    </row>
    <row r="28" spans="1:7" x14ac:dyDescent="0.35">
      <c r="A28" s="2" t="s">
        <v>16</v>
      </c>
      <c r="B28" s="2">
        <v>2040</v>
      </c>
      <c r="C28" s="2" t="s">
        <v>6</v>
      </c>
      <c r="D28" s="7" cm="1">
        <f t="array" ref="D28">IFERROR(SUM(_xlfn._xlws.FILTER(_xlfn._xlws.FILTER(_xlfn._xlws.FILTER('car-eff M - starting point'!$C$2:$G$31,('car-eff M - starting point'!$A$2:$A$31='car-emi M - clustering'!$B28)),'car-eff M - starting point'!$C$1:$G$1='car-emi M - clustering'!D$1),'car-eff M - starting point'!$B$2:$B$6='car-emi M - clustering'!$C28)),0)/_xlfn._xlws.FILTER([3]Conversion!$H$2:$H$14,[3]Conversion!$B$2:$B$14=$C28)*_xlfn._xlws.FILTER(_xlfn._xlws.FILTER([3]Conversion!$J$2:$O$14,[3]Conversion!$J$1:$O$1=$A28),[3]Conversion!$B$2:$B$14=$C28)</f>
        <v>1.7494572487626939E-4</v>
      </c>
      <c r="E28" s="7" cm="1">
        <f t="array" ref="E28">IFERROR(SUM(_xlfn._xlws.FILTER(_xlfn._xlws.FILTER(_xlfn._xlws.FILTER('car-eff M - starting point'!$C$2:$G$31,('car-eff M - starting point'!$A$2:$A$31='car-emi M - clustering'!$B28)),'car-eff M - starting point'!$C$1:$G$1='car-emi M - clustering'!E$1),'car-eff M - starting point'!$B$2:$B$6='car-emi M - clustering'!$C28)),0)/_xlfn._xlws.FILTER([3]Conversion!$H$2:$H$14,[3]Conversion!$B$2:$B$14=$C28)*_xlfn._xlws.FILTER(_xlfn._xlws.FILTER([3]Conversion!$J$2:$O$14,[3]Conversion!$J$1:$O$1=$A28),[3]Conversion!$B$2:$B$14=$C28)</f>
        <v>1.1150784000000033E-4</v>
      </c>
      <c r="G28" s="6"/>
    </row>
    <row r="29" spans="1:7" x14ac:dyDescent="0.35">
      <c r="A29" s="2" t="s">
        <v>16</v>
      </c>
      <c r="B29" s="2">
        <v>2040</v>
      </c>
      <c r="C29" s="2" t="s">
        <v>7</v>
      </c>
      <c r="D29" s="7" cm="1">
        <f t="array" ref="D29">IFERROR(SUM(_xlfn._xlws.FILTER(_xlfn._xlws.FILTER(_xlfn._xlws.FILTER('car-eff M - starting point'!$C$2:$G$31,('car-eff M - starting point'!$A$2:$A$31='car-emi M - clustering'!$B29)),'car-eff M - starting point'!$C$1:$G$1='car-emi M - clustering'!D$1),'car-eff M - starting point'!$B$2:$B$6='car-emi M - clustering'!$C29)),0)/_xlfn._xlws.FILTER([3]Conversion!$H$2:$H$14,[3]Conversion!$B$2:$B$14=$C29)*_xlfn._xlws.FILTER(_xlfn._xlws.FILTER([3]Conversion!$J$2:$O$14,[3]Conversion!$J$1:$O$1=$A29),[3]Conversion!$B$2:$B$14=$C29)</f>
        <v>9.486720000000027E-5</v>
      </c>
      <c r="E29" s="7" cm="1">
        <f t="array" ref="E29">IFERROR(SUM(_xlfn._xlws.FILTER(_xlfn._xlws.FILTER(_xlfn._xlws.FILTER('car-eff M - starting point'!$C$2:$G$31,('car-eff M - starting point'!$A$2:$A$31='car-emi M - clustering'!$B29)),'car-eff M - starting point'!$C$1:$G$1='car-emi M - clustering'!E$1),'car-eff M - starting point'!$B$2:$B$6='car-emi M - clustering'!$C29)),0)/_xlfn._xlws.FILTER([3]Conversion!$H$2:$H$14,[3]Conversion!$B$2:$B$14=$C29)*_xlfn._xlws.FILTER(_xlfn._xlws.FILTER([3]Conversion!$J$2:$O$14,[3]Conversion!$J$1:$O$1=$A29),[3]Conversion!$B$2:$B$14=$C29)</f>
        <v>9.486720000000027E-5</v>
      </c>
      <c r="G29" s="6"/>
    </row>
    <row r="30" spans="1:7" x14ac:dyDescent="0.35">
      <c r="A30" s="2" t="s">
        <v>16</v>
      </c>
      <c r="B30" s="2">
        <v>2040</v>
      </c>
      <c r="C30" s="2" t="s">
        <v>8</v>
      </c>
      <c r="D30" s="7" cm="1">
        <f t="array" ref="D30">IFERROR(SUM(_xlfn._xlws.FILTER(_xlfn._xlws.FILTER(_xlfn._xlws.FILTER('car-eff M - starting point'!$C$2:$G$31,('car-eff M - starting point'!$A$2:$A$31='car-emi M - clustering'!$B30)),'car-eff M - starting point'!$C$1:$G$1='car-emi M - clustering'!D$1),'car-eff M - starting point'!$B$2:$B$6='car-emi M - clustering'!$C30)),0)/_xlfn._xlws.FILTER([3]Conversion!$H$2:$H$14,[3]Conversion!$B$2:$B$14=$C30)*_xlfn._xlws.FILTER(_xlfn._xlws.FILTER([3]Conversion!$J$2:$O$14,[3]Conversion!$J$1:$O$1=$A30),[3]Conversion!$B$2:$B$14=$C30)</f>
        <v>7.0049696850000182E-5</v>
      </c>
      <c r="E30" s="7" cm="1">
        <f t="array" ref="E30">IFERROR(SUM(_xlfn._xlws.FILTER(_xlfn._xlws.FILTER(_xlfn._xlws.FILTER('car-eff M - starting point'!$C$2:$G$31,('car-eff M - starting point'!$A$2:$A$31='car-emi M - clustering'!$B30)),'car-eff M - starting point'!$C$1:$G$1='car-emi M - clustering'!E$1),'car-eff M - starting point'!$B$2:$B$6='car-emi M - clustering'!$C30)),0)/_xlfn._xlws.FILTER([3]Conversion!$H$2:$H$14,[3]Conversion!$B$2:$B$14=$C30)*_xlfn._xlws.FILTER(_xlfn._xlws.FILTER([3]Conversion!$J$2:$O$14,[3]Conversion!$J$1:$O$1=$A30),[3]Conversion!$B$2:$B$14=$C30)</f>
        <v>8.1648000000000218E-5</v>
      </c>
      <c r="G30" s="6"/>
    </row>
    <row r="31" spans="1:7" x14ac:dyDescent="0.35">
      <c r="A31" s="2" t="s">
        <v>16</v>
      </c>
      <c r="B31" s="2">
        <v>2040</v>
      </c>
      <c r="C31" s="2" t="s">
        <v>9</v>
      </c>
      <c r="D31" s="7" cm="1">
        <f t="array" ref="D31">IFERROR(SUM(_xlfn._xlws.FILTER(_xlfn._xlws.FILTER(_xlfn._xlws.FILTER('car-eff M - starting point'!$C$2:$G$31,('car-eff M - starting point'!$A$2:$A$31='car-emi M - clustering'!$B31)),'car-eff M - starting point'!$C$1:$G$1='car-emi M - clustering'!D$1),'car-eff M - starting point'!$B$2:$B$6='car-emi M - clustering'!$C31)),0)/_xlfn._xlws.FILTER([3]Conversion!$H$2:$H$14,[3]Conversion!$B$2:$B$14=$C31)*_xlfn._xlws.FILTER(_xlfn._xlws.FILTER([3]Conversion!$J$2:$O$14,[3]Conversion!$J$1:$O$1=$A31),[3]Conversion!$B$2:$B$14=$C31)</f>
        <v>0</v>
      </c>
      <c r="E31" s="7" cm="1">
        <f t="array" ref="E31">IFERROR(SUM(_xlfn._xlws.FILTER(_xlfn._xlws.FILTER(_xlfn._xlws.FILTER('car-eff M - starting point'!$C$2:$G$31,('car-eff M - starting point'!$A$2:$A$31='car-emi M - clustering'!$B31)),'car-eff M - starting point'!$C$1:$G$1='car-emi M - clustering'!E$1),'car-eff M - starting point'!$B$2:$B$6='car-emi M - clustering'!$C31)),0)/_xlfn._xlws.FILTER([3]Conversion!$H$2:$H$14,[3]Conversion!$B$2:$B$14=$C31)*_xlfn._xlws.FILTER(_xlfn._xlws.FILTER([3]Conversion!$J$2:$O$14,[3]Conversion!$J$1:$O$1=$A31),[3]Conversion!$B$2:$B$14=$C31)</f>
        <v>0</v>
      </c>
      <c r="G31" s="6"/>
    </row>
    <row r="32" spans="1:7" x14ac:dyDescent="0.35">
      <c r="A32" s="2" t="s">
        <v>16</v>
      </c>
      <c r="B32" s="2">
        <v>2040</v>
      </c>
      <c r="C32" s="2" t="s">
        <v>10</v>
      </c>
      <c r="D32" s="7" cm="1">
        <f t="array" ref="D32">IFERROR(SUM(_xlfn._xlws.FILTER(_xlfn._xlws.FILTER(_xlfn._xlws.FILTER('car-eff M - starting point'!$C$2:$G$31,('car-eff M - starting point'!$A$2:$A$31='car-emi M - clustering'!$B32)),'car-eff M - starting point'!$C$1:$G$1='car-emi M - clustering'!D$1),'car-eff M - starting point'!$B$2:$B$6='car-emi M - clustering'!$C32)),0)/_xlfn._xlws.FILTER([3]Conversion!$H$2:$H$14,[3]Conversion!$B$2:$B$14=$C32)*_xlfn._xlws.FILTER(_xlfn._xlws.FILTER([3]Conversion!$J$2:$O$14,[3]Conversion!$J$1:$O$1=$A32),[3]Conversion!$B$2:$B$14=$C32)</f>
        <v>0</v>
      </c>
      <c r="E32" s="7" cm="1">
        <f t="array" ref="E32">IFERROR(SUM(_xlfn._xlws.FILTER(_xlfn._xlws.FILTER(_xlfn._xlws.FILTER('car-eff M - starting point'!$C$2:$G$31,('car-eff M - starting point'!$A$2:$A$31='car-emi M - clustering'!$B32)),'car-eff M - starting point'!$C$1:$G$1='car-emi M - clustering'!E$1),'car-eff M - starting point'!$B$2:$B$6='car-emi M - clustering'!$C32)),0)/_xlfn._xlws.FILTER([3]Conversion!$H$2:$H$14,[3]Conversion!$B$2:$B$14=$C32)*_xlfn._xlws.FILTER(_xlfn._xlws.FILTER([3]Conversion!$J$2:$O$14,[3]Conversion!$J$1:$O$1=$A32),[3]Conversion!$B$2:$B$14=$C32)</f>
        <v>0</v>
      </c>
      <c r="G3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6C70-2BD8-4DC4-A385-6683895A1C5C}">
  <dimension ref="A1:G32"/>
  <sheetViews>
    <sheetView zoomScale="160" zoomScaleNormal="160" workbookViewId="0">
      <selection activeCell="D3" sqref="D3:E32"/>
    </sheetView>
  </sheetViews>
  <sheetFormatPr defaultColWidth="11.453125" defaultRowHeight="14.5" x14ac:dyDescent="0.35"/>
  <cols>
    <col min="1" max="1" width="19.08984375" bestFit="1" customWidth="1"/>
    <col min="2" max="2" width="16" bestFit="1" customWidth="1"/>
    <col min="3" max="3" width="30" bestFit="1" customWidth="1"/>
    <col min="7" max="7" width="12.6328125" bestFit="1" customWidth="1"/>
  </cols>
  <sheetData>
    <row r="1" spans="1:7" x14ac:dyDescent="0.35">
      <c r="B1" t="s">
        <v>17</v>
      </c>
      <c r="C1" t="s">
        <v>11</v>
      </c>
      <c r="D1" s="3" t="str">
        <f>IF([2]Foglio1!H$6=0,"IT",IF([2]Foglio1!H$6=1,"LV",IF([2]Foglio1!H$6=2,"DE",IF([2]Foglio1!H$6=3,"FR",IF([2]Foglio1!H$6=4,"DK")))))</f>
        <v>DK</v>
      </c>
      <c r="E1" s="3" t="str">
        <f>IF([2]Foglio1!P$6=0,"IT",IF([2]Foglio1!P$6=1,"LV",IF([2]Foglio1!P$6=2,"DE",IF([2]Foglio1!P$6=3,"FR",IF([2]Foglio1!P$6=4,"DK")))))</f>
        <v>IT</v>
      </c>
    </row>
    <row r="2" spans="1:7" x14ac:dyDescent="0.35">
      <c r="C2" t="s">
        <v>12</v>
      </c>
      <c r="D2" s="4" t="s">
        <v>13</v>
      </c>
      <c r="E2" s="4" t="s">
        <v>14</v>
      </c>
    </row>
    <row r="3" spans="1:7" x14ac:dyDescent="0.35">
      <c r="A3" s="2" t="s">
        <v>16</v>
      </c>
      <c r="B3" s="2">
        <v>2011</v>
      </c>
      <c r="C3" s="2" t="s">
        <v>6</v>
      </c>
      <c r="D3" s="7" cm="1">
        <f t="array" ref="D3">IFERROR(SUM(_xlfn._xlws.FILTER(_xlfn._xlws.FILTER(_xlfn._xlws.FILTER('car-eff 0 - starting point'!$C$2:$G$31,('car-eff 0 - starting point'!$A$2:$A$31='car-emi 0 - clustering'!$B3)),'car-eff 0 - starting point'!$C$1:$G$1='car-emi 0 - clustering'!D$1),'car-eff 0 - starting point'!$B$2:$B$6='car-emi 0 - clustering'!$C3)),0)/_xlfn._xlws.FILTER([3]Conversion!$H$2:$H$14,[3]Conversion!$B$2:$B$14=$C3)*_xlfn._xlws.FILTER(_xlfn._xlws.FILTER([3]Conversion!$J$2:$O$14,[3]Conversion!$J$1:$O$1=$A3),[3]Conversion!$B$2:$B$14=$C3)</f>
        <v>1.8421832189232949E-4</v>
      </c>
      <c r="E3" s="7" cm="1">
        <f t="array" ref="E3">IFERROR(SUM(_xlfn._xlws.FILTER(_xlfn._xlws.FILTER(_xlfn._xlws.FILTER('car-eff 0 - starting point'!$C$2:$G$31,('car-eff 0 - starting point'!$A$2:$A$31='car-emi 0 - clustering'!$B3)),'car-eff 0 - starting point'!$C$1:$G$1='car-emi 0 - clustering'!E$1),'car-eff 0 - starting point'!$B$2:$B$6='car-emi 0 - clustering'!$C3)),0)/_xlfn._xlws.FILTER([3]Conversion!$H$2:$H$14,[3]Conversion!$B$2:$B$14=$C3)*_xlfn._xlws.FILTER(_xlfn._xlws.FILTER([3]Conversion!$J$2:$O$14,[3]Conversion!$J$1:$O$1=$A3),[3]Conversion!$B$2:$B$14=$C3)</f>
        <v>1.5395903206439555E-4</v>
      </c>
      <c r="G3" s="6"/>
    </row>
    <row r="4" spans="1:7" x14ac:dyDescent="0.35">
      <c r="A4" s="2" t="s">
        <v>16</v>
      </c>
      <c r="B4" s="2">
        <v>2011</v>
      </c>
      <c r="C4" s="2" t="s">
        <v>7</v>
      </c>
      <c r="D4" s="7" cm="1">
        <f t="array" ref="D4">IFERROR(SUM(_xlfn._xlws.FILTER(_xlfn._xlws.FILTER(_xlfn._xlws.FILTER('car-eff 0 - starting point'!$C$2:$G$31,('car-eff 0 - starting point'!$A$2:$A$31='car-emi 0 - clustering'!$B4)),'car-eff 0 - starting point'!$C$1:$G$1='car-emi 0 - clustering'!D$1),'car-eff 0 - starting point'!$B$2:$B$6='car-emi 0 - clustering'!$C4)),0)/_xlfn._xlws.FILTER([3]Conversion!$H$2:$H$14,[3]Conversion!$B$2:$B$14=$C4)*_xlfn._xlws.FILTER(_xlfn._xlws.FILTER([3]Conversion!$J$2:$O$14,[3]Conversion!$J$1:$O$1=$A4),[3]Conversion!$B$2:$B$14=$C4)</f>
        <v>1.5225823346993081E-4</v>
      </c>
      <c r="E4" s="7" cm="1">
        <f t="array" ref="E4">IFERROR(SUM(_xlfn._xlws.FILTER(_xlfn._xlws.FILTER(_xlfn._xlws.FILTER('car-eff 0 - starting point'!$C$2:$G$31,('car-eff 0 - starting point'!$A$2:$A$31='car-emi 0 - clustering'!$B4)),'car-eff 0 - starting point'!$C$1:$G$1='car-emi 0 - clustering'!E$1),'car-eff 0 - starting point'!$B$2:$B$6='car-emi 0 - clustering'!$C4)),0)/_xlfn._xlws.FILTER([3]Conversion!$H$2:$H$14,[3]Conversion!$B$2:$B$14=$C4)*_xlfn._xlws.FILTER(_xlfn._xlws.FILTER([3]Conversion!$J$2:$O$14,[3]Conversion!$J$1:$O$1=$A4),[3]Conversion!$B$2:$B$14=$C4)</f>
        <v>1.309832769306573E-4</v>
      </c>
      <c r="G4" s="6"/>
    </row>
    <row r="5" spans="1:7" x14ac:dyDescent="0.35">
      <c r="A5" s="2" t="s">
        <v>16</v>
      </c>
      <c r="B5" s="2">
        <v>2011</v>
      </c>
      <c r="C5" s="2" t="s">
        <v>8</v>
      </c>
      <c r="D5" s="7" cm="1">
        <f t="array" ref="D5">IFERROR(SUM(_xlfn._xlws.FILTER(_xlfn._xlws.FILTER(_xlfn._xlws.FILTER('car-eff 0 - starting point'!$C$2:$G$31,('car-eff 0 - starting point'!$A$2:$A$31='car-emi 0 - clustering'!$B5)),'car-eff 0 - starting point'!$C$1:$G$1='car-emi 0 - clustering'!D$1),'car-eff 0 - starting point'!$B$2:$B$6='car-emi 0 - clustering'!$C5)),0)/_xlfn._xlws.FILTER([3]Conversion!$H$2:$H$14,[3]Conversion!$B$2:$B$14=$C5)*_xlfn._xlws.FILTER(_xlfn._xlws.FILTER([3]Conversion!$J$2:$O$14,[3]Conversion!$J$1:$O$1=$A5),[3]Conversion!$B$2:$B$14=$C5)</f>
        <v>1.2846622339959349E-4</v>
      </c>
      <c r="E5" s="7" cm="1">
        <f t="array" ref="E5">IFERROR(SUM(_xlfn._xlws.FILTER(_xlfn._xlws.FILTER(_xlfn._xlws.FILTER('car-eff 0 - starting point'!$C$2:$G$31,('car-eff 0 - starting point'!$A$2:$A$31='car-emi 0 - clustering'!$B5)),'car-eff 0 - starting point'!$C$1:$G$1='car-emi 0 - clustering'!E$1),'car-eff 0 - starting point'!$B$2:$B$6='car-emi 0 - clustering'!$C5)),0)/_xlfn._xlws.FILTER([3]Conversion!$H$2:$H$14,[3]Conversion!$B$2:$B$14=$C5)*_xlfn._xlws.FILTER(_xlfn._xlws.FILTER([3]Conversion!$J$2:$O$14,[3]Conversion!$J$1:$O$1=$A5),[3]Conversion!$B$2:$B$14=$C5)</f>
        <v>8.5073625397454693E-5</v>
      </c>
      <c r="G5" s="6"/>
    </row>
    <row r="6" spans="1:7" x14ac:dyDescent="0.35">
      <c r="A6" s="2" t="s">
        <v>16</v>
      </c>
      <c r="B6" s="2">
        <v>2011</v>
      </c>
      <c r="C6" s="2" t="s">
        <v>9</v>
      </c>
      <c r="D6" s="7" cm="1">
        <f t="array" ref="D6">IFERROR(SUM(_xlfn._xlws.FILTER(_xlfn._xlws.FILTER(_xlfn._xlws.FILTER('car-eff 0 - starting point'!$C$2:$G$31,('car-eff 0 - starting point'!$A$2:$A$31='car-emi 0 - clustering'!$B6)),'car-eff 0 - starting point'!$C$1:$G$1='car-emi 0 - clustering'!D$1),'car-eff 0 - starting point'!$B$2:$B$6='car-emi 0 - clustering'!$C6)),0)/_xlfn._xlws.FILTER([3]Conversion!$H$2:$H$14,[3]Conversion!$B$2:$B$14=$C6)*_xlfn._xlws.FILTER(_xlfn._xlws.FILTER([3]Conversion!$J$2:$O$14,[3]Conversion!$J$1:$O$1=$A6),[3]Conversion!$B$2:$B$14=$C6)</f>
        <v>0</v>
      </c>
      <c r="E6" s="7" cm="1">
        <f t="array" ref="E6">IFERROR(SUM(_xlfn._xlws.FILTER(_xlfn._xlws.FILTER(_xlfn._xlws.FILTER('car-eff 0 - starting point'!$C$2:$G$31,('car-eff 0 - starting point'!$A$2:$A$31='car-emi 0 - clustering'!$B6)),'car-eff 0 - starting point'!$C$1:$G$1='car-emi 0 - clustering'!E$1),'car-eff 0 - starting point'!$B$2:$B$6='car-emi 0 - clustering'!$C6)),0)/_xlfn._xlws.FILTER([3]Conversion!$H$2:$H$14,[3]Conversion!$B$2:$B$14=$C6)*_xlfn._xlws.FILTER(_xlfn._xlws.FILTER([3]Conversion!$J$2:$O$14,[3]Conversion!$J$1:$O$1=$A6),[3]Conversion!$B$2:$B$14=$C6)</f>
        <v>0</v>
      </c>
      <c r="G6" s="6"/>
    </row>
    <row r="7" spans="1:7" x14ac:dyDescent="0.35">
      <c r="A7" s="2" t="s">
        <v>16</v>
      </c>
      <c r="B7" s="2">
        <v>2011</v>
      </c>
      <c r="C7" s="2" t="s">
        <v>10</v>
      </c>
      <c r="D7" s="7" cm="1">
        <f t="array" ref="D7">IFERROR(SUM(_xlfn._xlws.FILTER(_xlfn._xlws.FILTER(_xlfn._xlws.FILTER('car-eff 0 - starting point'!$C$2:$G$31,('car-eff 0 - starting point'!$A$2:$A$31='car-emi 0 - clustering'!$B7)),'car-eff 0 - starting point'!$C$1:$G$1='car-emi 0 - clustering'!D$1),'car-eff 0 - starting point'!$B$2:$B$6='car-emi 0 - clustering'!$C7)),0)/_xlfn._xlws.FILTER([3]Conversion!$H$2:$H$14,[3]Conversion!$B$2:$B$14=$C7)*_xlfn._xlws.FILTER(_xlfn._xlws.FILTER([3]Conversion!$J$2:$O$14,[3]Conversion!$J$1:$O$1=$A7),[3]Conversion!$B$2:$B$14=$C7)</f>
        <v>0</v>
      </c>
      <c r="E7" s="7" cm="1">
        <f t="array" ref="E7">IFERROR(SUM(_xlfn._xlws.FILTER(_xlfn._xlws.FILTER(_xlfn._xlws.FILTER('car-eff 0 - starting point'!$C$2:$G$31,('car-eff 0 - starting point'!$A$2:$A$31='car-emi 0 - clustering'!$B7)),'car-eff 0 - starting point'!$C$1:$G$1='car-emi 0 - clustering'!E$1),'car-eff 0 - starting point'!$B$2:$B$6='car-emi 0 - clustering'!$C7)),0)/_xlfn._xlws.FILTER([3]Conversion!$H$2:$H$14,[3]Conversion!$B$2:$B$14=$C7)*_xlfn._xlws.FILTER(_xlfn._xlws.FILTER([3]Conversion!$J$2:$O$14,[3]Conversion!$J$1:$O$1=$A7),[3]Conversion!$B$2:$B$14=$C7)</f>
        <v>0</v>
      </c>
      <c r="G7" s="6"/>
    </row>
    <row r="8" spans="1:7" x14ac:dyDescent="0.35">
      <c r="A8" s="2" t="s">
        <v>16</v>
      </c>
      <c r="B8" s="2">
        <v>2020</v>
      </c>
      <c r="C8" s="2" t="s">
        <v>6</v>
      </c>
      <c r="D8" s="7" cm="1">
        <f t="array" ref="D8">IFERROR(SUM(_xlfn._xlws.FILTER(_xlfn._xlws.FILTER(_xlfn._xlws.FILTER('car-eff 0 - starting point'!$C$2:$G$31,('car-eff 0 - starting point'!$A$2:$A$31='car-emi 0 - clustering'!$B8)),'car-eff 0 - starting point'!$C$1:$G$1='car-emi 0 - clustering'!D$1),'car-eff 0 - starting point'!$B$2:$B$6='car-emi 0 - clustering'!$C8)),0)/_xlfn._xlws.FILTER([3]Conversion!$H$2:$H$14,[3]Conversion!$B$2:$B$14=$C8)*_xlfn._xlws.FILTER(_xlfn._xlws.FILTER([3]Conversion!$J$2:$O$14,[3]Conversion!$J$1:$O$1=$A8),[3]Conversion!$B$2:$B$14=$C8)</f>
        <v>1.8421832189232949E-4</v>
      </c>
      <c r="E8" s="7" cm="1">
        <f t="array" ref="E8">IFERROR(SUM(_xlfn._xlws.FILTER(_xlfn._xlws.FILTER(_xlfn._xlws.FILTER('car-eff 0 - starting point'!$C$2:$G$31,('car-eff 0 - starting point'!$A$2:$A$31='car-emi 0 - clustering'!$B8)),'car-eff 0 - starting point'!$C$1:$G$1='car-emi 0 - clustering'!E$1),'car-eff 0 - starting point'!$B$2:$B$6='car-emi 0 - clustering'!$C8)),0)/_xlfn._xlws.FILTER([3]Conversion!$H$2:$H$14,[3]Conversion!$B$2:$B$14=$C8)*_xlfn._xlws.FILTER(_xlfn._xlws.FILTER([3]Conversion!$J$2:$O$14,[3]Conversion!$J$1:$O$1=$A8),[3]Conversion!$B$2:$B$14=$C8)</f>
        <v>1.5395903206439555E-4</v>
      </c>
      <c r="G8" s="6"/>
    </row>
    <row r="9" spans="1:7" x14ac:dyDescent="0.35">
      <c r="A9" s="2" t="s">
        <v>16</v>
      </c>
      <c r="B9" s="2">
        <v>2020</v>
      </c>
      <c r="C9" s="2" t="s">
        <v>7</v>
      </c>
      <c r="D9" s="7" cm="1">
        <f t="array" ref="D9">IFERROR(SUM(_xlfn._xlws.FILTER(_xlfn._xlws.FILTER(_xlfn._xlws.FILTER('car-eff 0 - starting point'!$C$2:$G$31,('car-eff 0 - starting point'!$A$2:$A$31='car-emi 0 - clustering'!$B9)),'car-eff 0 - starting point'!$C$1:$G$1='car-emi 0 - clustering'!D$1),'car-eff 0 - starting point'!$B$2:$B$6='car-emi 0 - clustering'!$C9)),0)/_xlfn._xlws.FILTER([3]Conversion!$H$2:$H$14,[3]Conversion!$B$2:$B$14=$C9)*_xlfn._xlws.FILTER(_xlfn._xlws.FILTER([3]Conversion!$J$2:$O$14,[3]Conversion!$J$1:$O$1=$A9),[3]Conversion!$B$2:$B$14=$C9)</f>
        <v>1.5225823346993081E-4</v>
      </c>
      <c r="E9" s="7" cm="1">
        <f t="array" ref="E9">IFERROR(SUM(_xlfn._xlws.FILTER(_xlfn._xlws.FILTER(_xlfn._xlws.FILTER('car-eff 0 - starting point'!$C$2:$G$31,('car-eff 0 - starting point'!$A$2:$A$31='car-emi 0 - clustering'!$B9)),'car-eff 0 - starting point'!$C$1:$G$1='car-emi 0 - clustering'!E$1),'car-eff 0 - starting point'!$B$2:$B$6='car-emi 0 - clustering'!$C9)),0)/_xlfn._xlws.FILTER([3]Conversion!$H$2:$H$14,[3]Conversion!$B$2:$B$14=$C9)*_xlfn._xlws.FILTER(_xlfn._xlws.FILTER([3]Conversion!$J$2:$O$14,[3]Conversion!$J$1:$O$1=$A9),[3]Conversion!$B$2:$B$14=$C9)</f>
        <v>1.309832769306573E-4</v>
      </c>
      <c r="G9" s="6"/>
    </row>
    <row r="10" spans="1:7" x14ac:dyDescent="0.35">
      <c r="A10" s="2" t="s">
        <v>16</v>
      </c>
      <c r="B10" s="2">
        <v>2020</v>
      </c>
      <c r="C10" s="2" t="s">
        <v>8</v>
      </c>
      <c r="D10" s="7" cm="1">
        <f t="array" ref="D10">IFERROR(SUM(_xlfn._xlws.FILTER(_xlfn._xlws.FILTER(_xlfn._xlws.FILTER('car-eff 0 - starting point'!$C$2:$G$31,('car-eff 0 - starting point'!$A$2:$A$31='car-emi 0 - clustering'!$B10)),'car-eff 0 - starting point'!$C$1:$G$1='car-emi 0 - clustering'!D$1),'car-eff 0 - starting point'!$B$2:$B$6='car-emi 0 - clustering'!$C10)),0)/_xlfn._xlws.FILTER([3]Conversion!$H$2:$H$14,[3]Conversion!$B$2:$B$14=$C10)*_xlfn._xlws.FILTER(_xlfn._xlws.FILTER([3]Conversion!$J$2:$O$14,[3]Conversion!$J$1:$O$1=$A10),[3]Conversion!$B$2:$B$14=$C10)</f>
        <v>1.2846622339959349E-4</v>
      </c>
      <c r="E10" s="7" cm="1">
        <f t="array" ref="E10">IFERROR(SUM(_xlfn._xlws.FILTER(_xlfn._xlws.FILTER(_xlfn._xlws.FILTER('car-eff 0 - starting point'!$C$2:$G$31,('car-eff 0 - starting point'!$A$2:$A$31='car-emi 0 - clustering'!$B10)),'car-eff 0 - starting point'!$C$1:$G$1='car-emi 0 - clustering'!E$1),'car-eff 0 - starting point'!$B$2:$B$6='car-emi 0 - clustering'!$C10)),0)/_xlfn._xlws.FILTER([3]Conversion!$H$2:$H$14,[3]Conversion!$B$2:$B$14=$C10)*_xlfn._xlws.FILTER(_xlfn._xlws.FILTER([3]Conversion!$J$2:$O$14,[3]Conversion!$J$1:$O$1=$A10),[3]Conversion!$B$2:$B$14=$C10)</f>
        <v>8.5073625397454693E-5</v>
      </c>
      <c r="G10" s="6"/>
    </row>
    <row r="11" spans="1:7" x14ac:dyDescent="0.35">
      <c r="A11" s="2" t="s">
        <v>16</v>
      </c>
      <c r="B11" s="2">
        <v>2020</v>
      </c>
      <c r="C11" s="2" t="s">
        <v>9</v>
      </c>
      <c r="D11" s="7" cm="1">
        <f t="array" ref="D11">IFERROR(SUM(_xlfn._xlws.FILTER(_xlfn._xlws.FILTER(_xlfn._xlws.FILTER('car-eff 0 - starting point'!$C$2:$G$31,('car-eff 0 - starting point'!$A$2:$A$31='car-emi 0 - clustering'!$B11)),'car-eff 0 - starting point'!$C$1:$G$1='car-emi 0 - clustering'!D$1),'car-eff 0 - starting point'!$B$2:$B$6='car-emi 0 - clustering'!$C11)),0)/_xlfn._xlws.FILTER([3]Conversion!$H$2:$H$14,[3]Conversion!$B$2:$B$14=$C11)*_xlfn._xlws.FILTER(_xlfn._xlws.FILTER([3]Conversion!$J$2:$O$14,[3]Conversion!$J$1:$O$1=$A11),[3]Conversion!$B$2:$B$14=$C11)</f>
        <v>0</v>
      </c>
      <c r="E11" s="7" cm="1">
        <f t="array" ref="E11">IFERROR(SUM(_xlfn._xlws.FILTER(_xlfn._xlws.FILTER(_xlfn._xlws.FILTER('car-eff 0 - starting point'!$C$2:$G$31,('car-eff 0 - starting point'!$A$2:$A$31='car-emi 0 - clustering'!$B11)),'car-eff 0 - starting point'!$C$1:$G$1='car-emi 0 - clustering'!E$1),'car-eff 0 - starting point'!$B$2:$B$6='car-emi 0 - clustering'!$C11)),0)/_xlfn._xlws.FILTER([3]Conversion!$H$2:$H$14,[3]Conversion!$B$2:$B$14=$C11)*_xlfn._xlws.FILTER(_xlfn._xlws.FILTER([3]Conversion!$J$2:$O$14,[3]Conversion!$J$1:$O$1=$A11),[3]Conversion!$B$2:$B$14=$C11)</f>
        <v>0</v>
      </c>
      <c r="G11" s="6"/>
    </row>
    <row r="12" spans="1:7" x14ac:dyDescent="0.35">
      <c r="A12" s="2" t="s">
        <v>16</v>
      </c>
      <c r="B12" s="2">
        <v>2020</v>
      </c>
      <c r="C12" s="2" t="s">
        <v>10</v>
      </c>
      <c r="D12" s="7" cm="1">
        <f t="array" ref="D12">IFERROR(SUM(_xlfn._xlws.FILTER(_xlfn._xlws.FILTER(_xlfn._xlws.FILTER('car-eff 0 - starting point'!$C$2:$G$31,('car-eff 0 - starting point'!$A$2:$A$31='car-emi 0 - clustering'!$B12)),'car-eff 0 - starting point'!$C$1:$G$1='car-emi 0 - clustering'!D$1),'car-eff 0 - starting point'!$B$2:$B$6='car-emi 0 - clustering'!$C12)),0)/_xlfn._xlws.FILTER([3]Conversion!$H$2:$H$14,[3]Conversion!$B$2:$B$14=$C12)*_xlfn._xlws.FILTER(_xlfn._xlws.FILTER([3]Conversion!$J$2:$O$14,[3]Conversion!$J$1:$O$1=$A12),[3]Conversion!$B$2:$B$14=$C12)</f>
        <v>0</v>
      </c>
      <c r="E12" s="7" cm="1">
        <f t="array" ref="E12">IFERROR(SUM(_xlfn._xlws.FILTER(_xlfn._xlws.FILTER(_xlfn._xlws.FILTER('car-eff 0 - starting point'!$C$2:$G$31,('car-eff 0 - starting point'!$A$2:$A$31='car-emi 0 - clustering'!$B12)),'car-eff 0 - starting point'!$C$1:$G$1='car-emi 0 - clustering'!E$1),'car-eff 0 - starting point'!$B$2:$B$6='car-emi 0 - clustering'!$C12)),0)/_xlfn._xlws.FILTER([3]Conversion!$H$2:$H$14,[3]Conversion!$B$2:$B$14=$C12)*_xlfn._xlws.FILTER(_xlfn._xlws.FILTER([3]Conversion!$J$2:$O$14,[3]Conversion!$J$1:$O$1=$A12),[3]Conversion!$B$2:$B$14=$C12)</f>
        <v>0</v>
      </c>
      <c r="G12" s="6"/>
    </row>
    <row r="13" spans="1:7" x14ac:dyDescent="0.35">
      <c r="A13" s="2" t="s">
        <v>16</v>
      </c>
      <c r="B13" s="2">
        <v>2025</v>
      </c>
      <c r="C13" s="2" t="s">
        <v>6</v>
      </c>
      <c r="D13" s="7" cm="1">
        <f t="array" ref="D13">IFERROR(SUM(_xlfn._xlws.FILTER(_xlfn._xlws.FILTER(_xlfn._xlws.FILTER('car-eff 0 - starting point'!$C$2:$G$31,('car-eff 0 - starting point'!$A$2:$A$31='car-emi 0 - clustering'!$B13)),'car-eff 0 - starting point'!$C$1:$G$1='car-emi 0 - clustering'!D$1),'car-eff 0 - starting point'!$B$2:$B$6='car-emi 0 - clustering'!$C13)),0)/_xlfn._xlws.FILTER([3]Conversion!$H$2:$H$14,[3]Conversion!$B$2:$B$14=$C13)*_xlfn._xlws.FILTER(_xlfn._xlws.FILTER([3]Conversion!$J$2:$O$14,[3]Conversion!$J$1:$O$1=$A13),[3]Conversion!$B$2:$B$14=$C13)</f>
        <v>1.7558192983452289E-4</v>
      </c>
      <c r="E13" s="7" cm="1">
        <f t="array" ref="E13">IFERROR(SUM(_xlfn._xlws.FILTER(_xlfn._xlws.FILTER(_xlfn._xlws.FILTER('car-eff 0 - starting point'!$C$2:$G$31,('car-eff 0 - starting point'!$A$2:$A$31='car-emi 0 - clustering'!$B13)),'car-eff 0 - starting point'!$C$1:$G$1='car-emi 0 - clustering'!E$1),'car-eff 0 - starting point'!$B$2:$B$6='car-emi 0 - clustering'!$C13)),0)/_xlfn._xlws.FILTER([3]Conversion!$H$2:$H$14,[3]Conversion!$B$2:$B$14=$C13)*_xlfn._xlws.FILTER(_xlfn._xlws.FILTER([3]Conversion!$J$2:$O$14,[3]Conversion!$J$1:$O$1=$A13),[3]Conversion!$B$2:$B$14=$C13)</f>
        <v>1.408111146975754E-4</v>
      </c>
      <c r="G13" s="6"/>
    </row>
    <row r="14" spans="1:7" x14ac:dyDescent="0.35">
      <c r="A14" s="2" t="s">
        <v>16</v>
      </c>
      <c r="B14" s="2">
        <v>2025</v>
      </c>
      <c r="C14" s="2" t="s">
        <v>7</v>
      </c>
      <c r="D14" s="7" cm="1">
        <f t="array" ref="D14">IFERROR(SUM(_xlfn._xlws.FILTER(_xlfn._xlws.FILTER(_xlfn._xlws.FILTER('car-eff 0 - starting point'!$C$2:$G$31,('car-eff 0 - starting point'!$A$2:$A$31='car-emi 0 - clustering'!$B14)),'car-eff 0 - starting point'!$C$1:$G$1='car-emi 0 - clustering'!D$1),'car-eff 0 - starting point'!$B$2:$B$6='car-emi 0 - clustering'!$C14)),0)/_xlfn._xlws.FILTER([3]Conversion!$H$2:$H$14,[3]Conversion!$B$2:$B$14=$C14)*_xlfn._xlws.FILTER(_xlfn._xlws.FILTER([3]Conversion!$J$2:$O$14,[3]Conversion!$J$1:$O$1=$A14),[3]Conversion!$B$2:$B$14=$C14)</f>
        <v>1.3451097260305453E-4</v>
      </c>
      <c r="E14" s="7" cm="1">
        <f t="array" ref="E14">IFERROR(SUM(_xlfn._xlws.FILTER(_xlfn._xlws.FILTER(_xlfn._xlws.FILTER('car-eff 0 - starting point'!$C$2:$G$31,('car-eff 0 - starting point'!$A$2:$A$31='car-emi 0 - clustering'!$B14)),'car-eff 0 - starting point'!$C$1:$G$1='car-emi 0 - clustering'!E$1),'car-eff 0 - starting point'!$B$2:$B$6='car-emi 0 - clustering'!$C14)),0)/_xlfn._xlws.FILTER([3]Conversion!$H$2:$H$14,[3]Conversion!$B$2:$B$14=$C14)*_xlfn._xlws.FILTER(_xlfn._xlws.FILTER([3]Conversion!$J$2:$O$14,[3]Conversion!$J$1:$O$1=$A14),[3]Conversion!$B$2:$B$14=$C14)</f>
        <v>1.1979746159765832E-4</v>
      </c>
      <c r="G14" s="6"/>
    </row>
    <row r="15" spans="1:7" x14ac:dyDescent="0.35">
      <c r="A15" s="2" t="s">
        <v>16</v>
      </c>
      <c r="B15" s="2">
        <v>2025</v>
      </c>
      <c r="C15" s="2" t="s">
        <v>8</v>
      </c>
      <c r="D15" s="7" cm="1">
        <f t="array" ref="D15">IFERROR(SUM(_xlfn._xlws.FILTER(_xlfn._xlws.FILTER(_xlfn._xlws.FILTER('car-eff 0 - starting point'!$C$2:$G$31,('car-eff 0 - starting point'!$A$2:$A$31='car-emi 0 - clustering'!$B15)),'car-eff 0 - starting point'!$C$1:$G$1='car-emi 0 - clustering'!D$1),'car-eff 0 - starting point'!$B$2:$B$6='car-emi 0 - clustering'!$C15)),0)/_xlfn._xlws.FILTER([3]Conversion!$H$2:$H$14,[3]Conversion!$B$2:$B$14=$C15)*_xlfn._xlws.FILTER(_xlfn._xlws.FILTER([3]Conversion!$J$2:$O$14,[3]Conversion!$J$1:$O$1=$A15),[3]Conversion!$B$2:$B$14=$C15)</f>
        <v>1.1473609882560435E-4</v>
      </c>
      <c r="E15" s="7" cm="1">
        <f t="array" ref="E15">IFERROR(SUM(_xlfn._xlws.FILTER(_xlfn._xlws.FILTER(_xlfn._xlws.FILTER('car-eff 0 - starting point'!$C$2:$G$31,('car-eff 0 - starting point'!$A$2:$A$31='car-emi 0 - clustering'!$B15)),'car-eff 0 - starting point'!$C$1:$G$1='car-emi 0 - clustering'!E$1),'car-eff 0 - starting point'!$B$2:$B$6='car-emi 0 - clustering'!$C15)),0)/_xlfn._xlws.FILTER([3]Conversion!$H$2:$H$14,[3]Conversion!$B$2:$B$14=$C15)*_xlfn._xlws.FILTER(_xlfn._xlws.FILTER([3]Conversion!$J$2:$O$14,[3]Conversion!$J$1:$O$1=$A15),[3]Conversion!$B$2:$B$14=$C15)</f>
        <v>8.2705045388302805E-5</v>
      </c>
      <c r="G15" s="6"/>
    </row>
    <row r="16" spans="1:7" x14ac:dyDescent="0.35">
      <c r="A16" s="2" t="s">
        <v>16</v>
      </c>
      <c r="B16" s="2">
        <v>2025</v>
      </c>
      <c r="C16" s="2" t="s">
        <v>9</v>
      </c>
      <c r="D16" s="7" cm="1">
        <f t="array" ref="D16">IFERROR(SUM(_xlfn._xlws.FILTER(_xlfn._xlws.FILTER(_xlfn._xlws.FILTER('car-eff 0 - starting point'!$C$2:$G$31,('car-eff 0 - starting point'!$A$2:$A$31='car-emi 0 - clustering'!$B16)),'car-eff 0 - starting point'!$C$1:$G$1='car-emi 0 - clustering'!D$1),'car-eff 0 - starting point'!$B$2:$B$6='car-emi 0 - clustering'!$C16)),0)/_xlfn._xlws.FILTER([3]Conversion!$H$2:$H$14,[3]Conversion!$B$2:$B$14=$C16)*_xlfn._xlws.FILTER(_xlfn._xlws.FILTER([3]Conversion!$J$2:$O$14,[3]Conversion!$J$1:$O$1=$A16),[3]Conversion!$B$2:$B$14=$C16)</f>
        <v>0</v>
      </c>
      <c r="E16" s="7" cm="1">
        <f t="array" ref="E16">IFERROR(SUM(_xlfn._xlws.FILTER(_xlfn._xlws.FILTER(_xlfn._xlws.FILTER('car-eff 0 - starting point'!$C$2:$G$31,('car-eff 0 - starting point'!$A$2:$A$31='car-emi 0 - clustering'!$B16)),'car-eff 0 - starting point'!$C$1:$G$1='car-emi 0 - clustering'!E$1),'car-eff 0 - starting point'!$B$2:$B$6='car-emi 0 - clustering'!$C16)),0)/_xlfn._xlws.FILTER([3]Conversion!$H$2:$H$14,[3]Conversion!$B$2:$B$14=$C16)*_xlfn._xlws.FILTER(_xlfn._xlws.FILTER([3]Conversion!$J$2:$O$14,[3]Conversion!$J$1:$O$1=$A16),[3]Conversion!$B$2:$B$14=$C16)</f>
        <v>0</v>
      </c>
      <c r="G16" s="6"/>
    </row>
    <row r="17" spans="1:7" x14ac:dyDescent="0.35">
      <c r="A17" s="2" t="s">
        <v>16</v>
      </c>
      <c r="B17" s="2">
        <v>2025</v>
      </c>
      <c r="C17" s="2" t="s">
        <v>10</v>
      </c>
      <c r="D17" s="7" cm="1">
        <f t="array" ref="D17">IFERROR(SUM(_xlfn._xlws.FILTER(_xlfn._xlws.FILTER(_xlfn._xlws.FILTER('car-eff 0 - starting point'!$C$2:$G$31,('car-eff 0 - starting point'!$A$2:$A$31='car-emi 0 - clustering'!$B17)),'car-eff 0 - starting point'!$C$1:$G$1='car-emi 0 - clustering'!D$1),'car-eff 0 - starting point'!$B$2:$B$6='car-emi 0 - clustering'!$C17)),0)/_xlfn._xlws.FILTER([3]Conversion!$H$2:$H$14,[3]Conversion!$B$2:$B$14=$C17)*_xlfn._xlws.FILTER(_xlfn._xlws.FILTER([3]Conversion!$J$2:$O$14,[3]Conversion!$J$1:$O$1=$A17),[3]Conversion!$B$2:$B$14=$C17)</f>
        <v>0</v>
      </c>
      <c r="E17" s="7" cm="1">
        <f t="array" ref="E17">IFERROR(SUM(_xlfn._xlws.FILTER(_xlfn._xlws.FILTER(_xlfn._xlws.FILTER('car-eff 0 - starting point'!$C$2:$G$31,('car-eff 0 - starting point'!$A$2:$A$31='car-emi 0 - clustering'!$B17)),'car-eff 0 - starting point'!$C$1:$G$1='car-emi 0 - clustering'!E$1),'car-eff 0 - starting point'!$B$2:$B$6='car-emi 0 - clustering'!$C17)),0)/_xlfn._xlws.FILTER([3]Conversion!$H$2:$H$14,[3]Conversion!$B$2:$B$14=$C17)*_xlfn._xlws.FILTER(_xlfn._xlws.FILTER([3]Conversion!$J$2:$O$14,[3]Conversion!$J$1:$O$1=$A17),[3]Conversion!$B$2:$B$14=$C17)</f>
        <v>0</v>
      </c>
      <c r="G17" s="6"/>
    </row>
    <row r="18" spans="1:7" x14ac:dyDescent="0.35">
      <c r="A18" s="2" t="s">
        <v>16</v>
      </c>
      <c r="B18" s="2">
        <v>2030</v>
      </c>
      <c r="C18" s="2" t="s">
        <v>6</v>
      </c>
      <c r="D18" s="7" cm="1">
        <f t="array" ref="D18">IFERROR(SUM(_xlfn._xlws.FILTER(_xlfn._xlws.FILTER(_xlfn._xlws.FILTER('car-eff 0 - starting point'!$C$2:$G$31,('car-eff 0 - starting point'!$A$2:$A$31='car-emi 0 - clustering'!$B18)),'car-eff 0 - starting point'!$C$1:$G$1='car-emi 0 - clustering'!D$1),'car-eff 0 - starting point'!$B$2:$B$6='car-emi 0 - clustering'!$C18)),0)/_xlfn._xlws.FILTER([3]Conversion!$H$2:$H$14,[3]Conversion!$B$2:$B$14=$C18)*_xlfn._xlws.FILTER(_xlfn._xlws.FILTER([3]Conversion!$J$2:$O$14,[3]Conversion!$J$1:$O$1=$A18),[3]Conversion!$B$2:$B$14=$C18)</f>
        <v>1.7648076636876136E-4</v>
      </c>
      <c r="E18" s="7" cm="1">
        <f t="array" ref="E18">IFERROR(SUM(_xlfn._xlws.FILTER(_xlfn._xlws.FILTER(_xlfn._xlws.FILTER('car-eff 0 - starting point'!$C$2:$G$31,('car-eff 0 - starting point'!$A$2:$A$31='car-emi 0 - clustering'!$B18)),'car-eff 0 - starting point'!$C$1:$G$1='car-emi 0 - clustering'!E$1),'car-eff 0 - starting point'!$B$2:$B$6='car-emi 0 - clustering'!$C18)),0)/_xlfn._xlws.FILTER([3]Conversion!$H$2:$H$14,[3]Conversion!$B$2:$B$14=$C18)*_xlfn._xlws.FILTER(_xlfn._xlws.FILTER([3]Conversion!$J$2:$O$14,[3]Conversion!$J$1:$O$1=$A18),[3]Conversion!$B$2:$B$14=$C18)</f>
        <v>1.2792280234159444E-4</v>
      </c>
      <c r="G18" s="6"/>
    </row>
    <row r="19" spans="1:7" x14ac:dyDescent="0.35">
      <c r="A19" s="2" t="s">
        <v>16</v>
      </c>
      <c r="B19" s="2">
        <v>2030</v>
      </c>
      <c r="C19" s="2" t="s">
        <v>7</v>
      </c>
      <c r="D19" s="7" cm="1">
        <f t="array" ref="D19">IFERROR(SUM(_xlfn._xlws.FILTER(_xlfn._xlws.FILTER(_xlfn._xlws.FILTER('car-eff 0 - starting point'!$C$2:$G$31,('car-eff 0 - starting point'!$A$2:$A$31='car-emi 0 - clustering'!$B19)),'car-eff 0 - starting point'!$C$1:$G$1='car-emi 0 - clustering'!D$1),'car-eff 0 - starting point'!$B$2:$B$6='car-emi 0 - clustering'!$C19)),0)/_xlfn._xlws.FILTER([3]Conversion!$H$2:$H$14,[3]Conversion!$B$2:$B$14=$C19)*_xlfn._xlws.FILTER(_xlfn._xlws.FILTER([3]Conversion!$J$2:$O$14,[3]Conversion!$J$1:$O$1=$A19),[3]Conversion!$B$2:$B$14=$C19)</f>
        <v>1.1473621795864428E-4</v>
      </c>
      <c r="E19" s="7" cm="1">
        <f t="array" ref="E19">IFERROR(SUM(_xlfn._xlws.FILTER(_xlfn._xlws.FILTER(_xlfn._xlws.FILTER('car-eff 0 - starting point'!$C$2:$G$31,('car-eff 0 - starting point'!$A$2:$A$31='car-emi 0 - clustering'!$B19)),'car-eff 0 - starting point'!$C$1:$G$1='car-emi 0 - clustering'!E$1),'car-eff 0 - starting point'!$B$2:$B$6='car-emi 0 - clustering'!$C19)),0)/_xlfn._xlws.FILTER([3]Conversion!$H$2:$H$14,[3]Conversion!$B$2:$B$14=$C19)*_xlfn._xlws.FILTER(_xlfn._xlws.FILTER([3]Conversion!$J$2:$O$14,[3]Conversion!$J$1:$O$1=$A19),[3]Conversion!$B$2:$B$14=$C19)</f>
        <v>1.0883250966300229E-4</v>
      </c>
      <c r="G19" s="6"/>
    </row>
    <row r="20" spans="1:7" x14ac:dyDescent="0.35">
      <c r="A20" s="2" t="s">
        <v>16</v>
      </c>
      <c r="B20" s="2">
        <v>2030</v>
      </c>
      <c r="C20" s="2" t="s">
        <v>8</v>
      </c>
      <c r="D20" s="7" cm="1">
        <f t="array" ref="D20">IFERROR(SUM(_xlfn._xlws.FILTER(_xlfn._xlws.FILTER(_xlfn._xlws.FILTER('car-eff 0 - starting point'!$C$2:$G$31,('car-eff 0 - starting point'!$A$2:$A$31='car-emi 0 - clustering'!$B20)),'car-eff 0 - starting point'!$C$1:$G$1='car-emi 0 - clustering'!D$1),'car-eff 0 - starting point'!$B$2:$B$6='car-emi 0 - clustering'!$C20)),0)/_xlfn._xlws.FILTER([3]Conversion!$H$2:$H$14,[3]Conversion!$B$2:$B$14=$C20)*_xlfn._xlws.FILTER(_xlfn._xlws.FILTER([3]Conversion!$J$2:$O$14,[3]Conversion!$J$1:$O$1=$A20),[3]Conversion!$B$2:$B$14=$C20)</f>
        <v>1.0065405555642746E-4</v>
      </c>
      <c r="E20" s="7" cm="1">
        <f t="array" ref="E20">IFERROR(SUM(_xlfn._xlws.FILTER(_xlfn._xlws.FILTER(_xlfn._xlws.FILTER('car-eff 0 - starting point'!$C$2:$G$31,('car-eff 0 - starting point'!$A$2:$A$31='car-emi 0 - clustering'!$B20)),'car-eff 0 - starting point'!$C$1:$G$1='car-emi 0 - clustering'!E$1),'car-eff 0 - starting point'!$B$2:$B$6='car-emi 0 - clustering'!$C20)),0)/_xlfn._xlws.FILTER([3]Conversion!$H$2:$H$14,[3]Conversion!$B$2:$B$14=$C20)*_xlfn._xlws.FILTER(_xlfn._xlws.FILTER([3]Conversion!$J$2:$O$14,[3]Conversion!$J$1:$O$1=$A20),[3]Conversion!$B$2:$B$14=$C20)</f>
        <v>8.3127460241185649E-5</v>
      </c>
      <c r="G20" s="6"/>
    </row>
    <row r="21" spans="1:7" x14ac:dyDescent="0.35">
      <c r="A21" s="2" t="s">
        <v>16</v>
      </c>
      <c r="B21" s="2">
        <v>2030</v>
      </c>
      <c r="C21" s="2" t="s">
        <v>9</v>
      </c>
      <c r="D21" s="7" cm="1">
        <f t="array" ref="D21">IFERROR(SUM(_xlfn._xlws.FILTER(_xlfn._xlws.FILTER(_xlfn._xlws.FILTER('car-eff 0 - starting point'!$C$2:$G$31,('car-eff 0 - starting point'!$A$2:$A$31='car-emi 0 - clustering'!$B21)),'car-eff 0 - starting point'!$C$1:$G$1='car-emi 0 - clustering'!D$1),'car-eff 0 - starting point'!$B$2:$B$6='car-emi 0 - clustering'!$C21)),0)/_xlfn._xlws.FILTER([3]Conversion!$H$2:$H$14,[3]Conversion!$B$2:$B$14=$C21)*_xlfn._xlws.FILTER(_xlfn._xlws.FILTER([3]Conversion!$J$2:$O$14,[3]Conversion!$J$1:$O$1=$A21),[3]Conversion!$B$2:$B$14=$C21)</f>
        <v>0</v>
      </c>
      <c r="E21" s="7" cm="1">
        <f t="array" ref="E21">IFERROR(SUM(_xlfn._xlws.FILTER(_xlfn._xlws.FILTER(_xlfn._xlws.FILTER('car-eff 0 - starting point'!$C$2:$G$31,('car-eff 0 - starting point'!$A$2:$A$31='car-emi 0 - clustering'!$B21)),'car-eff 0 - starting point'!$C$1:$G$1='car-emi 0 - clustering'!E$1),'car-eff 0 - starting point'!$B$2:$B$6='car-emi 0 - clustering'!$C21)),0)/_xlfn._xlws.FILTER([3]Conversion!$H$2:$H$14,[3]Conversion!$B$2:$B$14=$C21)*_xlfn._xlws.FILTER(_xlfn._xlws.FILTER([3]Conversion!$J$2:$O$14,[3]Conversion!$J$1:$O$1=$A21),[3]Conversion!$B$2:$B$14=$C21)</f>
        <v>0</v>
      </c>
      <c r="G21" s="6"/>
    </row>
    <row r="22" spans="1:7" x14ac:dyDescent="0.35">
      <c r="A22" s="2" t="s">
        <v>16</v>
      </c>
      <c r="B22" s="2">
        <v>2030</v>
      </c>
      <c r="C22" s="2" t="s">
        <v>10</v>
      </c>
      <c r="D22" s="7" cm="1">
        <f t="array" ref="D22">IFERROR(SUM(_xlfn._xlws.FILTER(_xlfn._xlws.FILTER(_xlfn._xlws.FILTER('car-eff 0 - starting point'!$C$2:$G$31,('car-eff 0 - starting point'!$A$2:$A$31='car-emi 0 - clustering'!$B22)),'car-eff 0 - starting point'!$C$1:$G$1='car-emi 0 - clustering'!D$1),'car-eff 0 - starting point'!$B$2:$B$6='car-emi 0 - clustering'!$C22)),0)/_xlfn._xlws.FILTER([3]Conversion!$H$2:$H$14,[3]Conversion!$B$2:$B$14=$C22)*_xlfn._xlws.FILTER(_xlfn._xlws.FILTER([3]Conversion!$J$2:$O$14,[3]Conversion!$J$1:$O$1=$A22),[3]Conversion!$B$2:$B$14=$C22)</f>
        <v>0</v>
      </c>
      <c r="E22" s="7" cm="1">
        <f t="array" ref="E22">IFERROR(SUM(_xlfn._xlws.FILTER(_xlfn._xlws.FILTER(_xlfn._xlws.FILTER('car-eff 0 - starting point'!$C$2:$G$31,('car-eff 0 - starting point'!$A$2:$A$31='car-emi 0 - clustering'!$B22)),'car-eff 0 - starting point'!$C$1:$G$1='car-emi 0 - clustering'!E$1),'car-eff 0 - starting point'!$B$2:$B$6='car-emi 0 - clustering'!$C22)),0)/_xlfn._xlws.FILTER([3]Conversion!$H$2:$H$14,[3]Conversion!$B$2:$B$14=$C22)*_xlfn._xlws.FILTER(_xlfn._xlws.FILTER([3]Conversion!$J$2:$O$14,[3]Conversion!$J$1:$O$1=$A22),[3]Conversion!$B$2:$B$14=$C22)</f>
        <v>0</v>
      </c>
      <c r="G22" s="6"/>
    </row>
    <row r="23" spans="1:7" x14ac:dyDescent="0.35">
      <c r="A23" s="2" t="s">
        <v>16</v>
      </c>
      <c r="B23" s="2">
        <v>2035</v>
      </c>
      <c r="C23" s="2" t="s">
        <v>6</v>
      </c>
      <c r="D23" s="7" cm="1">
        <f t="array" ref="D23">IFERROR(SUM(_xlfn._xlws.FILTER(_xlfn._xlws.FILTER(_xlfn._xlws.FILTER('car-eff 0 - starting point'!$C$2:$G$31,('car-eff 0 - starting point'!$A$2:$A$31='car-emi 0 - clustering'!$B23)),'car-eff 0 - starting point'!$C$1:$G$1='car-emi 0 - clustering'!D$1),'car-eff 0 - starting point'!$B$2:$B$6='car-emi 0 - clustering'!$C23)),0)/_xlfn._xlws.FILTER([3]Conversion!$H$2:$H$14,[3]Conversion!$B$2:$B$14=$C23)*_xlfn._xlws.FILTER(_xlfn._xlws.FILTER([3]Conversion!$J$2:$O$14,[3]Conversion!$J$1:$O$1=$A23),[3]Conversion!$B$2:$B$14=$C23)</f>
        <v>1.7759883739776713E-4</v>
      </c>
      <c r="E23" s="7" cm="1">
        <f t="array" ref="E23">IFERROR(SUM(_xlfn._xlws.FILTER(_xlfn._xlws.FILTER(_xlfn._xlws.FILTER('car-eff 0 - starting point'!$C$2:$G$31,('car-eff 0 - starting point'!$A$2:$A$31='car-emi 0 - clustering'!$B23)),'car-eff 0 - starting point'!$C$1:$G$1='car-emi 0 - clustering'!E$1),'car-eff 0 - starting point'!$B$2:$B$6='car-emi 0 - clustering'!$C23)),0)/_xlfn._xlws.FILTER([3]Conversion!$H$2:$H$14,[3]Conversion!$B$2:$B$14=$C23)*_xlfn._xlws.FILTER(_xlfn._xlws.FILTER([3]Conversion!$J$2:$O$14,[3]Conversion!$J$1:$O$1=$A23),[3]Conversion!$B$2:$B$14=$C23)</f>
        <v>1.1413857218805084E-4</v>
      </c>
      <c r="G23" s="6"/>
    </row>
    <row r="24" spans="1:7" x14ac:dyDescent="0.35">
      <c r="A24" s="2" t="s">
        <v>16</v>
      </c>
      <c r="B24" s="2">
        <v>2035</v>
      </c>
      <c r="C24" s="2" t="s">
        <v>7</v>
      </c>
      <c r="D24" s="7" cm="1">
        <f t="array" ref="D24">IFERROR(SUM(_xlfn._xlws.FILTER(_xlfn._xlws.FILTER(_xlfn._xlws.FILTER('car-eff 0 - starting point'!$C$2:$G$31,('car-eff 0 - starting point'!$A$2:$A$31='car-emi 0 - clustering'!$B24)),'car-eff 0 - starting point'!$C$1:$G$1='car-emi 0 - clustering'!D$1),'car-eff 0 - starting point'!$B$2:$B$6='car-emi 0 - clustering'!$C24)),0)/_xlfn._xlws.FILTER([3]Conversion!$H$2:$H$14,[3]Conversion!$B$2:$B$14=$C24)*_xlfn._xlws.FILTER(_xlfn._xlws.FILTER([3]Conversion!$J$2:$O$14,[3]Conversion!$J$1:$O$1=$A24),[3]Conversion!$B$2:$B$14=$C24)</f>
        <v>9.7124380806295406E-5</v>
      </c>
      <c r="E24" s="7" cm="1">
        <f t="array" ref="E24">IFERROR(SUM(_xlfn._xlws.FILTER(_xlfn._xlws.FILTER(_xlfn._xlws.FILTER('car-eff 0 - starting point'!$C$2:$G$31,('car-eff 0 - starting point'!$A$2:$A$31='car-emi 0 - clustering'!$B24)),'car-eff 0 - starting point'!$C$1:$G$1='car-emi 0 - clustering'!E$1),'car-eff 0 - starting point'!$B$2:$B$6='car-emi 0 - clustering'!$C24)),0)/_xlfn._xlws.FILTER([3]Conversion!$H$2:$H$14,[3]Conversion!$B$2:$B$14=$C24)*_xlfn._xlws.FILTER(_xlfn._xlws.FILTER([3]Conversion!$J$2:$O$14,[3]Conversion!$J$1:$O$1=$A24),[3]Conversion!$B$2:$B$14=$C24)</f>
        <v>9.7105340355245465E-5</v>
      </c>
      <c r="G24" s="6"/>
    </row>
    <row r="25" spans="1:7" x14ac:dyDescent="0.35">
      <c r="A25" s="2" t="s">
        <v>16</v>
      </c>
      <c r="B25" s="2">
        <v>2035</v>
      </c>
      <c r="C25" s="2" t="s">
        <v>8</v>
      </c>
      <c r="D25" s="7" cm="1">
        <f t="array" ref="D25">IFERROR(SUM(_xlfn._xlws.FILTER(_xlfn._xlws.FILTER(_xlfn._xlws.FILTER('car-eff 0 - starting point'!$C$2:$G$31,('car-eff 0 - starting point'!$A$2:$A$31='car-emi 0 - clustering'!$B25)),'car-eff 0 - starting point'!$C$1:$G$1='car-emi 0 - clustering'!D$1),'car-eff 0 - starting point'!$B$2:$B$6='car-emi 0 - clustering'!$C25)),0)/_xlfn._xlws.FILTER([3]Conversion!$H$2:$H$14,[3]Conversion!$B$2:$B$14=$C25)*_xlfn._xlws.FILTER(_xlfn._xlws.FILTER([3]Conversion!$J$2:$O$14,[3]Conversion!$J$1:$O$1=$A25),[3]Conversion!$B$2:$B$14=$C25)</f>
        <v>8.6732539636975563E-5</v>
      </c>
      <c r="E25" s="7" cm="1">
        <f t="array" ref="E25">IFERROR(SUM(_xlfn._xlws.FILTER(_xlfn._xlws.FILTER(_xlfn._xlws.FILTER('car-eff 0 - starting point'!$C$2:$G$31,('car-eff 0 - starting point'!$A$2:$A$31='car-emi 0 - clustering'!$B25)),'car-eff 0 - starting point'!$C$1:$G$1='car-emi 0 - clustering'!E$1),'car-eff 0 - starting point'!$B$2:$B$6='car-emi 0 - clustering'!$C25)),0)/_xlfn._xlws.FILTER([3]Conversion!$H$2:$H$14,[3]Conversion!$B$2:$B$14=$C25)*_xlfn._xlws.FILTER(_xlfn._xlws.FILTER([3]Conversion!$J$2:$O$14,[3]Conversion!$J$1:$O$1=$A25),[3]Conversion!$B$2:$B$14=$C25)</f>
        <v>8.3574268338530917E-5</v>
      </c>
      <c r="G25" s="6"/>
    </row>
    <row r="26" spans="1:7" x14ac:dyDescent="0.35">
      <c r="A26" s="2" t="s">
        <v>16</v>
      </c>
      <c r="B26" s="2">
        <v>2035</v>
      </c>
      <c r="C26" s="2" t="s">
        <v>9</v>
      </c>
      <c r="D26" s="7" cm="1">
        <f t="array" ref="D26">IFERROR(SUM(_xlfn._xlws.FILTER(_xlfn._xlws.FILTER(_xlfn._xlws.FILTER('car-eff 0 - starting point'!$C$2:$G$31,('car-eff 0 - starting point'!$A$2:$A$31='car-emi 0 - clustering'!$B26)),'car-eff 0 - starting point'!$C$1:$G$1='car-emi 0 - clustering'!D$1),'car-eff 0 - starting point'!$B$2:$B$6='car-emi 0 - clustering'!$C26)),0)/_xlfn._xlws.FILTER([3]Conversion!$H$2:$H$14,[3]Conversion!$B$2:$B$14=$C26)*_xlfn._xlws.FILTER(_xlfn._xlws.FILTER([3]Conversion!$J$2:$O$14,[3]Conversion!$J$1:$O$1=$A26),[3]Conversion!$B$2:$B$14=$C26)</f>
        <v>0</v>
      </c>
      <c r="E26" s="7" cm="1">
        <f t="array" ref="E26">IFERROR(SUM(_xlfn._xlws.FILTER(_xlfn._xlws.FILTER(_xlfn._xlws.FILTER('car-eff 0 - starting point'!$C$2:$G$31,('car-eff 0 - starting point'!$A$2:$A$31='car-emi 0 - clustering'!$B26)),'car-eff 0 - starting point'!$C$1:$G$1='car-emi 0 - clustering'!E$1),'car-eff 0 - starting point'!$B$2:$B$6='car-emi 0 - clustering'!$C26)),0)/_xlfn._xlws.FILTER([3]Conversion!$H$2:$H$14,[3]Conversion!$B$2:$B$14=$C26)*_xlfn._xlws.FILTER(_xlfn._xlws.FILTER([3]Conversion!$J$2:$O$14,[3]Conversion!$J$1:$O$1=$A26),[3]Conversion!$B$2:$B$14=$C26)</f>
        <v>0</v>
      </c>
      <c r="G26" s="6"/>
    </row>
    <row r="27" spans="1:7" x14ac:dyDescent="0.35">
      <c r="A27" s="2" t="s">
        <v>16</v>
      </c>
      <c r="B27" s="2">
        <v>2035</v>
      </c>
      <c r="C27" s="2" t="s">
        <v>10</v>
      </c>
      <c r="D27" s="7" cm="1">
        <f t="array" ref="D27">IFERROR(SUM(_xlfn._xlws.FILTER(_xlfn._xlws.FILTER(_xlfn._xlws.FILTER('car-eff 0 - starting point'!$C$2:$G$31,('car-eff 0 - starting point'!$A$2:$A$31='car-emi 0 - clustering'!$B27)),'car-eff 0 - starting point'!$C$1:$G$1='car-emi 0 - clustering'!D$1),'car-eff 0 - starting point'!$B$2:$B$6='car-emi 0 - clustering'!$C27)),0)/_xlfn._xlws.FILTER([3]Conversion!$H$2:$H$14,[3]Conversion!$B$2:$B$14=$C27)*_xlfn._xlws.FILTER(_xlfn._xlws.FILTER([3]Conversion!$J$2:$O$14,[3]Conversion!$J$1:$O$1=$A27),[3]Conversion!$B$2:$B$14=$C27)</f>
        <v>0</v>
      </c>
      <c r="E27" s="7" cm="1">
        <f t="array" ref="E27">IFERROR(SUM(_xlfn._xlws.FILTER(_xlfn._xlws.FILTER(_xlfn._xlws.FILTER('car-eff 0 - starting point'!$C$2:$G$31,('car-eff 0 - starting point'!$A$2:$A$31='car-emi 0 - clustering'!$B27)),'car-eff 0 - starting point'!$C$1:$G$1='car-emi 0 - clustering'!E$1),'car-eff 0 - starting point'!$B$2:$B$6='car-emi 0 - clustering'!$C27)),0)/_xlfn._xlws.FILTER([3]Conversion!$H$2:$H$14,[3]Conversion!$B$2:$B$14=$C27)*_xlfn._xlws.FILTER(_xlfn._xlws.FILTER([3]Conversion!$J$2:$O$14,[3]Conversion!$J$1:$O$1=$A27),[3]Conversion!$B$2:$B$14=$C27)</f>
        <v>0</v>
      </c>
      <c r="G27" s="6"/>
    </row>
    <row r="28" spans="1:7" x14ac:dyDescent="0.35">
      <c r="A28" s="2" t="s">
        <v>16</v>
      </c>
      <c r="B28" s="2">
        <v>2040</v>
      </c>
      <c r="C28" s="2" t="s">
        <v>6</v>
      </c>
      <c r="D28" s="7" cm="1">
        <f t="array" ref="D28">IFERROR(SUM(_xlfn._xlws.FILTER(_xlfn._xlws.FILTER(_xlfn._xlws.FILTER('car-eff 0 - starting point'!$C$2:$G$31,('car-eff 0 - starting point'!$A$2:$A$31='car-emi 0 - clustering'!$B28)),'car-eff 0 - starting point'!$C$1:$G$1='car-emi 0 - clustering'!D$1),'car-eff 0 - starting point'!$B$2:$B$6='car-emi 0 - clustering'!$C28)),0)/_xlfn._xlws.FILTER([3]Conversion!$H$2:$H$14,[3]Conversion!$B$2:$B$14=$C28)*_xlfn._xlws.FILTER(_xlfn._xlws.FILTER([3]Conversion!$J$2:$O$14,[3]Conversion!$J$1:$O$1=$A28),[3]Conversion!$B$2:$B$14=$C28)</f>
        <v>1.8091666386522669E-4</v>
      </c>
      <c r="E28" s="7" cm="1">
        <f t="array" ref="E28">IFERROR(SUM(_xlfn._xlws.FILTER(_xlfn._xlws.FILTER(_xlfn._xlws.FILTER('car-eff 0 - starting point'!$C$2:$G$31,('car-eff 0 - starting point'!$A$2:$A$31='car-emi 0 - clustering'!$B28)),'car-eff 0 - starting point'!$C$1:$G$1='car-emi 0 - clustering'!E$1),'car-eff 0 - starting point'!$B$2:$B$6='car-emi 0 - clustering'!$C28)),0)/_xlfn._xlws.FILTER([3]Conversion!$H$2:$H$14,[3]Conversion!$B$2:$B$14=$C28)*_xlfn._xlws.FILTER(_xlfn._xlws.FILTER([3]Conversion!$J$2:$O$14,[3]Conversion!$J$1:$O$1=$A28),[3]Conversion!$B$2:$B$14=$C28)</f>
        <v>1.1557239765921896E-4</v>
      </c>
      <c r="G28" s="6"/>
    </row>
    <row r="29" spans="1:7" x14ac:dyDescent="0.35">
      <c r="A29" s="2" t="s">
        <v>16</v>
      </c>
      <c r="B29" s="2">
        <v>2040</v>
      </c>
      <c r="C29" s="2" t="s">
        <v>7</v>
      </c>
      <c r="D29" s="7" cm="1">
        <f t="array" ref="D29">IFERROR(SUM(_xlfn._xlws.FILTER(_xlfn._xlws.FILTER(_xlfn._xlws.FILTER('car-eff 0 - starting point'!$C$2:$G$31,('car-eff 0 - starting point'!$A$2:$A$31='car-emi 0 - clustering'!$B29)),'car-eff 0 - starting point'!$C$1:$G$1='car-emi 0 - clustering'!D$1),'car-eff 0 - starting point'!$B$2:$B$6='car-emi 0 - clustering'!$C29)),0)/_xlfn._xlws.FILTER([3]Conversion!$H$2:$H$14,[3]Conversion!$B$2:$B$14=$C29)*_xlfn._xlws.FILTER(_xlfn._xlws.FILTER([3]Conversion!$J$2:$O$14,[3]Conversion!$J$1:$O$1=$A29),[3]Conversion!$B$2:$B$14=$C29)</f>
        <v>9.9947078358806352E-5</v>
      </c>
      <c r="E29" s="7" cm="1">
        <f t="array" ref="E29">IFERROR(SUM(_xlfn._xlws.FILTER(_xlfn._xlws.FILTER(_xlfn._xlws.FILTER('car-eff 0 - starting point'!$C$2:$G$31,('car-eff 0 - starting point'!$A$2:$A$31='car-emi 0 - clustering'!$B29)),'car-eff 0 - starting point'!$C$1:$G$1='car-emi 0 - clustering'!E$1),'car-eff 0 - starting point'!$B$2:$B$6='car-emi 0 - clustering'!$C29)),0)/_xlfn._xlws.FILTER([3]Conversion!$H$2:$H$14,[3]Conversion!$B$2:$B$14=$C29)*_xlfn._xlws.FILTER(_xlfn._xlws.FILTER([3]Conversion!$J$2:$O$14,[3]Conversion!$J$1:$O$1=$A29),[3]Conversion!$B$2:$B$14=$C29)</f>
        <v>9.832519187185989E-5</v>
      </c>
      <c r="G29" s="6"/>
    </row>
    <row r="30" spans="1:7" x14ac:dyDescent="0.35">
      <c r="A30" s="2" t="s">
        <v>16</v>
      </c>
      <c r="B30" s="2">
        <v>2040</v>
      </c>
      <c r="C30" s="2" t="s">
        <v>8</v>
      </c>
      <c r="D30" s="7" cm="1">
        <f t="array" ref="D30">IFERROR(SUM(_xlfn._xlws.FILTER(_xlfn._xlws.FILTER(_xlfn._xlws.FILTER('car-eff 0 - starting point'!$C$2:$G$31,('car-eff 0 - starting point'!$A$2:$A$31='car-emi 0 - clustering'!$B30)),'car-eff 0 - starting point'!$C$1:$G$1='car-emi 0 - clustering'!D$1),'car-eff 0 - starting point'!$B$2:$B$6='car-emi 0 - clustering'!$C30)),0)/_xlfn._xlws.FILTER([3]Conversion!$H$2:$H$14,[3]Conversion!$B$2:$B$14=$C30)*_xlfn._xlws.FILTER(_xlfn._xlws.FILTER([3]Conversion!$J$2:$O$14,[3]Conversion!$J$1:$O$1=$A30),[3]Conversion!$B$2:$B$14=$C30)</f>
        <v>7.4421723306349681E-5</v>
      </c>
      <c r="E30" s="7" cm="1">
        <f t="array" ref="E30">IFERROR(SUM(_xlfn._xlws.FILTER(_xlfn._xlws.FILTER(_xlfn._xlws.FILTER('car-eff 0 - starting point'!$C$2:$G$31,('car-eff 0 - starting point'!$A$2:$A$31='car-emi 0 - clustering'!$B30)),'car-eff 0 - starting point'!$C$1:$G$1='car-emi 0 - clustering'!E$1),'car-eff 0 - starting point'!$B$2:$B$6='car-emi 0 - clustering'!$C30)),0)/_xlfn._xlws.FILTER([3]Conversion!$H$2:$H$14,[3]Conversion!$B$2:$B$14=$C30)*_xlfn._xlws.FILTER(_xlfn._xlws.FILTER([3]Conversion!$J$2:$O$14,[3]Conversion!$J$1:$O$1=$A30),[3]Conversion!$B$2:$B$14=$C30)</f>
        <v>8.4624140545453186E-5</v>
      </c>
      <c r="G30" s="6"/>
    </row>
    <row r="31" spans="1:7" x14ac:dyDescent="0.35">
      <c r="A31" s="2" t="s">
        <v>16</v>
      </c>
      <c r="B31" s="2">
        <v>2040</v>
      </c>
      <c r="C31" s="2" t="s">
        <v>9</v>
      </c>
      <c r="D31" s="7" cm="1">
        <f t="array" ref="D31">IFERROR(SUM(_xlfn._xlws.FILTER(_xlfn._xlws.FILTER(_xlfn._xlws.FILTER('car-eff 0 - starting point'!$C$2:$G$31,('car-eff 0 - starting point'!$A$2:$A$31='car-emi 0 - clustering'!$B31)),'car-eff 0 - starting point'!$C$1:$G$1='car-emi 0 - clustering'!D$1),'car-eff 0 - starting point'!$B$2:$B$6='car-emi 0 - clustering'!$C31)),0)/_xlfn._xlws.FILTER([3]Conversion!$H$2:$H$14,[3]Conversion!$B$2:$B$14=$C31)*_xlfn._xlws.FILTER(_xlfn._xlws.FILTER([3]Conversion!$J$2:$O$14,[3]Conversion!$J$1:$O$1=$A31),[3]Conversion!$B$2:$B$14=$C31)</f>
        <v>0</v>
      </c>
      <c r="E31" s="7" cm="1">
        <f t="array" ref="E31">IFERROR(SUM(_xlfn._xlws.FILTER(_xlfn._xlws.FILTER(_xlfn._xlws.FILTER('car-eff 0 - starting point'!$C$2:$G$31,('car-eff 0 - starting point'!$A$2:$A$31='car-emi 0 - clustering'!$B31)),'car-eff 0 - starting point'!$C$1:$G$1='car-emi 0 - clustering'!E$1),'car-eff 0 - starting point'!$B$2:$B$6='car-emi 0 - clustering'!$C31)),0)/_xlfn._xlws.FILTER([3]Conversion!$H$2:$H$14,[3]Conversion!$B$2:$B$14=$C31)*_xlfn._xlws.FILTER(_xlfn._xlws.FILTER([3]Conversion!$J$2:$O$14,[3]Conversion!$J$1:$O$1=$A31),[3]Conversion!$B$2:$B$14=$C31)</f>
        <v>0</v>
      </c>
      <c r="G31" s="6"/>
    </row>
    <row r="32" spans="1:7" x14ac:dyDescent="0.35">
      <c r="A32" s="2" t="s">
        <v>16</v>
      </c>
      <c r="B32" s="2">
        <v>2040</v>
      </c>
      <c r="C32" s="2" t="s">
        <v>10</v>
      </c>
      <c r="D32" s="7" cm="1">
        <f t="array" ref="D32">IFERROR(SUM(_xlfn._xlws.FILTER(_xlfn._xlws.FILTER(_xlfn._xlws.FILTER('car-eff 0 - starting point'!$C$2:$G$31,('car-eff 0 - starting point'!$A$2:$A$31='car-emi 0 - clustering'!$B32)),'car-eff 0 - starting point'!$C$1:$G$1='car-emi 0 - clustering'!D$1),'car-eff 0 - starting point'!$B$2:$B$6='car-emi 0 - clustering'!$C32)),0)/_xlfn._xlws.FILTER([3]Conversion!$H$2:$H$14,[3]Conversion!$B$2:$B$14=$C32)*_xlfn._xlws.FILTER(_xlfn._xlws.FILTER([3]Conversion!$J$2:$O$14,[3]Conversion!$J$1:$O$1=$A32),[3]Conversion!$B$2:$B$14=$C32)</f>
        <v>0</v>
      </c>
      <c r="E32" s="7" cm="1">
        <f t="array" ref="E32">IFERROR(SUM(_xlfn._xlws.FILTER(_xlfn._xlws.FILTER(_xlfn._xlws.FILTER('car-eff 0 - starting point'!$C$2:$G$31,('car-eff 0 - starting point'!$A$2:$A$31='car-emi 0 - clustering'!$B32)),'car-eff 0 - starting point'!$C$1:$G$1='car-emi 0 - clustering'!E$1),'car-eff 0 - starting point'!$B$2:$B$6='car-emi 0 - clustering'!$C32)),0)/_xlfn._xlws.FILTER([3]Conversion!$H$2:$H$14,[3]Conversion!$B$2:$B$14=$C32)*_xlfn._xlws.FILTER(_xlfn._xlws.FILTER([3]Conversion!$J$2:$O$14,[3]Conversion!$J$1:$O$1=$A32),[3]Conversion!$B$2:$B$14=$C32)</f>
        <v>0</v>
      </c>
      <c r="G3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28C4FC-47DA-4692-B0BA-24DB75E3AA1B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D35F76E5-DEB1-447E-AF48-048532F408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29CD31-82AA-4C65-BB1C-4C2998B74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car-eff 0 - starting point</vt:lpstr>
      <vt:lpstr>car-eff M - starting point</vt:lpstr>
      <vt:lpstr>car-eff 0 - clustering</vt:lpstr>
      <vt:lpstr>car-eff M - clustering</vt:lpstr>
      <vt:lpstr>car-emi M - clustering</vt:lpstr>
      <vt:lpstr>car-emi 0 - clustering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Nicolò Golinucci</dc:creator>
  <cp:keywords/>
  <dc:description/>
  <cp:lastModifiedBy>Lorenzo Rinaldi</cp:lastModifiedBy>
  <cp:revision/>
  <dcterms:created xsi:type="dcterms:W3CDTF">2015-06-05T18:17:20Z</dcterms:created>
  <dcterms:modified xsi:type="dcterms:W3CDTF">2024-04-23T16:02:18Z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