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Full scale/"/>
    </mc:Choice>
  </mc:AlternateContent>
  <xr:revisionPtr revIDLastSave="4" documentId="13_ncr:1_{E63F3CBC-BE3F-4281-B89F-D9D0C896C668}" xr6:coauthVersionLast="47" xr6:coauthVersionMax="47" xr10:uidLastSave="{6CD4333B-4BC1-4DA7-AB45-D05F0DE6E347}"/>
  <bookViews>
    <workbookView xWindow="-120" yWindow="-120" windowWidth="29040" windowHeight="15720" tabRatio="991" firstSheet="1" activeTab="29" xr2:uid="{00000000-000D-0000-FFFF-FFFF00000000}"/>
  </bookViews>
  <sheets>
    <sheet name="Legenda" sheetId="32" r:id="rId1"/>
    <sheet name="2000" sheetId="1" r:id="rId2"/>
    <sheet name="2001" sheetId="2" r:id="rId3"/>
    <sheet name="2002" sheetId="3" r:id="rId4"/>
    <sheet name="2003" sheetId="4" r:id="rId5"/>
    <sheet name="2004" sheetId="5" r:id="rId6"/>
    <sheet name="2005" sheetId="6" r:id="rId7"/>
    <sheet name="2006" sheetId="7" r:id="rId8"/>
    <sheet name="2007" sheetId="8" r:id="rId9"/>
    <sheet name="2008" sheetId="9" r:id="rId10"/>
    <sheet name="2009" sheetId="10" r:id="rId11"/>
    <sheet name="2010" sheetId="11" r:id="rId12"/>
    <sheet name="2011" sheetId="12" r:id="rId13"/>
    <sheet name="2012" sheetId="13" r:id="rId14"/>
    <sheet name="2013" sheetId="14" r:id="rId15"/>
    <sheet name="2014" sheetId="15" r:id="rId16"/>
    <sheet name="2015" sheetId="16" r:id="rId17"/>
    <sheet name="2016" sheetId="17" r:id="rId18"/>
    <sheet name="2017" sheetId="18" r:id="rId19"/>
    <sheet name="2018" sheetId="19" r:id="rId20"/>
    <sheet name="2019" sheetId="20" r:id="rId21"/>
    <sheet name="2020" sheetId="21" r:id="rId22"/>
    <sheet name="2021" sheetId="22" r:id="rId23"/>
    <sheet name="2022" sheetId="23" r:id="rId24"/>
    <sheet name="2025" sheetId="28" r:id="rId25"/>
    <sheet name="2030" sheetId="29" r:id="rId26"/>
    <sheet name="2035" sheetId="30" r:id="rId27"/>
    <sheet name="2040" sheetId="31" r:id="rId28"/>
    <sheet name="2045" sheetId="33" r:id="rId29"/>
    <sheet name="2050" sheetId="34" r:id="rId30"/>
  </sheets>
  <externalReferences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34" l="1" a="1"/>
  <c r="B43" i="34" s="1"/>
  <c r="B42" i="34"/>
  <c r="B42" i="34" a="1"/>
  <c r="B38" i="34" a="1"/>
  <c r="B38" i="34" s="1"/>
  <c r="B37" i="34" a="1"/>
  <c r="B37" i="34" s="1"/>
  <c r="B36" i="34" a="1"/>
  <c r="B36" i="34" s="1"/>
  <c r="B35" i="34" a="1"/>
  <c r="B35" i="34" s="1"/>
  <c r="B34" i="34" a="1"/>
  <c r="B34" i="34" s="1"/>
  <c r="B32" i="34"/>
  <c r="B32" i="34" a="1"/>
  <c r="B31" i="34" a="1"/>
  <c r="B31" i="34" s="1"/>
  <c r="B29" i="34" a="1"/>
  <c r="B29" i="34" s="1"/>
  <c r="B27" i="34" a="1"/>
  <c r="B27" i="34" s="1"/>
  <c r="B26" i="34" a="1"/>
  <c r="B26" i="34" s="1"/>
  <c r="B25" i="34" a="1"/>
  <c r="B25" i="34" s="1"/>
  <c r="B24" i="34"/>
  <c r="B24" i="34" a="1"/>
  <c r="B23" i="34" a="1"/>
  <c r="B23" i="34" s="1"/>
  <c r="B22" i="34" a="1"/>
  <c r="B22" i="34" s="1"/>
  <c r="B21" i="34" a="1"/>
  <c r="B21" i="34" s="1"/>
  <c r="B19" i="34" a="1"/>
  <c r="B19" i="34" s="1"/>
  <c r="B18" i="34" a="1"/>
  <c r="B18" i="34" s="1"/>
  <c r="B17" i="34"/>
  <c r="B17" i="34" a="1"/>
  <c r="B16" i="34" a="1"/>
  <c r="B16" i="34" s="1"/>
  <c r="B14" i="34" a="1"/>
  <c r="B14" i="34" s="1"/>
  <c r="B13" i="34" a="1"/>
  <c r="B13" i="34" s="1"/>
  <c r="B12" i="34" a="1"/>
  <c r="B12" i="34" s="1"/>
  <c r="B11" i="34" a="1"/>
  <c r="B11" i="34" s="1"/>
  <c r="B10" i="34"/>
  <c r="B10" i="34" a="1"/>
  <c r="B9" i="34" a="1"/>
  <c r="B9" i="34" s="1"/>
  <c r="B8" i="34" a="1"/>
  <c r="B8" i="34" s="1"/>
  <c r="B7" i="34" a="1"/>
  <c r="B7" i="34" s="1"/>
  <c r="B6" i="34" a="1"/>
  <c r="B6" i="34" s="1"/>
  <c r="B5" i="34" a="1"/>
  <c r="B5" i="34" s="1"/>
  <c r="B4" i="34"/>
  <c r="B4" i="34" a="1"/>
  <c r="B2" i="34" a="1"/>
  <c r="B2" i="34" s="1"/>
  <c r="B43" i="33" a="1"/>
  <c r="B43" i="33" s="1"/>
  <c r="B42" i="33" a="1"/>
  <c r="B42" i="33" s="1"/>
  <c r="B38" i="33" a="1"/>
  <c r="B38" i="33" s="1"/>
  <c r="B37" i="33" a="1"/>
  <c r="B37" i="33" s="1"/>
  <c r="B36" i="33" a="1"/>
  <c r="B36" i="33" s="1"/>
  <c r="B35" i="33" a="1"/>
  <c r="B35" i="33" s="1"/>
  <c r="B34" i="33" a="1"/>
  <c r="B34" i="33" s="1"/>
  <c r="B32" i="33" a="1"/>
  <c r="B32" i="33" s="1"/>
  <c r="B31" i="33" a="1"/>
  <c r="B31" i="33" s="1"/>
  <c r="B29" i="33" a="1"/>
  <c r="B29" i="33" s="1"/>
  <c r="B27" i="33" a="1"/>
  <c r="B27" i="33" s="1"/>
  <c r="B26" i="33" a="1"/>
  <c r="B26" i="33" s="1"/>
  <c r="B25" i="33" a="1"/>
  <c r="B25" i="33" s="1"/>
  <c r="B24" i="33" a="1"/>
  <c r="B24" i="33" s="1"/>
  <c r="B23" i="33" a="1"/>
  <c r="B23" i="33" s="1"/>
  <c r="B22" i="33" a="1"/>
  <c r="B22" i="33" s="1"/>
  <c r="B21" i="33" a="1"/>
  <c r="B21" i="33" s="1"/>
  <c r="B19" i="33" a="1"/>
  <c r="B19" i="33" s="1"/>
  <c r="B18" i="33" a="1"/>
  <c r="B18" i="33" s="1"/>
  <c r="B17" i="33" a="1"/>
  <c r="B17" i="33" s="1"/>
  <c r="B16" i="33" a="1"/>
  <c r="B16" i="33" s="1"/>
  <c r="B14" i="33" a="1"/>
  <c r="B14" i="33" s="1"/>
  <c r="B13" i="33" a="1"/>
  <c r="B13" i="33" s="1"/>
  <c r="B12" i="33" a="1"/>
  <c r="B12" i="33" s="1"/>
  <c r="B11" i="33" a="1"/>
  <c r="B11" i="33" s="1"/>
  <c r="B10" i="33" a="1"/>
  <c r="B10" i="33" s="1"/>
  <c r="B9" i="33" a="1"/>
  <c r="B9" i="33" s="1"/>
  <c r="B8" i="33" a="1"/>
  <c r="B8" i="33" s="1"/>
  <c r="B7" i="33" a="1"/>
  <c r="B7" i="33" s="1"/>
  <c r="B6" i="33" a="1"/>
  <c r="B6" i="33" s="1"/>
  <c r="B5" i="33" a="1"/>
  <c r="B5" i="33" s="1"/>
  <c r="B4" i="33" a="1"/>
  <c r="B4" i="33" s="1"/>
  <c r="B2" i="33" a="1"/>
  <c r="B2" i="33" s="1"/>
  <c r="B32" i="28" a="1"/>
  <c r="B32" i="28" s="1"/>
  <c r="B32" i="29" a="1"/>
  <c r="B32" i="29" s="1"/>
  <c r="B32" i="30" a="1"/>
  <c r="B32" i="30" s="1"/>
  <c r="B32" i="31" a="1"/>
  <c r="B32" i="31" s="1"/>
  <c r="B42" i="28" l="1" a="1"/>
  <c r="B42" i="28" s="1"/>
  <c r="B42" i="29" a="1"/>
  <c r="B42" i="29" s="1"/>
  <c r="B42" i="30" a="1"/>
  <c r="B42" i="30" s="1"/>
  <c r="B42" i="31" a="1"/>
  <c r="B42" i="31" s="1"/>
  <c r="B6" i="28" a="1"/>
  <c r="B6" i="28" s="1"/>
  <c r="B6" i="29" a="1"/>
  <c r="B6" i="29" s="1"/>
  <c r="B6" i="30" a="1"/>
  <c r="B6" i="30" s="1"/>
  <c r="B6" i="31" a="1"/>
  <c r="B6" i="31" s="1"/>
  <c r="B18" i="31" l="1" a="1"/>
  <c r="B18" i="31" s="1"/>
  <c r="B18" i="28" a="1"/>
  <c r="B18" i="28" s="1"/>
  <c r="B18" i="30" l="1" a="1"/>
  <c r="B18" i="30" s="1"/>
  <c r="B18" i="29" a="1"/>
  <c r="B18" i="29" s="1"/>
  <c r="B24" i="31" a="1"/>
  <c r="B24" i="31" s="1"/>
  <c r="B24" i="30" a="1"/>
  <c r="B24" i="30" s="1"/>
  <c r="B24" i="29" a="1"/>
  <c r="B24" i="29" s="1"/>
  <c r="B24" i="28" a="1"/>
  <c r="B24" i="28" s="1"/>
  <c r="B26" i="28" a="1"/>
  <c r="B26" i="28" s="1"/>
  <c r="B26" i="29" a="1"/>
  <c r="B26" i="29" s="1"/>
  <c r="B26" i="30" a="1"/>
  <c r="B26" i="30" s="1"/>
  <c r="B26" i="31" a="1"/>
  <c r="B26" i="31" s="1"/>
  <c r="B9" i="31" a="1"/>
  <c r="B9" i="31" s="1"/>
  <c r="B9" i="30" a="1"/>
  <c r="B9" i="30" s="1"/>
  <c r="B9" i="29" a="1"/>
  <c r="B9" i="29" s="1"/>
  <c r="B9" i="28" a="1"/>
  <c r="B9" i="28" s="1"/>
  <c r="B43" i="31" l="1" a="1"/>
  <c r="B43" i="31" s="1"/>
  <c r="B43" i="30" a="1"/>
  <c r="B43" i="30" s="1"/>
  <c r="B43" i="29" a="1"/>
  <c r="B43" i="29" s="1"/>
  <c r="B43" i="28" a="1"/>
  <c r="B43" i="28" s="1"/>
  <c r="B38" i="31" l="1" a="1"/>
  <c r="B38" i="31" s="1"/>
  <c r="B38" i="30" a="1"/>
  <c r="B38" i="30" s="1"/>
  <c r="B38" i="29" a="1"/>
  <c r="B38" i="29" s="1"/>
  <c r="B38" i="28" a="1"/>
  <c r="B38" i="28" s="1"/>
  <c r="B35" i="31" l="1" a="1"/>
  <c r="B35" i="31" s="1"/>
  <c r="B35" i="30" a="1"/>
  <c r="B35" i="30" s="1"/>
  <c r="B35" i="29" a="1"/>
  <c r="B35" i="29" s="1"/>
  <c r="B35" i="28" a="1"/>
  <c r="B35" i="28" s="1"/>
  <c r="B37" i="31" a="1"/>
  <c r="B37" i="31" s="1"/>
  <c r="B37" i="30" a="1"/>
  <c r="B37" i="30" s="1"/>
  <c r="B37" i="29" a="1"/>
  <c r="B37" i="29" s="1"/>
  <c r="B37" i="28" a="1"/>
  <c r="B37" i="28" s="1"/>
  <c r="B36" i="31" a="1"/>
  <c r="B36" i="31" s="1"/>
  <c r="B36" i="30" a="1"/>
  <c r="B36" i="30" s="1"/>
  <c r="B36" i="29" a="1"/>
  <c r="B36" i="29" s="1"/>
  <c r="B36" i="28" a="1"/>
  <c r="B36" i="28" s="1"/>
  <c r="B34" i="31" a="1"/>
  <c r="B34" i="31" s="1"/>
  <c r="B34" i="30" a="1"/>
  <c r="B34" i="30" s="1"/>
  <c r="B34" i="29" a="1"/>
  <c r="B34" i="29" s="1"/>
  <c r="B34" i="28" a="1"/>
  <c r="B34" i="28" s="1"/>
  <c r="B31" i="31" l="1" a="1"/>
  <c r="B31" i="31" s="1"/>
  <c r="B31" i="30" a="1"/>
  <c r="B31" i="30" s="1"/>
  <c r="B31" i="29" l="1" a="1"/>
  <c r="B31" i="29" s="1"/>
  <c r="B27" i="31" l="1" a="1"/>
  <c r="B27" i="31" s="1"/>
  <c r="B27" i="30" a="1"/>
  <c r="B27" i="30" s="1"/>
  <c r="B27" i="29" a="1"/>
  <c r="B27" i="29" s="1"/>
  <c r="B27" i="28" a="1"/>
  <c r="B27" i="28" s="1"/>
  <c r="B29" i="29" a="1"/>
  <c r="B29" i="29" s="1"/>
  <c r="B29" i="28" a="1"/>
  <c r="B29" i="28" s="1"/>
  <c r="B29" i="31" l="1" a="1"/>
  <c r="B29" i="31" s="1"/>
  <c r="B29" i="30" l="1" a="1"/>
  <c r="B29" i="30" s="1"/>
  <c r="B22" i="31" l="1" a="1"/>
  <c r="B22" i="31" s="1"/>
  <c r="B22" i="30" a="1"/>
  <c r="B22" i="30" s="1"/>
  <c r="B22" i="29" a="1"/>
  <c r="B22" i="29" s="1"/>
  <c r="B22" i="28" a="1"/>
  <c r="B22" i="28" s="1"/>
  <c r="B23" i="31" a="1"/>
  <c r="B23" i="31" s="1"/>
  <c r="B23" i="30" a="1"/>
  <c r="B23" i="30" s="1"/>
  <c r="B23" i="29" a="1"/>
  <c r="B23" i="29" s="1"/>
  <c r="B23" i="28" a="1"/>
  <c r="B23" i="28" s="1"/>
  <c r="B21" i="30" l="1" a="1"/>
  <c r="B21" i="30" s="1"/>
  <c r="B21" i="31" a="1"/>
  <c r="B21" i="31" s="1"/>
  <c r="B21" i="29" a="1"/>
  <c r="B21" i="29" s="1"/>
  <c r="B21" i="28" a="1"/>
  <c r="B21" i="28" s="1"/>
  <c r="B19" i="31" a="1"/>
  <c r="B19" i="31" s="1"/>
  <c r="B19" i="30" a="1"/>
  <c r="B19" i="30" s="1"/>
  <c r="B19" i="29" a="1"/>
  <c r="B19" i="29" s="1"/>
  <c r="B19" i="28" a="1"/>
  <c r="B19" i="28" s="1"/>
  <c r="B16" i="31" l="1" a="1"/>
  <c r="B16" i="31" s="1"/>
  <c r="B16" i="30" a="1"/>
  <c r="B16" i="30" s="1"/>
  <c r="B16" i="29" a="1"/>
  <c r="B16" i="29" s="1"/>
  <c r="B16" i="28" a="1"/>
  <c r="B16" i="28" s="1"/>
  <c r="B8" i="31" l="1" a="1"/>
  <c r="B8" i="31" s="1"/>
  <c r="B8" i="30" a="1"/>
  <c r="B8" i="30" s="1"/>
  <c r="B8" i="29" a="1"/>
  <c r="B8" i="29" s="1"/>
  <c r="B8" i="28" a="1"/>
  <c r="B8" i="28" s="1"/>
  <c r="B10" i="31" l="1" a="1"/>
  <c r="B10" i="31" s="1"/>
  <c r="B10" i="30" a="1"/>
  <c r="B10" i="30" s="1"/>
  <c r="B10" i="29" a="1"/>
  <c r="B10" i="29" s="1"/>
  <c r="B10" i="28" a="1"/>
  <c r="B10" i="28" s="1"/>
  <c r="B11" i="31" a="1"/>
  <c r="B11" i="31" s="1"/>
  <c r="B11" i="30" a="1"/>
  <c r="B11" i="30" s="1"/>
  <c r="B11" i="29" a="1"/>
  <c r="B11" i="29" s="1"/>
  <c r="B11" i="28" a="1"/>
  <c r="B11" i="28" s="1"/>
  <c r="B14" i="31" a="1"/>
  <c r="B14" i="31" s="1"/>
  <c r="B14" i="30" a="1"/>
  <c r="B14" i="30" s="1"/>
  <c r="B14" i="29" a="1"/>
  <c r="B14" i="29" s="1"/>
  <c r="B14" i="28" a="1"/>
  <c r="B14" i="28" s="1"/>
  <c r="B5" i="28" l="1" a="1"/>
  <c r="B5" i="28" s="1"/>
  <c r="B5" i="29" a="1"/>
  <c r="B5" i="29" s="1"/>
  <c r="B5" i="30" a="1"/>
  <c r="B5" i="30" s="1"/>
  <c r="B5" i="31" a="1"/>
  <c r="B5" i="31" s="1"/>
  <c r="B4" i="31" a="1"/>
  <c r="B4" i="31" s="1"/>
  <c r="B4" i="30" a="1"/>
  <c r="B4" i="30" s="1"/>
  <c r="B4" i="29" a="1"/>
  <c r="B4" i="29" s="1"/>
  <c r="B4" i="28" a="1"/>
  <c r="B4" i="28" s="1"/>
  <c r="B7" i="28" a="1"/>
  <c r="B7" i="28" s="1"/>
  <c r="B7" i="29" a="1"/>
  <c r="B7" i="29" s="1"/>
  <c r="B7" i="30" a="1"/>
  <c r="B7" i="30" s="1"/>
  <c r="B7" i="31" a="1"/>
  <c r="B7" i="31" s="1"/>
  <c r="B12" i="31" l="1" a="1"/>
  <c r="B12" i="31" s="1"/>
  <c r="B12" i="30" a="1"/>
  <c r="B12" i="30" s="1"/>
  <c r="B12" i="29" a="1"/>
  <c r="B12" i="29" s="1"/>
  <c r="B12" i="28" a="1"/>
  <c r="B12" i="28" s="1"/>
  <c r="B13" i="31" l="1" a="1"/>
  <c r="B13" i="31" s="1"/>
  <c r="B13" i="30" a="1"/>
  <c r="B13" i="30" s="1"/>
  <c r="B13" i="29" a="1"/>
  <c r="B13" i="29" s="1"/>
  <c r="B13" i="28" a="1"/>
  <c r="B13" i="28" s="1"/>
  <c r="B17" i="31" l="1" a="1"/>
  <c r="B17" i="31" s="1"/>
  <c r="B17" i="30" a="1"/>
  <c r="B17" i="30" s="1"/>
  <c r="B17" i="29" a="1"/>
  <c r="B17" i="29" s="1"/>
  <c r="B17" i="28" a="1"/>
  <c r="B17" i="28" s="1"/>
  <c r="B25" i="31" l="1" a="1"/>
  <c r="B25" i="31" s="1"/>
  <c r="B25" i="30" a="1"/>
  <c r="B25" i="30" s="1"/>
  <c r="B25" i="29" a="1"/>
  <c r="B25" i="29" s="1"/>
  <c r="B25" i="28" a="1"/>
  <c r="B25" i="28" s="1"/>
  <c r="B2" i="30" l="1" a="1"/>
  <c r="B2" i="30" s="1"/>
  <c r="B2" i="29" a="1"/>
  <c r="B2" i="29" s="1"/>
  <c r="B2" i="28" a="1"/>
  <c r="B2" i="28" s="1"/>
  <c r="B2" i="31" a="1"/>
  <c r="B2" i="31" s="1"/>
  <c r="B31" i="28" l="1" a="1"/>
  <c r="B3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<sst xmlns="http://schemas.openxmlformats.org/spreadsheetml/2006/main" count="1828" uniqueCount="120">
  <si>
    <t>Bioenergy</t>
  </si>
  <si>
    <t>Coal</t>
  </si>
  <si>
    <t>Gas</t>
  </si>
  <si>
    <t>Hydro</t>
  </si>
  <si>
    <t>Nuclear</t>
  </si>
  <si>
    <t>Other Fossil</t>
  </si>
  <si>
    <t>Other Renewables</t>
  </si>
  <si>
    <t>Solar</t>
  </si>
  <si>
    <t>Wind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</si>
  <si>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</si>
  <si>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</si>
  <si>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</si>
  <si>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</si>
  <si>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</si>
  <si>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</si>
  <si>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</si>
  <si>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</si>
  <si>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</si>
  <si>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</si>
  <si>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</si>
  <si>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</si>
  <si>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</si>
  <si>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</si>
  <si>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</si>
  <si>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</si>
  <si>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</si>
  <si>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</si>
  <si>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</si>
  <si>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</si>
  <si>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</si>
  <si>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</si>
  <si>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</si>
  <si>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</si>
  <si>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</si>
  <si>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</si>
  <si>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</si>
  <si>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</si>
  <si>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</si>
  <si>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</si>
  <si>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</si>
  <si>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</si>
  <si>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</si>
  <si>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</si>
  <si>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</si>
  <si>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</si>
  <si>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</si>
  <si>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</si>
  <si>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</si>
  <si>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</si>
  <si>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</si>
  <si>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</si>
  <si>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</si>
  <si>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</si>
  <si>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</si>
  <si>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</si>
  <si>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</si>
  <si>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</si>
  <si>
    <t>Sigla</t>
  </si>
  <si>
    <t>Nome</t>
  </si>
  <si>
    <t>Austria</t>
  </si>
  <si>
    <t>Australia</t>
  </si>
  <si>
    <t>Belgium</t>
  </si>
  <si>
    <t>Bulgaria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</si>
  <si>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</si>
  <si>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</si>
  <si>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</si>
  <si>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</si>
  <si>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</si>
  <si>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</si>
  <si>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</si>
  <si>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</si>
  <si>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</si>
  <si>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</si>
  <si>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</si>
  <si>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</si>
  <si>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</si>
  <si>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</si>
  <si>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Croatia</t>
  </si>
  <si>
    <t>Hungary</t>
  </si>
  <si>
    <t>Indonesia</t>
  </si>
  <si>
    <t>Ireland</t>
  </si>
  <si>
    <t>India</t>
  </si>
  <si>
    <t>Italy</t>
  </si>
  <si>
    <t>Japan</t>
  </si>
  <si>
    <t>South Korea</t>
  </si>
  <si>
    <t>Lithuania</t>
  </si>
  <si>
    <t>Luxembourg</t>
  </si>
  <si>
    <t>Latvia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</si>
  <si>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</si>
  <si>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</si>
  <si>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</si>
  <si>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</si>
  <si>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</si>
  <si>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</si>
  <si>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</si>
  <si>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</si>
  <si>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Sweden</t>
  </si>
  <si>
    <t>Slovenia</t>
  </si>
  <si>
    <t>Slovakia</t>
  </si>
  <si>
    <t>Turkey</t>
  </si>
  <si>
    <t>TW</t>
  </si>
  <si>
    <t>Taiwan</t>
  </si>
  <si>
    <t>USA</t>
  </si>
  <si>
    <t>RoW Asia and Pacific</t>
  </si>
  <si>
    <t>RoW Europe</t>
  </si>
  <si>
    <t>RoW Africa</t>
  </si>
  <si>
    <t>RoW America</t>
  </si>
  <si>
    <t>RoW Middle East</t>
  </si>
  <si>
    <t>South Africa</t>
  </si>
  <si>
    <t>si</t>
  </si>
  <si>
    <t>paper</t>
  </si>
  <si>
    <t>no</t>
  </si>
  <si>
    <t>excel</t>
  </si>
  <si>
    <t>note</t>
  </si>
  <si>
    <t>WEO (2030, 2050 + interpolazione)</t>
  </si>
  <si>
    <t>AEO</t>
  </si>
  <si>
    <t>non si trovano risultati</t>
  </si>
  <si>
    <t>NON MI SI APRONO SITI TURCHI</t>
  </si>
  <si>
    <t>IMPOSSIBILE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</si>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</sst>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\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F81BD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textRotation="90"/>
    </xf>
    <xf numFmtId="164" fontId="0" fillId="0" borderId="0" xfId="1" applyNumberFormat="1" applyFont="1"/>
    <xf numFmtId="2" fontId="1" fillId="0" borderId="0" xfId="0" applyNumberFormat="1" applyFont="1"/>
    <xf numFmtId="2" fontId="0" fillId="0" borderId="0" xfId="0" applyNumberFormat="1"/>
    <xf numFmtId="2" fontId="0" fillId="0" borderId="0" xfId="0" quotePrefix="1" applyNumberFormat="1"/>
    <xf numFmtId="2" fontId="1" fillId="0" borderId="0" xfId="0" quotePrefix="1" applyNumberFormat="1" applyFont="1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2" xfId="0" applyFont="1" applyFill="1" applyBorder="1"/>
    <xf numFmtId="0" fontId="3" fillId="4" borderId="0" xfId="0" applyFont="1" applyFill="1"/>
    <xf numFmtId="164" fontId="0" fillId="0" borderId="0" xfId="0" applyNumberFormat="1"/>
    <xf numFmtId="0" fontId="3" fillId="5" borderId="2" xfId="0" applyFont="1" applyFill="1" applyBorder="1"/>
    <xf numFmtId="164" fontId="0" fillId="4" borderId="0" xfId="1" applyNumberFormat="1" applyFont="1" applyFill="1"/>
    <xf numFmtId="0" fontId="1" fillId="0" borderId="3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externalLink" Target="externalLinks/externalLink12.xml"/><Relationship Id="rId47" Type="http://schemas.openxmlformats.org/officeDocument/2006/relationships/externalLink" Target="externalLinks/externalLink17.xml"/><Relationship Id="rId63" Type="http://schemas.openxmlformats.org/officeDocument/2006/relationships/externalLink" Target="externalLinks/externalLink33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externalLink" Target="externalLinks/externalLink7.xml"/><Relationship Id="rId40" Type="http://schemas.openxmlformats.org/officeDocument/2006/relationships/externalLink" Target="externalLinks/externalLink10.xml"/><Relationship Id="rId45" Type="http://schemas.openxmlformats.org/officeDocument/2006/relationships/externalLink" Target="externalLinks/externalLink15.xml"/><Relationship Id="rId53" Type="http://schemas.openxmlformats.org/officeDocument/2006/relationships/externalLink" Target="externalLinks/externalLink23.xml"/><Relationship Id="rId58" Type="http://schemas.openxmlformats.org/officeDocument/2006/relationships/externalLink" Target="externalLinks/externalLink2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3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5.xml"/><Relationship Id="rId43" Type="http://schemas.openxmlformats.org/officeDocument/2006/relationships/externalLink" Target="externalLinks/externalLink13.xml"/><Relationship Id="rId48" Type="http://schemas.openxmlformats.org/officeDocument/2006/relationships/externalLink" Target="externalLinks/externalLink18.xml"/><Relationship Id="rId56" Type="http://schemas.openxmlformats.org/officeDocument/2006/relationships/externalLink" Target="externalLinks/externalLink26.xml"/><Relationship Id="rId64" Type="http://schemas.openxmlformats.org/officeDocument/2006/relationships/theme" Target="theme/theme1.xml"/><Relationship Id="rId6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externalLink" Target="externalLinks/externalLink8.xml"/><Relationship Id="rId46" Type="http://schemas.openxmlformats.org/officeDocument/2006/relationships/externalLink" Target="externalLinks/externalLink16.xml"/><Relationship Id="rId59" Type="http://schemas.openxmlformats.org/officeDocument/2006/relationships/externalLink" Target="externalLinks/externalLink29.xml"/><Relationship Id="rId67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1.xml"/><Relationship Id="rId54" Type="http://schemas.openxmlformats.org/officeDocument/2006/relationships/externalLink" Target="externalLinks/externalLink24.xml"/><Relationship Id="rId62" Type="http://schemas.openxmlformats.org/officeDocument/2006/relationships/externalLink" Target="externalLinks/externalLink32.xml"/><Relationship Id="rId7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6.xml"/><Relationship Id="rId49" Type="http://schemas.openxmlformats.org/officeDocument/2006/relationships/externalLink" Target="externalLinks/externalLink19.xml"/><Relationship Id="rId57" Type="http://schemas.openxmlformats.org/officeDocument/2006/relationships/externalLink" Target="externalLinks/externalLink27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.xml"/><Relationship Id="rId44" Type="http://schemas.openxmlformats.org/officeDocument/2006/relationships/externalLink" Target="externalLinks/externalLink14.xml"/><Relationship Id="rId52" Type="http://schemas.openxmlformats.org/officeDocument/2006/relationships/externalLink" Target="externalLinks/externalLink22.xml"/><Relationship Id="rId60" Type="http://schemas.openxmlformats.org/officeDocument/2006/relationships/externalLink" Target="externalLinks/externalLink3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externalLink" Target="externalLinks/externalLink9.xml"/><Relationship Id="rId34" Type="http://schemas.openxmlformats.org/officeDocument/2006/relationships/externalLink" Target="externalLinks/externalLink4.xml"/><Relationship Id="rId50" Type="http://schemas.openxmlformats.org/officeDocument/2006/relationships/externalLink" Target="externalLinks/externalLink20.xml"/><Relationship Id="rId55" Type="http://schemas.openxmlformats.org/officeDocument/2006/relationships/externalLink" Target="externalLinks/externalLink2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Austria_electricity_mix.xlsx" TargetMode="External"/><Relationship Id="rId1" Type="http://schemas.openxmlformats.org/officeDocument/2006/relationships/externalLinkPath" Target="https://polimi365-my.sharepoint.com/personal/10427081_polimi_it/Documents/SUFFICIENCY/Energy%20mix/Austria_electricity_mix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Belgium_electricity_mix.xlsx" TargetMode="External"/><Relationship Id="rId1" Type="http://schemas.openxmlformats.org/officeDocument/2006/relationships/externalLinkPath" Target="https://polimi365-my.sharepoint.com/personal/10427081_polimi_it/Documents/SUFFICIENCY/Energy%20mix/Belgium_electricity_mix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Bulgaria_electricity_mix.xlsx" TargetMode="External"/><Relationship Id="rId1" Type="http://schemas.openxmlformats.org/officeDocument/2006/relationships/externalLinkPath" Target="https://polimi365-my.sharepoint.com/personal/10427081_polimi_it/Documents/SUFFICIENCY/Energy%20mix/Bulgaria_electricity_mix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Brazil_electricity_mix.xlsx" TargetMode="External"/><Relationship Id="rId1" Type="http://schemas.openxmlformats.org/officeDocument/2006/relationships/externalLinkPath" Target="https://polimi365-my.sharepoint.com/personal/10427081_polimi_it/Documents/SUFFICIENCY/Energy%20mix/Brazil_electricity_mix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Canada_electricity_mix.xlsx" TargetMode="External"/><Relationship Id="rId1" Type="http://schemas.openxmlformats.org/officeDocument/2006/relationships/externalLinkPath" Target="https://polimi365-my.sharepoint.com/personal/10427081_polimi_it/Documents/SUFFICIENCY/Energy%20mix/Canada_electricity_mi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Switzerland_electricity_mix.xlsx" TargetMode="External"/><Relationship Id="rId1" Type="http://schemas.openxmlformats.org/officeDocument/2006/relationships/externalLinkPath" Target="https://polimi365-my.sharepoint.com/personal/10427081_polimi_it/Documents/SUFFICIENCY/Energy%20mix/Switzerland_electricity_mi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China_electricity_mix.xlsx" TargetMode="External"/><Relationship Id="rId1" Type="http://schemas.openxmlformats.org/officeDocument/2006/relationships/externalLinkPath" Target="https://polimi365-my.sharepoint.com/personal/10427081_polimi_it/Documents/SUFFICIENCY/Energy%20mix/China_electricity_mi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Cyprus_electricity_mix.xlsx" TargetMode="External"/><Relationship Id="rId1" Type="http://schemas.openxmlformats.org/officeDocument/2006/relationships/externalLinkPath" Target="https://polimi365-my.sharepoint.com/personal/10427081_polimi_it/Documents/SUFFICIENCY/Energy%20mix/Cyprus_electricity_mi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CzechRepublic_electricity_mix.xlsx" TargetMode="External"/><Relationship Id="rId1" Type="http://schemas.openxmlformats.org/officeDocument/2006/relationships/externalLinkPath" Target="https://polimi365-my.sharepoint.com/personal/10427081_polimi_it/Documents/SUFFICIENCY/Energy%20mix/CzechRepublic_electricity_mix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germany_electricity_mix.xlsx" TargetMode="External"/><Relationship Id="rId1" Type="http://schemas.openxmlformats.org/officeDocument/2006/relationships/externalLinkPath" Target="https://polimi365-my.sharepoint.com/personal/10427081_polimi_it/Documents/SUFFICIENCY/Energy%20mix/germany_electricity_mix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denmark_electricity_mix.xlsx" TargetMode="External"/><Relationship Id="rId1" Type="http://schemas.openxmlformats.org/officeDocument/2006/relationships/externalLinkPath" Target="https://polimi365-my.sharepoint.com/personal/10427081_polimi_it/Documents/SUFFICIENCY/Energy%20mix/denmark_electricity_mix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Estonia_electricity_mix.xlsx" TargetMode="External"/><Relationship Id="rId1" Type="http://schemas.openxmlformats.org/officeDocument/2006/relationships/externalLinkPath" Target="https://polimi365-my.sharepoint.com/personal/10427081_polimi_it/Documents/SUFFICIENCY/Energy%20mix/Estonia_electricity_mix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Finland_electricity_mix.xlsx" TargetMode="External"/><Relationship Id="rId1" Type="http://schemas.openxmlformats.org/officeDocument/2006/relationships/externalLinkPath" Target="https://polimi365-my.sharepoint.com/personal/10427081_polimi_it/Documents/SUFFICIENCY/Energy%20mix/Finland_electricity_mix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france_electricity_mix.xlsx" TargetMode="External"/><Relationship Id="rId1" Type="http://schemas.openxmlformats.org/officeDocument/2006/relationships/externalLinkPath" Target="https://polimi365-my.sharepoint.com/personal/10427081_polimi_it/Documents/SUFFICIENCY/Energy%20mix/france_electricity_mix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UK_electricity_mix.xlsx" TargetMode="External"/><Relationship Id="rId1" Type="http://schemas.openxmlformats.org/officeDocument/2006/relationships/externalLinkPath" Target="https://polimi365-my.sharepoint.com/personal/10427081_polimi_it/Documents/SUFFICIENCY/Energy%20mix/UK_electricity_mi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Greece_electricity_mix.xlsx" TargetMode="External"/><Relationship Id="rId1" Type="http://schemas.openxmlformats.org/officeDocument/2006/relationships/externalLinkPath" Target="https://polimi365-my.sharepoint.com/personal/10427081_polimi_it/Documents/SUFFICIENCY/Energy%20mix/Greece_electricity_mi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Hungary_electricity_mix.xlsx" TargetMode="External"/><Relationship Id="rId1" Type="http://schemas.openxmlformats.org/officeDocument/2006/relationships/externalLinkPath" Target="https://polimi365-my.sharepoint.com/personal/10427081_polimi_it/Documents/SUFFICIENCY/Energy%20mix/Hungary_electricity_mi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Indonesia_electricity_mix.xlsx" TargetMode="External"/><Relationship Id="rId1" Type="http://schemas.openxmlformats.org/officeDocument/2006/relationships/externalLinkPath" Target="https://polimi365-my.sharepoint.com/personal/10427081_polimi_it/Documents/SUFFICIENCY/Energy%20mix/Indonesia_electricity_mix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Ireland_electricity_mix.xlsx" TargetMode="External"/><Relationship Id="rId1" Type="http://schemas.openxmlformats.org/officeDocument/2006/relationships/externalLinkPath" Target="https://polimi365-my.sharepoint.com/personal/10427081_polimi_it/Documents/SUFFICIENCY/Energy%20mix/Ireland_electricity_mix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India_electricity_mix.xlsx" TargetMode="External"/><Relationship Id="rId1" Type="http://schemas.openxmlformats.org/officeDocument/2006/relationships/externalLinkPath" Target="https://polimi365-my.sharepoint.com/personal/10427081_polimi_it/Documents/SUFFICIENCY/Energy%20mix/India_electricity_mix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italy_electricity_mix.xlsx" TargetMode="External"/><Relationship Id="rId1" Type="http://schemas.openxmlformats.org/officeDocument/2006/relationships/externalLinkPath" Target="https://polimi365-my.sharepoint.com/personal/10427081_polimi_it/Documents/SUFFICIENCY/Energy%20mix/italy_electricity_mix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Japan_electricity_mix.xlsx" TargetMode="External"/><Relationship Id="rId1" Type="http://schemas.openxmlformats.org/officeDocument/2006/relationships/externalLinkPath" Target="https://polimi365-my.sharepoint.com/personal/10427081_polimi_it/Documents/SUFFICIENCY/Energy%20mix/Japan_electricity_mix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Korea_electricity_mix.xlsx" TargetMode="External"/><Relationship Id="rId1" Type="http://schemas.openxmlformats.org/officeDocument/2006/relationships/externalLinkPath" Target="https://polimi365-my.sharepoint.com/personal/10427081_polimi_it/Documents/SUFFICIENCY/Energy%20mix/Korea_electricity_mix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Luxembourg_electricity_mix.xlsx" TargetMode="External"/><Relationship Id="rId1" Type="http://schemas.openxmlformats.org/officeDocument/2006/relationships/externalLinkPath" Target="https://polimi365-my.sharepoint.com/personal/10427081_polimi_it/Documents/SUFFICIENCY/Energy%20mix/Luxembourg_electricity_mix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Malta_electricity_mix.xlsx" TargetMode="External"/><Relationship Id="rId1" Type="http://schemas.openxmlformats.org/officeDocument/2006/relationships/externalLinkPath" Target="https://polimi365-my.sharepoint.com/personal/10427081_polimi_it/Documents/SUFFICIENCY/Energy%20mix/Malta_electricity_mi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Mexico_electricity_mix.xlsx" TargetMode="External"/><Relationship Id="rId1" Type="http://schemas.openxmlformats.org/officeDocument/2006/relationships/externalLinkPath" Target="https://polimi365-my.sharepoint.com/personal/10427081_polimi_it/Documents/SUFFICIENCY/Energy%20mix/Mexico_electricity_mix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Norway_electricity_mix.xlsx" TargetMode="External"/><Relationship Id="rId1" Type="http://schemas.openxmlformats.org/officeDocument/2006/relationships/externalLinkPath" Target="https://polimi365-my.sharepoint.com/personal/10427081_polimi_it/Documents/SUFFICIENCY/Energy%20mix/Norway_electricity_mix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Poland_electricity_mix.xlsx" TargetMode="External"/><Relationship Id="rId1" Type="http://schemas.openxmlformats.org/officeDocument/2006/relationships/externalLinkPath" Target="https://polimi365-my.sharepoint.com/personal/10427081_polimi_it/Documents/SUFFICIENCY/Energy%20mix/Poland_electricity_mix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Portugal_electricity_mix.xlsx" TargetMode="External"/><Relationship Id="rId1" Type="http://schemas.openxmlformats.org/officeDocument/2006/relationships/externalLinkPath" Target="https://polimi365-my.sharepoint.com/personal/10427081_polimi_it/Documents/SUFFICIENCY/Energy%20mix/Portugal_electricity_mi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Romania_electricity_mix.xlsx" TargetMode="External"/><Relationship Id="rId1" Type="http://schemas.openxmlformats.org/officeDocument/2006/relationships/externalLinkPath" Target="https://polimi365-my.sharepoint.com/personal/10427081_polimi_it/Documents/SUFFICIENCY/Energy%20mix/Romania_electricity_mi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Sweden_electricity_mix.xlsx" TargetMode="External"/><Relationship Id="rId1" Type="http://schemas.openxmlformats.org/officeDocument/2006/relationships/externalLinkPath" Target="https://polimi365-my.sharepoint.com/personal/10427081_polimi_it/Documents/SUFFICIENCY/Energy%20mix/Sweden_electricity_mi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USA_electricity_mix.xlsx" TargetMode="External"/><Relationship Id="rId1" Type="http://schemas.openxmlformats.org/officeDocument/2006/relationships/externalLinkPath" Target="https://polimi365-my.sharepoint.com/personal/10427081_polimi_it/Documents/SUFFICIENCY/Energy%20mix/USA_electricity_mi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Energy%20mix/SouthAfrica_electricity_mix.xlsx" TargetMode="External"/><Relationship Id="rId1" Type="http://schemas.openxmlformats.org/officeDocument/2006/relationships/externalLinkPath" Target="https://polimi365-my.sharepoint.com/personal/10427081_polimi_it/Documents/SUFFICIENCY/Energy%20mix/SouthAfrica_electricity_m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USTRIA"/>
    </sheetNames>
    <sheetDataSet>
      <sheetData sheetId="0">
        <row r="2">
          <cell r="C2">
            <v>7.0224719101123587E-2</v>
          </cell>
          <cell r="D2">
            <v>7.0422535211267609E-2</v>
          </cell>
          <cell r="E2">
            <v>6.6666666666666666E-2</v>
          </cell>
          <cell r="F2">
            <v>7.4999999999999997E-2</v>
          </cell>
        </row>
        <row r="3">
          <cell r="C3">
            <v>7.0224719101123594E-4</v>
          </cell>
          <cell r="D3">
            <v>0</v>
          </cell>
          <cell r="E3">
            <v>0</v>
          </cell>
          <cell r="F3">
            <v>0</v>
          </cell>
        </row>
        <row r="4">
          <cell r="C4">
            <v>0.14957865168539325</v>
          </cell>
          <cell r="D4">
            <v>0.14084507042253522</v>
          </cell>
          <cell r="E4">
            <v>0.12</v>
          </cell>
          <cell r="F4">
            <v>0.1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</row>
        <row r="6">
          <cell r="C6">
            <v>2.8089887640449437E-2</v>
          </cell>
          <cell r="D6">
            <v>1.4084507042253521E-2</v>
          </cell>
          <cell r="E6">
            <v>1.3333333333333334E-2</v>
          </cell>
          <cell r="F6">
            <v>1.2500000000000001E-2</v>
          </cell>
        </row>
        <row r="7">
          <cell r="C7">
            <v>4.2134831460674156E-2</v>
          </cell>
          <cell r="D7">
            <v>5.6338028169014086E-2</v>
          </cell>
          <cell r="E7">
            <v>0.06</v>
          </cell>
          <cell r="F7">
            <v>6.25E-2</v>
          </cell>
        </row>
        <row r="8">
          <cell r="C8">
            <v>0.11938202247191011</v>
          </cell>
          <cell r="D8">
            <v>0.12676056338028169</v>
          </cell>
          <cell r="E8">
            <v>0.16666666666666666</v>
          </cell>
          <cell r="F8">
            <v>0.2</v>
          </cell>
        </row>
        <row r="9">
          <cell r="C9">
            <v>0.5898876404494382</v>
          </cell>
          <cell r="D9">
            <v>0.59154929577464788</v>
          </cell>
          <cell r="E9">
            <v>0.57333333333333336</v>
          </cell>
          <cell r="F9">
            <v>0.55000000000000004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9.7902097902097904E-2</v>
          </cell>
          <cell r="C2">
            <v>0.10884353741496598</v>
          </cell>
          <cell r="D2">
            <v>0.11612903225806452</v>
          </cell>
          <cell r="E2">
            <v>0.11976047904191617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B4">
            <v>0.40559440559440557</v>
          </cell>
          <cell r="C4">
            <v>0.58503401360544216</v>
          </cell>
          <cell r="D4">
            <v>0.58064516129032262</v>
          </cell>
          <cell r="E4">
            <v>0.56287425149700598</v>
          </cell>
        </row>
        <row r="5">
          <cell r="B5">
            <v>0.27972027972027974</v>
          </cell>
          <cell r="C5">
            <v>0</v>
          </cell>
          <cell r="D5">
            <v>0</v>
          </cell>
          <cell r="E5">
            <v>0</v>
          </cell>
        </row>
        <row r="6">
          <cell r="B6">
            <v>1.3986013986013986E-2</v>
          </cell>
          <cell r="C6">
            <v>1.3605442176870748E-2</v>
          </cell>
          <cell r="D6">
            <v>1.2903225806451613E-2</v>
          </cell>
          <cell r="E6">
            <v>1.1976047904191617E-2</v>
          </cell>
        </row>
        <row r="7">
          <cell r="B7">
            <v>5.5944055944055944E-2</v>
          </cell>
          <cell r="C7">
            <v>6.1224489795918366E-2</v>
          </cell>
          <cell r="D7">
            <v>6.4516129032258063E-2</v>
          </cell>
          <cell r="E7">
            <v>7.1856287425149698E-2</v>
          </cell>
        </row>
        <row r="8">
          <cell r="B8">
            <v>0.13986013986013987</v>
          </cell>
          <cell r="C8">
            <v>0.22448979591836735</v>
          </cell>
          <cell r="D8">
            <v>0.21935483870967742</v>
          </cell>
          <cell r="E8">
            <v>0.22754491017964071</v>
          </cell>
        </row>
        <row r="9">
          <cell r="B9">
            <v>6.993006993006993E-3</v>
          </cell>
          <cell r="C9">
            <v>6.8027210884353739E-3</v>
          </cell>
          <cell r="D9">
            <v>6.4516129032258064E-3</v>
          </cell>
          <cell r="E9">
            <v>5.9880239520958087E-3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2.9000000000000001E-2</v>
          </cell>
          <cell r="C2">
            <v>2.9000000000000001E-2</v>
          </cell>
          <cell r="D2">
            <v>2.8000000000000001E-2</v>
          </cell>
          <cell r="E2">
            <v>2.7E-2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B4">
            <v>0.05</v>
          </cell>
          <cell r="C4">
            <v>0.11600000000000001</v>
          </cell>
          <cell r="D4">
            <v>0.14000000000000001</v>
          </cell>
          <cell r="E4">
            <v>9.6000000000000002E-2</v>
          </cell>
        </row>
        <row r="5">
          <cell r="B5">
            <v>0.32500000000000001</v>
          </cell>
          <cell r="C5">
            <v>0.313</v>
          </cell>
          <cell r="D5">
            <v>0.45400000000000001</v>
          </cell>
          <cell r="E5">
            <v>0.59699999999999998</v>
          </cell>
        </row>
        <row r="6">
          <cell r="B6">
            <v>0.40400000000000003</v>
          </cell>
          <cell r="C6">
            <v>0.30399999999999999</v>
          </cell>
          <cell r="D6">
            <v>0.15</v>
          </cell>
          <cell r="E6">
            <v>2.3E-2</v>
          </cell>
        </row>
        <row r="7">
          <cell r="B7">
            <v>5.8000000000000003E-2</v>
          </cell>
          <cell r="C7">
            <v>0.10100000000000001</v>
          </cell>
          <cell r="D7">
            <v>9.7000000000000003E-2</v>
          </cell>
          <cell r="E7">
            <v>9.5000000000000001E-2</v>
          </cell>
        </row>
        <row r="8">
          <cell r="B8">
            <v>3.4000000000000002E-2</v>
          </cell>
          <cell r="C8">
            <v>0.04</v>
          </cell>
          <cell r="D8">
            <v>3.7999999999999999E-2</v>
          </cell>
          <cell r="E8">
            <v>7.0999999999999994E-2</v>
          </cell>
        </row>
        <row r="9">
          <cell r="B9">
            <v>0.1</v>
          </cell>
          <cell r="C9">
            <v>9.7000000000000003E-2</v>
          </cell>
          <cell r="D9">
            <v>9.2999999999999999E-2</v>
          </cell>
          <cell r="E9">
            <v>9.0999999999999998E-2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8.6361377924532801E-2</v>
          </cell>
          <cell r="D2">
            <v>7.3921075588854107E-2</v>
          </cell>
          <cell r="E2">
            <v>6.3745830742269208E-2</v>
          </cell>
          <cell r="F2">
            <v>5.5729056123222459E-2</v>
          </cell>
        </row>
        <row r="3">
          <cell r="C3">
            <v>1.9045558633662675E-2</v>
          </cell>
          <cell r="D3">
            <v>1.3996510494175603E-2</v>
          </cell>
          <cell r="E3">
            <v>1.0529142404884392E-2</v>
          </cell>
          <cell r="F3">
            <v>7.7974187158262832E-3</v>
          </cell>
        </row>
        <row r="4">
          <cell r="C4">
            <v>5.9917972825060638E-2</v>
          </cell>
          <cell r="D4">
            <v>5.0059013701441987E-2</v>
          </cell>
          <cell r="E4">
            <v>4.4920572106959128E-2</v>
          </cell>
          <cell r="F4">
            <v>4.0872017222036927E-2</v>
          </cell>
        </row>
        <row r="5">
          <cell r="C5">
            <v>2.6432404584281366E-2</v>
          </cell>
          <cell r="D5">
            <v>3.0520346897931951E-2</v>
          </cell>
          <cell r="E5">
            <v>3.3000734920006783E-2</v>
          </cell>
          <cell r="F5">
            <v>3.4954468734523916E-2</v>
          </cell>
        </row>
        <row r="6">
          <cell r="C6">
            <v>1.495520040188549E-2</v>
          </cell>
          <cell r="D6">
            <v>7.6846102529891727E-3</v>
          </cell>
          <cell r="E6">
            <v>6.6651591384476227E-3</v>
          </cell>
          <cell r="F6">
            <v>5.8619609269983733E-3</v>
          </cell>
        </row>
        <row r="7">
          <cell r="C7">
            <v>8.3635083576414165E-2</v>
          </cell>
          <cell r="D7">
            <v>0.13065120336634681</v>
          </cell>
          <cell r="E7">
            <v>0.14951664876476906</v>
          </cell>
          <cell r="F7">
            <v>0.16437746985638194</v>
          </cell>
        </row>
        <row r="8">
          <cell r="C8">
            <v>0.16181207819899565</v>
          </cell>
          <cell r="D8">
            <v>0.20287884230512648</v>
          </cell>
          <cell r="E8">
            <v>0.24877042229634233</v>
          </cell>
          <cell r="F8">
            <v>0.28492162153967432</v>
          </cell>
        </row>
        <row r="9">
          <cell r="C9">
            <v>0.54784032385516723</v>
          </cell>
          <cell r="D9">
            <v>0.4902883973931339</v>
          </cell>
          <cell r="E9">
            <v>0.44285148962632143</v>
          </cell>
          <cell r="F9">
            <v>0.40548598688133569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1.1608740537406485E-2</v>
          </cell>
          <cell r="C2">
            <v>1.2224568551416249E-2</v>
          </cell>
          <cell r="D2">
            <v>2.1497044337644731E-2</v>
          </cell>
          <cell r="E2">
            <v>2.7774184767251058E-2</v>
          </cell>
        </row>
        <row r="3">
          <cell r="B3">
            <v>1.2044179388898894E-2</v>
          </cell>
          <cell r="C3">
            <v>8.6961105194490764E-4</v>
          </cell>
          <cell r="D3">
            <v>8.0460014877011411E-4</v>
          </cell>
          <cell r="E3">
            <v>7.5080765914394031E-4</v>
          </cell>
        </row>
        <row r="4">
          <cell r="B4">
            <v>0.15777845377766975</v>
          </cell>
          <cell r="C4">
            <v>0.17000848920255851</v>
          </cell>
          <cell r="D4">
            <v>0.16054157364336294</v>
          </cell>
          <cell r="E4">
            <v>0.14270287386276534</v>
          </cell>
        </row>
        <row r="5">
          <cell r="B5">
            <v>0.11645915759081517</v>
          </cell>
          <cell r="C5">
            <v>0.10923624786835331</v>
          </cell>
          <cell r="D5">
            <v>0.11102034581279661</v>
          </cell>
          <cell r="E5">
            <v>0.10218877385178203</v>
          </cell>
        </row>
        <row r="6">
          <cell r="B6">
            <v>2.0437633522547311E-3</v>
          </cell>
          <cell r="C6">
            <v>9.0837641381517821E-4</v>
          </cell>
          <cell r="D6">
            <v>5.4556660108112383E-4</v>
          </cell>
          <cell r="E6">
            <v>5.0909210406058171E-4</v>
          </cell>
        </row>
        <row r="7">
          <cell r="B7">
            <v>1.7980366180672971E-2</v>
          </cell>
          <cell r="C7">
            <v>1.7933793994386205E-2</v>
          </cell>
          <cell r="D7">
            <v>3.0883493134173344E-2</v>
          </cell>
          <cell r="E7">
            <v>3.4419900612150001E-2</v>
          </cell>
        </row>
        <row r="8">
          <cell r="B8">
            <v>8.4689894446215899E-2</v>
          </cell>
          <cell r="C8">
            <v>0.10733848486346752</v>
          </cell>
          <cell r="D8">
            <v>0.13669760991818455</v>
          </cell>
          <cell r="E8">
            <v>0.18725187277958016</v>
          </cell>
        </row>
        <row r="9">
          <cell r="B9">
            <v>0.59739544472606609</v>
          </cell>
          <cell r="C9">
            <v>0.5814804280540582</v>
          </cell>
          <cell r="D9">
            <v>0.53800976640398657</v>
          </cell>
          <cell r="E9">
            <v>0.5044024943632669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7.1736011477761836E-3</v>
          </cell>
          <cell r="C2">
            <v>8.4745762711864406E-3</v>
          </cell>
          <cell r="D2">
            <v>9.6952908587257611E-3</v>
          </cell>
          <cell r="E2">
            <v>9.562841530054645E-3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B4">
            <v>2.1520803443328549E-2</v>
          </cell>
          <cell r="C4">
            <v>2.2598870056497179E-2</v>
          </cell>
          <cell r="D4">
            <v>2.3545706371191133E-2</v>
          </cell>
          <cell r="E4">
            <v>2.5956284153005469E-2</v>
          </cell>
        </row>
        <row r="5">
          <cell r="B5">
            <v>0.31707317073170732</v>
          </cell>
          <cell r="C5">
            <v>0.27259887005649719</v>
          </cell>
          <cell r="D5">
            <v>0.22853185595567865</v>
          </cell>
          <cell r="E5">
            <v>0.1202185792349727</v>
          </cell>
        </row>
        <row r="6">
          <cell r="B6">
            <v>0</v>
          </cell>
          <cell r="C6">
            <v>5.6497175141242946E-3</v>
          </cell>
          <cell r="D6">
            <v>5.4016620498614956E-2</v>
          </cell>
          <cell r="E6">
            <v>0.16393442622950821</v>
          </cell>
        </row>
        <row r="7">
          <cell r="B7">
            <v>5.7388809182209469E-2</v>
          </cell>
          <cell r="C7">
            <v>9.6045197740112997E-2</v>
          </cell>
          <cell r="D7">
            <v>0.1038781163434903</v>
          </cell>
          <cell r="E7">
            <v>0.11202185792349728</v>
          </cell>
        </row>
        <row r="8">
          <cell r="B8">
            <v>4.30416068866571E-3</v>
          </cell>
          <cell r="C8">
            <v>4.2372881355932203E-3</v>
          </cell>
          <cell r="D8">
            <v>4.1551246537396115E-3</v>
          </cell>
          <cell r="E8">
            <v>4.0983606557377051E-3</v>
          </cell>
        </row>
        <row r="9">
          <cell r="B9">
            <v>0.57675753228120519</v>
          </cell>
          <cell r="C9">
            <v>0.57485875706214695</v>
          </cell>
          <cell r="D9">
            <v>0.56232686980609414</v>
          </cell>
          <cell r="E9">
            <v>0.54918032786885262</v>
          </cell>
        </row>
        <row r="10">
          <cell r="B10">
            <v>1.5781922525107604E-2</v>
          </cell>
          <cell r="C10">
            <v>1.553672316384181E-2</v>
          </cell>
          <cell r="D10">
            <v>1.3850415512465374E-2</v>
          </cell>
          <cell r="E10">
            <v>1.5027322404371588E-2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2.1355189365772777E-2</v>
          </cell>
          <cell r="D2">
            <v>1.5592533296999013E-2</v>
          </cell>
          <cell r="E2">
            <v>1.5361834278173061E-2</v>
          </cell>
          <cell r="F2">
            <v>1.5172163137203473E-2</v>
          </cell>
        </row>
        <row r="3">
          <cell r="C3">
            <v>0.30421909183132978</v>
          </cell>
          <cell r="D3">
            <v>0.39704584937152981</v>
          </cell>
          <cell r="E3">
            <v>0.3106254157061526</v>
          </cell>
          <cell r="F3">
            <v>0.23983165449407931</v>
          </cell>
        </row>
        <row r="4">
          <cell r="C4">
            <v>4.2559067176124822E-2</v>
          </cell>
          <cell r="D4">
            <v>2.9683721088667098E-2</v>
          </cell>
          <cell r="E4">
            <v>2.7164485709295114E-2</v>
          </cell>
          <cell r="F4">
            <v>2.510079488350208E-2</v>
          </cell>
        </row>
        <row r="5">
          <cell r="C5">
            <v>7.3283526460904844E-2</v>
          </cell>
          <cell r="D5">
            <v>5.4685424259972068E-2</v>
          </cell>
          <cell r="E5">
            <v>6.8509907827076971E-2</v>
          </cell>
          <cell r="F5">
            <v>7.9834709994311054E-2</v>
          </cell>
        </row>
        <row r="6">
          <cell r="C6">
            <v>2.6516939410764695E-3</v>
          </cell>
          <cell r="D6">
            <v>1.3506148448410942E-3</v>
          </cell>
          <cell r="E6">
            <v>1.5223784843821032E-3</v>
          </cell>
          <cell r="F6">
            <v>1.6630850576621031E-3</v>
          </cell>
        </row>
        <row r="7">
          <cell r="C7">
            <v>0.16480073418045899</v>
          </cell>
          <cell r="D7">
            <v>0.1953903668630991</v>
          </cell>
          <cell r="E7">
            <v>0.26238557475443974</v>
          </cell>
          <cell r="F7">
            <v>0.31726695968309304</v>
          </cell>
        </row>
        <row r="8">
          <cell r="C8">
            <v>0.17706189829016114</v>
          </cell>
          <cell r="D8">
            <v>0.16716200565452874</v>
          </cell>
          <cell r="E8">
            <v>0.18722551889810476</v>
          </cell>
          <cell r="F8">
            <v>0.20366129849691017</v>
          </cell>
        </row>
        <row r="9">
          <cell r="C9">
            <v>0.21406879875417109</v>
          </cell>
          <cell r="D9">
            <v>0.13908948462036311</v>
          </cell>
          <cell r="E9">
            <v>0.12682524839790754</v>
          </cell>
          <cell r="F9">
            <v>0.11677940509131447</v>
          </cell>
        </row>
        <row r="10">
          <cell r="C10">
            <v>0</v>
          </cell>
          <cell r="D10">
            <v>0</v>
          </cell>
          <cell r="E10">
            <v>3.7963594446808113E-4</v>
          </cell>
          <cell r="F10">
            <v>6.8992916192442118E-4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1.6129032258064516E-2</v>
          </cell>
          <cell r="C2">
            <v>1.4492753623188409E-2</v>
          </cell>
          <cell r="D2">
            <v>1.2820512820512822E-2</v>
          </cell>
          <cell r="E2">
            <v>1.234567901234568E-2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B4">
            <v>0.75806451612903225</v>
          </cell>
          <cell r="C4">
            <v>0.73913043478260876</v>
          </cell>
          <cell r="D4">
            <v>0.47435897435897439</v>
          </cell>
          <cell r="E4">
            <v>0.38271604938271608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</row>
        <row r="7">
          <cell r="B7">
            <v>0.19354838709677419</v>
          </cell>
          <cell r="C7">
            <v>0.23188405797101455</v>
          </cell>
          <cell r="D7">
            <v>0.5</v>
          </cell>
          <cell r="E7">
            <v>0.59259259259259256</v>
          </cell>
        </row>
        <row r="8">
          <cell r="B8">
            <v>3.2258064516129031E-2</v>
          </cell>
          <cell r="C8">
            <v>1.4492753623188409E-2</v>
          </cell>
          <cell r="D8">
            <v>1.2820512820512822E-2</v>
          </cell>
          <cell r="E8">
            <v>1.234567901234568E-2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6.2560823022382861E-2</v>
          </cell>
          <cell r="C2">
            <v>6.739149968550634E-2</v>
          </cell>
          <cell r="D2">
            <v>6.910001074889055E-2</v>
          </cell>
          <cell r="E2">
            <v>5.8952994812136464E-2</v>
          </cell>
        </row>
        <row r="3">
          <cell r="B3">
            <v>0.33859307660225219</v>
          </cell>
          <cell r="C3">
            <v>0.11859406355767214</v>
          </cell>
          <cell r="D3">
            <v>4.2534895505428189E-2</v>
          </cell>
          <cell r="E3">
            <v>1.9886810249960699E-2</v>
          </cell>
        </row>
        <row r="4">
          <cell r="B4">
            <v>4.4167941053802305E-2</v>
          </cell>
          <cell r="C4">
            <v>0.12200856620840447</v>
          </cell>
          <cell r="D4">
            <v>0.16642353699921683</v>
          </cell>
          <cell r="E4">
            <v>0.16404653356390506</v>
          </cell>
        </row>
        <row r="5">
          <cell r="B5">
            <v>0.3876407618518003</v>
          </cell>
          <cell r="C5">
            <v>0.42702249378500612</v>
          </cell>
          <cell r="D5">
            <v>0.42908035563472197</v>
          </cell>
          <cell r="E5">
            <v>0.47598648011318978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</row>
        <row r="7">
          <cell r="B7">
            <v>6.5077158348394268E-2</v>
          </cell>
          <cell r="C7">
            <v>0.13322550693383653</v>
          </cell>
          <cell r="D7">
            <v>0.15674953549437218</v>
          </cell>
          <cell r="E7">
            <v>0.14324267672797777</v>
          </cell>
        </row>
        <row r="8">
          <cell r="B8">
            <v>1.7683859307660223E-2</v>
          </cell>
          <cell r="C8">
            <v>2.722616587294456E-2</v>
          </cell>
          <cell r="D8">
            <v>3.8772783809099702E-2</v>
          </cell>
          <cell r="E8">
            <v>4.3376303516218628E-2</v>
          </cell>
        </row>
        <row r="9">
          <cell r="B9">
            <v>3.6104546086472955E-2</v>
          </cell>
          <cell r="C9">
            <v>5.0753287207595768E-2</v>
          </cell>
          <cell r="D9">
            <v>5.0704052331741474E-2</v>
          </cell>
          <cell r="E9">
            <v>4.5852329298328359E-2</v>
          </cell>
        </row>
        <row r="10">
          <cell r="B10">
            <v>4.8171833727234804E-2</v>
          </cell>
          <cell r="C10">
            <v>5.3778416749034053E-2</v>
          </cell>
          <cell r="D10">
            <v>4.6634829476529027E-2</v>
          </cell>
          <cell r="E10">
            <v>4.865587171828329E-2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G2">
            <v>8.9999823287211303E-2</v>
          </cell>
          <cell r="H2">
            <v>0.10125651119328799</v>
          </cell>
          <cell r="I2">
            <v>0.11644498787228118</v>
          </cell>
          <cell r="J2">
            <v>0.13163346455127439</v>
          </cell>
        </row>
        <row r="3">
          <cell r="G3">
            <v>0.23785541359628201</v>
          </cell>
          <cell r="H3">
            <v>0.11892770679814101</v>
          </cell>
          <cell r="I3">
            <v>0</v>
          </cell>
          <cell r="J3">
            <v>0</v>
          </cell>
        </row>
        <row r="4">
          <cell r="G4">
            <v>0.28164484263726158</v>
          </cell>
          <cell r="H4">
            <v>0.34789342733457018</v>
          </cell>
          <cell r="I4">
            <v>0.39337166285188352</v>
          </cell>
          <cell r="J4">
            <v>0.31992219157105584</v>
          </cell>
        </row>
        <row r="5"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G6">
            <v>3.4729394586461182E-2</v>
          </cell>
          <cell r="H6">
            <v>3.3178865867288909E-2</v>
          </cell>
          <cell r="I6">
            <v>3.1628337148116636E-2</v>
          </cell>
          <cell r="J6">
            <v>3.0077808428944253E-2</v>
          </cell>
        </row>
        <row r="7">
          <cell r="G7">
            <v>8.7472830408736685E-2</v>
          </cell>
          <cell r="H7">
            <v>9.841345580341164E-2</v>
          </cell>
          <cell r="I7">
            <v>0.11317547417392337</v>
          </cell>
          <cell r="J7">
            <v>0.12793749254443515</v>
          </cell>
        </row>
        <row r="8">
          <cell r="G8">
            <v>0.2334552651575395</v>
          </cell>
          <cell r="H8">
            <v>0.2626545787108831</v>
          </cell>
          <cell r="I8">
            <v>0.30205276551751553</v>
          </cell>
          <cell r="J8">
            <v>0.34145095232414807</v>
          </cell>
        </row>
        <row r="9">
          <cell r="G9">
            <v>3.308063404548587E-2</v>
          </cell>
          <cell r="H9">
            <v>3.7218179649290216E-2</v>
          </cell>
          <cell r="I9">
            <v>4.2800906596683744E-2</v>
          </cell>
          <cell r="J9">
            <v>4.8383633544077286E-2</v>
          </cell>
        </row>
        <row r="10">
          <cell r="G10">
            <v>4.0643941402039271E-4</v>
          </cell>
          <cell r="H10">
            <v>4.5727464312696322E-4</v>
          </cell>
          <cell r="I10">
            <v>5.2586583959600766E-4</v>
          </cell>
          <cell r="J10">
            <v>5.9445703606505226E-4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0.38461538461538464</v>
          </cell>
          <cell r="C2">
            <v>0.26470588235294118</v>
          </cell>
          <cell r="D2">
            <v>0.21621621621621623</v>
          </cell>
          <cell r="E2">
            <v>0.16153846153846133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</row>
        <row r="7">
          <cell r="B7">
            <v>7.6923076923076927E-2</v>
          </cell>
          <cell r="C7">
            <v>0.14705882352941177</v>
          </cell>
          <cell r="D7">
            <v>0.24324324324324326</v>
          </cell>
          <cell r="E7">
            <v>0.2846153846153856</v>
          </cell>
        </row>
        <row r="8">
          <cell r="B8">
            <v>0.53846153846153844</v>
          </cell>
          <cell r="C8">
            <v>0.58823529411764708</v>
          </cell>
          <cell r="D8">
            <v>0.54054054054054057</v>
          </cell>
          <cell r="E8">
            <v>0.5538461538461531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0.16759776536312851</v>
          </cell>
          <cell r="C2">
            <v>0.15662650602409639</v>
          </cell>
          <cell r="D2">
            <v>0.1675257731958763</v>
          </cell>
          <cell r="E2">
            <v>0.17195767195767198</v>
          </cell>
        </row>
        <row r="3">
          <cell r="B3">
            <v>0</v>
          </cell>
          <cell r="C3">
            <v>0</v>
          </cell>
          <cell r="D3">
            <v>1.2886597938144331E-2</v>
          </cell>
          <cell r="E3">
            <v>0</v>
          </cell>
        </row>
        <row r="4">
          <cell r="B4">
            <v>0.111731843575419</v>
          </cell>
          <cell r="C4">
            <v>9.6385542168674704E-2</v>
          </cell>
          <cell r="D4">
            <v>0.10309278350515465</v>
          </cell>
          <cell r="E4">
            <v>0.10582010582010583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6">
          <cell r="B6">
            <v>0.66480446927374304</v>
          </cell>
          <cell r="C6">
            <v>0.66265060240963858</v>
          </cell>
          <cell r="D6">
            <v>0.62628865979381454</v>
          </cell>
          <cell r="E6">
            <v>0.60317460317460325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</row>
        <row r="8">
          <cell r="B8">
            <v>4.1899441340782127E-2</v>
          </cell>
          <cell r="C8">
            <v>7.2289156626506021E-2</v>
          </cell>
          <cell r="D8">
            <v>7.7319587628865982E-2</v>
          </cell>
          <cell r="E8">
            <v>0.10582010582010583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</row>
        <row r="10">
          <cell r="B10">
            <v>1.3966480446927375E-2</v>
          </cell>
          <cell r="C10">
            <v>1.2048192771084338E-2</v>
          </cell>
          <cell r="D10">
            <v>1.2886597938144331E-2</v>
          </cell>
          <cell r="E10">
            <v>1.3227513227513229E-2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0.15121580547112462</v>
          </cell>
          <cell r="D2">
            <v>0.15957446808510639</v>
          </cell>
          <cell r="E2">
            <v>0.16129032258064516</v>
          </cell>
          <cell r="F2">
            <v>0.18085106382978725</v>
          </cell>
        </row>
        <row r="3">
          <cell r="C3">
            <v>5.1038500506585607E-2</v>
          </cell>
          <cell r="D3">
            <v>4.2553191489361701E-2</v>
          </cell>
          <cell r="E3">
            <v>3.2258064516129031E-2</v>
          </cell>
          <cell r="F3">
            <v>2.1276595744680851E-2</v>
          </cell>
        </row>
        <row r="4">
          <cell r="C4">
            <v>7.4848024316109416E-2</v>
          </cell>
          <cell r="D4">
            <v>4.2553191489361701E-2</v>
          </cell>
          <cell r="E4">
            <v>2.1505376344086023E-2</v>
          </cell>
          <cell r="F4">
            <v>0</v>
          </cell>
        </row>
        <row r="5">
          <cell r="C5">
            <v>0.42578520770010131</v>
          </cell>
          <cell r="D5">
            <v>0.44680851063829785</v>
          </cell>
          <cell r="E5">
            <v>0.45161290322580644</v>
          </cell>
          <cell r="F5">
            <v>0.41489361702127658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</row>
        <row r="7">
          <cell r="C7">
            <v>1.0638297872340425E-2</v>
          </cell>
          <cell r="D7">
            <v>2.1276595744680851E-2</v>
          </cell>
          <cell r="E7">
            <v>3.2258064516129031E-2</v>
          </cell>
          <cell r="F7">
            <v>5.3191489361702128E-2</v>
          </cell>
        </row>
        <row r="8">
          <cell r="C8">
            <v>9.4858156028368792E-2</v>
          </cell>
          <cell r="D8">
            <v>0.10638297872340426</v>
          </cell>
          <cell r="E8">
            <v>0.11827956989247312</v>
          </cell>
          <cell r="F8">
            <v>0.14893617021276595</v>
          </cell>
        </row>
        <row r="9">
          <cell r="C9">
            <v>0.15780141843971629</v>
          </cell>
          <cell r="D9">
            <v>0.14893617021276595</v>
          </cell>
          <cell r="E9">
            <v>0.15053763440860216</v>
          </cell>
          <cell r="F9">
            <v>0.15957446808510639</v>
          </cell>
        </row>
        <row r="10">
          <cell r="C10">
            <v>3.3814589665653497E-2</v>
          </cell>
          <cell r="D10">
            <v>3.1914893617021274E-2</v>
          </cell>
          <cell r="E10">
            <v>3.2258064516129031E-2</v>
          </cell>
          <cell r="F10">
            <v>2.1276595744680851E-2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D2">
            <v>2.3913793103448277E-2</v>
          </cell>
          <cell r="F2">
            <v>2.7969348659003829E-2</v>
          </cell>
          <cell r="G2">
            <v>3.1465517241379311E-2</v>
          </cell>
          <cell r="H2">
            <v>3.7384418769112519E-2</v>
          </cell>
        </row>
        <row r="3">
          <cell r="D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D4">
            <v>4.7999999999999932E-2</v>
          </cell>
          <cell r="F4">
            <v>5.0000000000000044E-2</v>
          </cell>
          <cell r="G4">
            <v>4.9999999999999933E-2</v>
          </cell>
          <cell r="H4">
            <v>2.6352848591848499E-2</v>
          </cell>
        </row>
        <row r="5">
          <cell r="D5">
            <v>0.61</v>
          </cell>
          <cell r="F5">
            <v>0.55000000000000004</v>
          </cell>
          <cell r="G5">
            <v>0.5</v>
          </cell>
          <cell r="H5">
            <v>0.43899875147728196</v>
          </cell>
        </row>
        <row r="6">
          <cell r="D6">
            <v>0</v>
          </cell>
          <cell r="F6">
            <v>0</v>
          </cell>
          <cell r="G6">
            <v>0</v>
          </cell>
          <cell r="H6">
            <v>0</v>
          </cell>
        </row>
        <row r="7">
          <cell r="D7">
            <v>3.6744252873563234E-2</v>
          </cell>
          <cell r="F7">
            <v>0.08</v>
          </cell>
          <cell r="G7">
            <v>0.09</v>
          </cell>
          <cell r="H7">
            <v>0.11</v>
          </cell>
        </row>
        <row r="8">
          <cell r="D8">
            <v>0.16097769132928325</v>
          </cell>
          <cell r="F8">
            <v>0.17138398123988352</v>
          </cell>
          <cell r="G8">
            <v>0.20764435799594994</v>
          </cell>
          <cell r="H8">
            <v>0.26596169544795412</v>
          </cell>
        </row>
        <row r="9">
          <cell r="D9">
            <v>0.1186990328086478</v>
          </cell>
          <cell r="F9">
            <v>0.1186990328086478</v>
          </cell>
          <cell r="G9">
            <v>0.1186990328086478</v>
          </cell>
          <cell r="H9">
            <v>0.1186990328086478</v>
          </cell>
        </row>
        <row r="10">
          <cell r="D10">
            <v>1.6652298850574716E-3</v>
          </cell>
          <cell r="F10">
            <v>1.947637292464879E-3</v>
          </cell>
          <cell r="G10">
            <v>2.1910919540229891E-3</v>
          </cell>
          <cell r="H10">
            <v>2.6032529051550966E-3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0.17013151548658431</v>
          </cell>
          <cell r="D2">
            <v>0.2192008226395035</v>
          </cell>
          <cell r="E2">
            <v>0.22912166897388309</v>
          </cell>
          <cell r="F2">
            <v>0.23461209962388141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</row>
        <row r="4">
          <cell r="C4">
            <v>0.25675675675675674</v>
          </cell>
          <cell r="D4">
            <v>0.11949685534591192</v>
          </cell>
          <cell r="E4">
            <v>0.10619469026548672</v>
          </cell>
          <cell r="F4">
            <v>0.10732984293193715</v>
          </cell>
        </row>
        <row r="5">
          <cell r="C5">
            <v>0.14527027027027026</v>
          </cell>
          <cell r="D5">
            <v>0.11006289308176098</v>
          </cell>
          <cell r="E5">
            <v>8.8495575221238937E-2</v>
          </cell>
          <cell r="F5">
            <v>6.8062827225130865E-2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</row>
        <row r="7">
          <cell r="C7">
            <v>5.8734423639623369E-2</v>
          </cell>
          <cell r="D7">
            <v>7.567459763254604E-2</v>
          </cell>
          <cell r="E7">
            <v>7.9099566779505776E-2</v>
          </cell>
          <cell r="F7">
            <v>8.0995025588760927E-2</v>
          </cell>
        </row>
        <row r="8">
          <cell r="C8">
            <v>0.3382377060200783</v>
          </cell>
          <cell r="D8">
            <v>0.43579217639512619</v>
          </cell>
          <cell r="E8">
            <v>0.45551576667950744</v>
          </cell>
          <cell r="F8">
            <v>0.46643126733090912</v>
          </cell>
        </row>
        <row r="9">
          <cell r="C9">
            <v>3.0831352983816666E-2</v>
          </cell>
          <cell r="D9">
            <v>3.9723727363578584E-2</v>
          </cell>
          <cell r="E9">
            <v>4.1521590119098332E-2</v>
          </cell>
          <cell r="F9">
            <v>4.2516569825939377E-2</v>
          </cell>
        </row>
        <row r="10">
          <cell r="C10">
            <v>3.797484287044614E-5</v>
          </cell>
          <cell r="D10">
            <v>4.8927541572766824E-5</v>
          </cell>
          <cell r="E10">
            <v>5.1141961279852861E-5</v>
          </cell>
          <cell r="F10">
            <v>5.2367473441009211E-5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1.4203603404443464E-2</v>
          </cell>
          <cell r="D2">
            <v>2.7526302911671151E-2</v>
          </cell>
          <cell r="E2">
            <v>4.564472718375337E-2</v>
          </cell>
          <cell r="F2">
            <v>6.3763151455835582E-2</v>
          </cell>
        </row>
        <row r="3">
          <cell r="C3">
            <v>8.3563612247153751E-2</v>
          </cell>
          <cell r="D3">
            <v>0</v>
          </cell>
          <cell r="E3">
            <v>0</v>
          </cell>
          <cell r="F3">
            <v>0</v>
          </cell>
        </row>
        <row r="4">
          <cell r="C4">
            <v>0.3531373199218894</v>
          </cell>
          <cell r="D4">
            <v>0.31989933237792301</v>
          </cell>
          <cell r="E4">
            <v>0.27742449928344226</v>
          </cell>
          <cell r="F4">
            <v>0.23494966618896151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</row>
        <row r="6">
          <cell r="C6">
            <v>4.0694889650344498E-2</v>
          </cell>
          <cell r="D6">
            <v>1.4470970673564261E-2</v>
          </cell>
          <cell r="E6">
            <v>0</v>
          </cell>
          <cell r="F6">
            <v>0</v>
          </cell>
        </row>
        <row r="7">
          <cell r="C7">
            <v>0.15583434656055414</v>
          </cell>
          <cell r="D7">
            <v>0.21105246600720054</v>
          </cell>
          <cell r="E7">
            <v>0.23078934950540042</v>
          </cell>
          <cell r="F7">
            <v>0.23052623300360028</v>
          </cell>
        </row>
        <row r="8">
          <cell r="C8">
            <v>0.23230536826203899</v>
          </cell>
          <cell r="D8">
            <v>0.30074452095494419</v>
          </cell>
          <cell r="E8">
            <v>0.32555839071620818</v>
          </cell>
          <cell r="F8">
            <v>0.35037226047747211</v>
          </cell>
        </row>
        <row r="9">
          <cell r="C9">
            <v>0.12026085995357577</v>
          </cell>
          <cell r="D9">
            <v>0.11527840889230662</v>
          </cell>
          <cell r="E9">
            <v>0.11145880666922997</v>
          </cell>
          <cell r="F9">
            <v>0.10763920444615331</v>
          </cell>
        </row>
        <row r="10">
          <cell r="C10">
            <v>0</v>
          </cell>
          <cell r="D10">
            <v>1.1027998182390156E-2</v>
          </cell>
          <cell r="E10">
            <v>1.3270998636792618E-2</v>
          </cell>
          <cell r="F10">
            <v>1.5513999091195078E-2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7.4999999999999997E-2</v>
          </cell>
          <cell r="C2">
            <v>5.6074766355140186E-2</v>
          </cell>
          <cell r="D2">
            <v>5.3571428571428568E-2</v>
          </cell>
          <cell r="E2">
            <v>8.4745762711864403E-2</v>
          </cell>
        </row>
        <row r="3">
          <cell r="B3">
            <v>0.05</v>
          </cell>
          <cell r="C3">
            <v>0</v>
          </cell>
          <cell r="D3">
            <v>0</v>
          </cell>
          <cell r="E3">
            <v>0</v>
          </cell>
        </row>
        <row r="4">
          <cell r="B4">
            <v>0.17499999999999999</v>
          </cell>
          <cell r="C4">
            <v>9.3457943925233641E-2</v>
          </cell>
          <cell r="D4">
            <v>8.9285714285714288E-2</v>
          </cell>
          <cell r="E4">
            <v>0.10169491525423729</v>
          </cell>
        </row>
        <row r="5">
          <cell r="B5">
            <v>0.5</v>
          </cell>
          <cell r="C5">
            <v>0.63551401869158874</v>
          </cell>
          <cell r="D5">
            <v>0.6071428571428571</v>
          </cell>
          <cell r="E5">
            <v>0.5423728813559322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</row>
        <row r="7">
          <cell r="B7">
            <v>0.17499999999999999</v>
          </cell>
          <cell r="C7">
            <v>0.18691588785046728</v>
          </cell>
          <cell r="D7">
            <v>0.19642857142857142</v>
          </cell>
          <cell r="E7">
            <v>0.20338983050847459</v>
          </cell>
        </row>
        <row r="8">
          <cell r="B8">
            <v>1.2500000000000001E-2</v>
          </cell>
          <cell r="C8">
            <v>1.8691588785046728E-2</v>
          </cell>
          <cell r="D8">
            <v>3.5714285714285712E-2</v>
          </cell>
          <cell r="E8">
            <v>3.3898305084745763E-2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</row>
        <row r="10">
          <cell r="B10">
            <v>1.2500000000000001E-2</v>
          </cell>
          <cell r="C10">
            <v>9.3457943925233638E-3</v>
          </cell>
          <cell r="D10">
            <v>1.7857142857142856E-2</v>
          </cell>
          <cell r="E10">
            <v>3.3898305084745763E-2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4.4733420026007817E-2</v>
          </cell>
          <cell r="C2">
            <v>7.803958529688973E-2</v>
          </cell>
          <cell r="D2">
            <v>8.3298625572678045E-2</v>
          </cell>
          <cell r="E2">
            <v>0.14768771755345597</v>
          </cell>
        </row>
        <row r="3">
          <cell r="B3">
            <v>0.59687906371911592</v>
          </cell>
          <cell r="C3">
            <v>0.3926484448633365</v>
          </cell>
          <cell r="D3">
            <v>0.26100236012772454</v>
          </cell>
          <cell r="E3">
            <v>0.16678269517652905</v>
          </cell>
        </row>
        <row r="4">
          <cell r="B4">
            <v>0.17295188556566976</v>
          </cell>
          <cell r="C4">
            <v>0.17078228086710651</v>
          </cell>
          <cell r="D4">
            <v>7.5246425100652506E-2</v>
          </cell>
          <cell r="E4">
            <v>1.969169567379413E-2</v>
          </cell>
        </row>
        <row r="5">
          <cell r="B5">
            <v>0</v>
          </cell>
          <cell r="C5">
            <v>0</v>
          </cell>
          <cell r="D5">
            <v>1.3466611134249616E-2</v>
          </cell>
          <cell r="E5">
            <v>5.6787667826951757E-2</v>
          </cell>
        </row>
        <row r="6">
          <cell r="B6">
            <v>9.6228868660598217E-3</v>
          </cell>
          <cell r="C6">
            <v>0</v>
          </cell>
          <cell r="D6">
            <v>0</v>
          </cell>
          <cell r="E6">
            <v>0</v>
          </cell>
        </row>
        <row r="7">
          <cell r="B7">
            <v>1.2743823146944088E-2</v>
          </cell>
          <cell r="C7">
            <v>8.1244109330819977E-2</v>
          </cell>
          <cell r="D7">
            <v>0.1570179092044981</v>
          </cell>
          <cell r="E7">
            <v>0.14778717056190949</v>
          </cell>
        </row>
        <row r="8">
          <cell r="B8">
            <v>6.2418725617685326E-3</v>
          </cell>
          <cell r="C8">
            <v>6.0508953817153634E-2</v>
          </cell>
          <cell r="D8">
            <v>0.12231014854921558</v>
          </cell>
          <cell r="E8">
            <v>0.10313276976628542</v>
          </cell>
        </row>
        <row r="9">
          <cell r="B9">
            <v>8.5565669700910299E-2</v>
          </cell>
          <cell r="C9">
            <v>0.1229029217719133</v>
          </cell>
          <cell r="D9">
            <v>0.13424961821463277</v>
          </cell>
          <cell r="E9">
            <v>0.1920437593237195</v>
          </cell>
        </row>
        <row r="10">
          <cell r="B10">
            <v>7.1261378413524076E-2</v>
          </cell>
          <cell r="C10">
            <v>9.3873704052780393E-2</v>
          </cell>
          <cell r="D10">
            <v>0.15340830209634873</v>
          </cell>
          <cell r="E10">
            <v>0.16608652411735453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4.1177681696520481E-2</v>
          </cell>
          <cell r="C2">
            <v>3.6101083032490974E-2</v>
          </cell>
          <cell r="D2">
            <v>2.048718526561636E-2</v>
          </cell>
          <cell r="E2">
            <v>1.0657193605683837E-2</v>
          </cell>
        </row>
        <row r="3">
          <cell r="B3">
            <v>3.5883408335539276E-2</v>
          </cell>
          <cell r="C3">
            <v>0</v>
          </cell>
          <cell r="D3">
            <v>0</v>
          </cell>
          <cell r="E3">
            <v>0</v>
          </cell>
        </row>
        <row r="4">
          <cell r="B4">
            <v>0.51913291567399034</v>
          </cell>
          <cell r="C4">
            <v>0.48968540484785972</v>
          </cell>
          <cell r="D4">
            <v>0.5117698879350967</v>
          </cell>
          <cell r="E4">
            <v>0.50408525754884548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6">
          <cell r="B6">
            <v>1.1470925615459275E-3</v>
          </cell>
          <cell r="C6">
            <v>1.8050541516245486E-3</v>
          </cell>
          <cell r="D6">
            <v>1.0448464485464343E-3</v>
          </cell>
          <cell r="E6">
            <v>1.4209591474245115E-3</v>
          </cell>
        </row>
        <row r="7">
          <cell r="B7">
            <v>7.3531574458072296E-3</v>
          </cell>
          <cell r="C7">
            <v>2.5270758122743681E-2</v>
          </cell>
          <cell r="D7">
            <v>2.4482186392411551E-2</v>
          </cell>
          <cell r="E7">
            <v>2.5044404973357016E-2</v>
          </cell>
        </row>
        <row r="8">
          <cell r="B8">
            <v>0.36148122003588334</v>
          </cell>
          <cell r="C8">
            <v>0.43166580711707059</v>
          </cell>
          <cell r="D8">
            <v>0.42982114687263118</v>
          </cell>
          <cell r="E8">
            <v>0.44795737122557722</v>
          </cell>
        </row>
        <row r="9">
          <cell r="B9">
            <v>1.823583046560193E-2</v>
          </cell>
          <cell r="C9">
            <v>1.5471892728210417E-2</v>
          </cell>
          <cell r="D9">
            <v>1.2394747085697898E-2</v>
          </cell>
          <cell r="E9">
            <v>1.08348134991119E-2</v>
          </cell>
        </row>
        <row r="10">
          <cell r="B10">
            <v>1.5588693785111326E-2</v>
          </cell>
          <cell r="C10">
            <v>0</v>
          </cell>
          <cell r="D10">
            <v>0</v>
          </cell>
          <cell r="E10">
            <v>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3.2713329149972298E-2</v>
          </cell>
          <cell r="D2">
            <v>2.9658019529978027E-2</v>
          </cell>
          <cell r="E2">
            <v>2.8146679591906702E-2</v>
          </cell>
          <cell r="F2">
            <v>2.7183806856554079E-2</v>
          </cell>
        </row>
        <row r="3">
          <cell r="C3">
            <v>0.6393044380632027</v>
          </cell>
          <cell r="D3">
            <v>0.5511061872377695</v>
          </cell>
          <cell r="E3">
            <v>0.39725710651141793</v>
          </cell>
          <cell r="F3">
            <v>0.2989907972856834</v>
          </cell>
        </row>
        <row r="4">
          <cell r="C4">
            <v>2.6498247797056722E-2</v>
          </cell>
          <cell r="D4">
            <v>3.1102743853371709E-2</v>
          </cell>
          <cell r="E4">
            <v>3.0936693312209468E-2</v>
          </cell>
          <cell r="F4">
            <v>3.0830706633150091E-2</v>
          </cell>
        </row>
        <row r="5">
          <cell r="C5">
            <v>3.7439498091663095E-2</v>
          </cell>
          <cell r="D5">
            <v>4.7758244472806619E-2</v>
          </cell>
          <cell r="E5">
            <v>5.2472681571539961E-2</v>
          </cell>
          <cell r="F5">
            <v>5.5484035998044461E-2</v>
          </cell>
        </row>
        <row r="6">
          <cell r="C6">
            <v>3.6510411997736944E-3</v>
          </cell>
          <cell r="D6">
            <v>2.8819630285314341E-3</v>
          </cell>
          <cell r="E6">
            <v>2.0058922172111388E-3</v>
          </cell>
          <cell r="F6">
            <v>1.4463286560738036E-3</v>
          </cell>
        </row>
        <row r="7">
          <cell r="C7">
            <v>0.11675020525975524</v>
          </cell>
          <cell r="D7">
            <v>0.1796922662334989</v>
          </cell>
          <cell r="E7">
            <v>0.28734880131528173</v>
          </cell>
          <cell r="F7">
            <v>0.35611241201002625</v>
          </cell>
        </row>
        <row r="8">
          <cell r="C8">
            <v>5.7219830081136215E-2</v>
          </cell>
          <cell r="D8">
            <v>7.0750320945882725E-2</v>
          </cell>
          <cell r="E8">
            <v>0.11954534082297016</v>
          </cell>
          <cell r="F8">
            <v>0.15071222721464592</v>
          </cell>
        </row>
        <row r="9">
          <cell r="C9">
            <v>8.6423410357439889E-2</v>
          </cell>
          <cell r="D9">
            <v>8.7050254698161161E-2</v>
          </cell>
          <cell r="E9">
            <v>8.1971697225522833E-2</v>
          </cell>
          <cell r="F9">
            <v>7.872809140797106E-2</v>
          </cell>
        </row>
        <row r="10">
          <cell r="C10">
            <v>0</v>
          </cell>
          <cell r="D10">
            <v>0</v>
          </cell>
          <cell r="E10">
            <v>3.1510743194007709E-4</v>
          </cell>
          <cell r="F10">
            <v>5.1159393785089912E-4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7.8845904877174799E-2</v>
          </cell>
          <cell r="D2">
            <v>3.5351411359648789E-2</v>
          </cell>
          <cell r="E2">
            <v>6.0648075681540514E-2</v>
          </cell>
          <cell r="F2">
            <v>8.5944740003432232E-2</v>
          </cell>
        </row>
        <row r="3">
          <cell r="C3">
            <v>3.5087719298245615E-3</v>
          </cell>
          <cell r="D3">
            <v>0</v>
          </cell>
          <cell r="E3">
            <v>0</v>
          </cell>
          <cell r="F3">
            <v>0</v>
          </cell>
        </row>
        <row r="4">
          <cell r="C4">
            <v>0.47782404354803265</v>
          </cell>
          <cell r="D4">
            <v>0.34798534798534797</v>
          </cell>
          <cell r="E4">
            <v>0.32326803631151457</v>
          </cell>
          <cell r="F4">
            <v>0.29855072463768118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</row>
        <row r="6">
          <cell r="C6">
            <v>1.7543859649122806E-2</v>
          </cell>
          <cell r="D6">
            <v>1.098901098901099E-2</v>
          </cell>
          <cell r="E6">
            <v>8.3930562191431753E-3</v>
          </cell>
          <cell r="F6">
            <v>5.7971014492753624E-3</v>
          </cell>
        </row>
        <row r="7">
          <cell r="C7">
            <v>0.14035087719298245</v>
          </cell>
          <cell r="D7">
            <v>0.27472527472527475</v>
          </cell>
          <cell r="E7">
            <v>0.27504379678292723</v>
          </cell>
          <cell r="F7">
            <v>0.27536231884057971</v>
          </cell>
        </row>
        <row r="8">
          <cell r="C8">
            <v>0.10526315789473684</v>
          </cell>
          <cell r="D8">
            <v>0.14652014652014653</v>
          </cell>
          <cell r="E8">
            <v>0.16746297181079789</v>
          </cell>
          <cell r="F8">
            <v>0.18840579710144928</v>
          </cell>
        </row>
        <row r="9">
          <cell r="C9">
            <v>0.156194846133697</v>
          </cell>
          <cell r="D9">
            <v>0.16306055365605732</v>
          </cell>
          <cell r="E9">
            <v>0.14604553936151221</v>
          </cell>
          <cell r="F9">
            <v>0.12903052506696711</v>
          </cell>
        </row>
        <row r="10">
          <cell r="C10">
            <v>2.0468538774428776E-2</v>
          </cell>
          <cell r="D10">
            <v>2.1368254764513556E-2</v>
          </cell>
          <cell r="E10">
            <v>1.9138523832564314E-2</v>
          </cell>
          <cell r="F10">
            <v>1.6908792900615074E-2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4.7384119801715974E-2</v>
          </cell>
          <cell r="D2">
            <v>5.9005533251710762E-2</v>
          </cell>
          <cell r="E2">
            <v>6.3542261598515989E-2</v>
          </cell>
          <cell r="F2">
            <v>6.8039475290383761E-2</v>
          </cell>
        </row>
        <row r="3">
          <cell r="C3">
            <v>0.26621567048387823</v>
          </cell>
          <cell r="D3">
            <v>0.18571984472727621</v>
          </cell>
          <cell r="E3">
            <v>0.1540670917921825</v>
          </cell>
          <cell r="F3">
            <v>0.12274993661793289</v>
          </cell>
        </row>
        <row r="4">
          <cell r="C4">
            <v>0.28824749133865335</v>
          </cell>
          <cell r="D4">
            <v>0.20490115125803177</v>
          </cell>
          <cell r="E4">
            <v>0.17452645391510391</v>
          </cell>
          <cell r="F4">
            <v>0.14447355324563133</v>
          </cell>
        </row>
        <row r="5">
          <cell r="C5">
            <v>0.10893813188863409</v>
          </cell>
          <cell r="D5">
            <v>0.19667245617531773</v>
          </cell>
          <cell r="E5">
            <v>0.19531386440981971</v>
          </cell>
          <cell r="F5">
            <v>0.19396790519920748</v>
          </cell>
        </row>
        <row r="6">
          <cell r="C6">
            <v>6.7539610753058935E-2</v>
          </cell>
          <cell r="D6">
            <v>4.749295293414197E-2</v>
          </cell>
          <cell r="E6">
            <v>5.0099358535629822E-2</v>
          </cell>
          <cell r="F6">
            <v>5.2677540212400342E-2</v>
          </cell>
        </row>
        <row r="7">
          <cell r="C7">
            <v>0.11315721731655302</v>
          </cell>
          <cell r="D7">
            <v>0.15340299725710166</v>
          </cell>
          <cell r="E7">
            <v>0.16963404906093202</v>
          </cell>
          <cell r="F7">
            <v>0.18569067673267792</v>
          </cell>
        </row>
        <row r="8">
          <cell r="C8">
            <v>2.8391740842116698E-2</v>
          </cell>
          <cell r="D8">
            <v>6.0913223807218864E-2</v>
          </cell>
          <cell r="E8">
            <v>9.4610094449610341E-2</v>
          </cell>
          <cell r="F8">
            <v>0.12794726612017238</v>
          </cell>
        </row>
        <row r="9">
          <cell r="C9">
            <v>7.7537650584626139E-2</v>
          </cell>
          <cell r="D9">
            <v>8.8987595265890312E-2</v>
          </cell>
          <cell r="E9">
            <v>9.0503589651607902E-2</v>
          </cell>
          <cell r="F9">
            <v>9.2002591622299221E-2</v>
          </cell>
        </row>
        <row r="10">
          <cell r="C10">
            <v>2.5883669907635922E-3</v>
          </cell>
          <cell r="D10">
            <v>2.9042453233108401E-3</v>
          </cell>
          <cell r="E10">
            <v>7.7032365865976893E-3</v>
          </cell>
          <cell r="F10">
            <v>1.2451054959294628E-2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2.2288546897966409E-2</v>
          </cell>
          <cell r="D2">
            <v>2.1435946259765908E-2</v>
          </cell>
          <cell r="E2">
            <v>2.0233050900937972E-2</v>
          </cell>
          <cell r="G2">
            <v>1.9250769465242026E-2</v>
          </cell>
        </row>
        <row r="3">
          <cell r="C3">
            <v>0.29311005052147071</v>
          </cell>
          <cell r="D3">
            <v>0.1970067834662258</v>
          </cell>
          <cell r="E3">
            <v>0.15196118275275919</v>
          </cell>
          <cell r="G3">
            <v>0.11238841436002828</v>
          </cell>
        </row>
        <row r="4">
          <cell r="C4">
            <v>0.24719664244467635</v>
          </cell>
          <cell r="D4">
            <v>0.2290103344129841</v>
          </cell>
          <cell r="E4">
            <v>0.11457671237786943</v>
          </cell>
          <cell r="G4">
            <v>1.279646338342327E-2</v>
          </cell>
        </row>
        <row r="5">
          <cell r="C5">
            <v>0.32127441478918173</v>
          </cell>
          <cell r="D5">
            <v>0.32437769979704278</v>
          </cell>
          <cell r="E5">
            <v>0.34208936024342063</v>
          </cell>
          <cell r="G5">
            <v>0.35949914546463624</v>
          </cell>
        </row>
        <row r="6">
          <cell r="C6">
            <v>1.6411296227241266E-2</v>
          </cell>
          <cell r="D6">
            <v>3.3933413315407057E-2</v>
          </cell>
          <cell r="E6">
            <v>9.8724283346518463E-2</v>
          </cell>
          <cell r="G6">
            <v>0.15710414595828257</v>
          </cell>
        </row>
        <row r="7">
          <cell r="C7">
            <v>6.5843935978267321E-2</v>
          </cell>
          <cell r="D7">
            <v>9.4757850519293793E-2</v>
          </cell>
          <cell r="E7">
            <v>0.11830556718123113</v>
          </cell>
          <cell r="G7">
            <v>0.14159071063026663</v>
          </cell>
        </row>
        <row r="8">
          <cell r="C8">
            <v>1.0593288663711996E-2</v>
          </cell>
          <cell r="D8">
            <v>6.2538798274703045E-2</v>
          </cell>
          <cell r="E8">
            <v>0.11043589636146366</v>
          </cell>
          <cell r="G8">
            <v>0.13622626064335058</v>
          </cell>
        </row>
        <row r="9">
          <cell r="C9">
            <v>6.7405756280067954E-3</v>
          </cell>
          <cell r="D9">
            <v>6.7850744444408707E-3</v>
          </cell>
          <cell r="E9">
            <v>6.8215930277584109E-3</v>
          </cell>
          <cell r="G9">
            <v>6.8712694954359329E-3</v>
          </cell>
        </row>
        <row r="10">
          <cell r="C10">
            <v>1.6541248849477358E-2</v>
          </cell>
          <cell r="D10">
            <v>3.01540995101366E-2</v>
          </cell>
          <cell r="E10">
            <v>3.6852353808041229E-2</v>
          </cell>
          <cell r="G10">
            <v>5.4272820599334588E-2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0.15628664047769597</v>
          </cell>
          <cell r="D2">
            <v>0.17555670636975662</v>
          </cell>
          <cell r="E2">
            <v>0.15326402197468722</v>
          </cell>
          <cell r="F2">
            <v>0.13097133757961782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</row>
        <row r="4">
          <cell r="C4">
            <v>0.11256011971010926</v>
          </cell>
          <cell r="D4">
            <v>0.10357327809425168</v>
          </cell>
          <cell r="E4">
            <v>8.7614664524832839E-2</v>
          </cell>
          <cell r="F4">
            <v>7.1656050955413997E-2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</row>
        <row r="7">
          <cell r="C7">
            <v>0.2288398648397332</v>
          </cell>
          <cell r="D7">
            <v>0.31900569653029515</v>
          </cell>
          <cell r="E7">
            <v>0.30460635144986092</v>
          </cell>
          <cell r="F7">
            <v>0.2902070063694267</v>
          </cell>
        </row>
        <row r="8">
          <cell r="C8">
            <v>0.21951397810083231</v>
          </cell>
          <cell r="D8">
            <v>0.3500776799585707</v>
          </cell>
          <cell r="E8">
            <v>0.40732387182641905</v>
          </cell>
          <cell r="F8">
            <v>0.46457006369426745</v>
          </cell>
        </row>
        <row r="9">
          <cell r="C9">
            <v>0.28279939687162925</v>
          </cell>
          <cell r="D9">
            <v>5.178663904712584E-2</v>
          </cell>
          <cell r="E9">
            <v>4.7191090224199858E-2</v>
          </cell>
          <cell r="F9">
            <v>4.2595541401273876E-2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1.4705882352941176E-3</v>
          </cell>
          <cell r="C2">
            <v>1.4150943396226414E-3</v>
          </cell>
          <cell r="D2">
            <v>1.1111111111111111E-3</v>
          </cell>
          <cell r="E2">
            <v>5.4545454545454548E-4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B4">
            <v>0.86127450980392151</v>
          </cell>
          <cell r="C4">
            <v>0.8665094339622641</v>
          </cell>
          <cell r="D4">
            <v>0.90629629629629627</v>
          </cell>
          <cell r="E4">
            <v>0.94490909090909092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</row>
        <row r="7">
          <cell r="B7">
            <v>0.13725490196078433</v>
          </cell>
          <cell r="C7">
            <v>0.13207547169811321</v>
          </cell>
          <cell r="D7">
            <v>9.2592592592592587E-2</v>
          </cell>
          <cell r="E7">
            <v>5.4545454545454543E-2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1.1961722488038277E-2</v>
          </cell>
          <cell r="C2">
            <v>1.1682242990654205E-2</v>
          </cell>
          <cell r="D2">
            <v>1.0752688172043012E-2</v>
          </cell>
          <cell r="E2">
            <v>9.7465886939571145E-3</v>
          </cell>
        </row>
        <row r="3">
          <cell r="B3">
            <v>4.784688995215311E-2</v>
          </cell>
          <cell r="C3">
            <v>2.336448598130841E-2</v>
          </cell>
          <cell r="D3">
            <v>1.0752688172043012E-2</v>
          </cell>
          <cell r="E3">
            <v>0</v>
          </cell>
        </row>
        <row r="4">
          <cell r="B4">
            <v>0.64593301435406703</v>
          </cell>
          <cell r="C4">
            <v>0.66588785046728971</v>
          </cell>
          <cell r="D4">
            <v>0.66666666666666663</v>
          </cell>
          <cell r="E4">
            <v>0.6335282651072125</v>
          </cell>
        </row>
        <row r="5">
          <cell r="B5">
            <v>3.1100478468899521E-2</v>
          </cell>
          <cell r="C5">
            <v>3.0373831775700934E-2</v>
          </cell>
          <cell r="D5">
            <v>4.3010752688172046E-2</v>
          </cell>
          <cell r="E5">
            <v>5.8479532163742687E-2</v>
          </cell>
        </row>
        <row r="6">
          <cell r="B6">
            <v>8.3732057416267949E-2</v>
          </cell>
          <cell r="C6">
            <v>4.6728971962616821E-2</v>
          </cell>
          <cell r="D6">
            <v>2.1505376344086023E-2</v>
          </cell>
          <cell r="E6">
            <v>5.8479532163742687E-3</v>
          </cell>
        </row>
        <row r="7">
          <cell r="B7">
            <v>3.5885167464114832E-2</v>
          </cell>
          <cell r="C7">
            <v>5.8411214953271028E-2</v>
          </cell>
          <cell r="D7">
            <v>8.6021505376344093E-2</v>
          </cell>
          <cell r="E7">
            <v>0.12670565302144249</v>
          </cell>
        </row>
        <row r="8">
          <cell r="B8">
            <v>5.9808612440191387E-2</v>
          </cell>
          <cell r="C8">
            <v>8.1775700934579434E-2</v>
          </cell>
          <cell r="D8">
            <v>8.6021505376344093E-2</v>
          </cell>
          <cell r="E8">
            <v>9.7465886939571145E-2</v>
          </cell>
        </row>
        <row r="9">
          <cell r="B9">
            <v>8.3732057416267949E-2</v>
          </cell>
          <cell r="C9">
            <v>8.1775700934579434E-2</v>
          </cell>
          <cell r="D9">
            <v>7.5268817204301078E-2</v>
          </cell>
          <cell r="E9">
            <v>6.8226120857699801E-2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7.7775617343962648E-4</v>
          </cell>
          <cell r="D2">
            <v>0</v>
          </cell>
          <cell r="E2">
            <v>0</v>
          </cell>
          <cell r="F2">
            <v>0</v>
          </cell>
        </row>
        <row r="3">
          <cell r="C3">
            <v>1.2962602890660444E-4</v>
          </cell>
          <cell r="D3">
            <v>0</v>
          </cell>
          <cell r="E3">
            <v>0</v>
          </cell>
          <cell r="F3">
            <v>0</v>
          </cell>
        </row>
        <row r="4">
          <cell r="C4">
            <v>5.21744766349083E-3</v>
          </cell>
          <cell r="D4">
            <v>0</v>
          </cell>
          <cell r="E4">
            <v>0</v>
          </cell>
          <cell r="F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</row>
        <row r="6">
          <cell r="C6">
            <v>1.1337868480725624E-3</v>
          </cell>
          <cell r="D6">
            <v>2.2675736961451248E-3</v>
          </cell>
          <cell r="E6">
            <v>2.1679130114644965E-3</v>
          </cell>
          <cell r="F6">
            <v>2.0682523267838678E-3</v>
          </cell>
        </row>
        <row r="7">
          <cell r="C7">
            <v>8.9570924617173326E-3</v>
          </cell>
          <cell r="D7">
            <v>1.7006802721088433E-2</v>
          </cell>
          <cell r="E7">
            <v>2.1429978402943389E-2</v>
          </cell>
          <cell r="F7">
            <v>2.5853154084798345E-2</v>
          </cell>
        </row>
        <row r="8">
          <cell r="C8">
            <v>4.3452717142336866E-2</v>
          </cell>
          <cell r="D8">
            <v>2.2675736961451247E-2</v>
          </cell>
          <cell r="E8">
            <v>5.0117599607923141E-2</v>
          </cell>
          <cell r="F8">
            <v>7.7559462254395029E-2</v>
          </cell>
        </row>
        <row r="9">
          <cell r="C9">
            <v>0.93854921578457029</v>
          </cell>
          <cell r="D9">
            <v>0.95804988662131518</v>
          </cell>
          <cell r="E9">
            <v>0.92628450897766901</v>
          </cell>
          <cell r="F9">
            <v>0.89451913133402272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5.8242329693187732E-2</v>
          </cell>
          <cell r="C2">
            <v>6.6079295154185022E-2</v>
          </cell>
          <cell r="D2">
            <v>7.3446327683615822E-2</v>
          </cell>
          <cell r="E2">
            <v>8.0798910576486624E-2</v>
          </cell>
        </row>
        <row r="3">
          <cell r="B3">
            <v>0.72178887155486227</v>
          </cell>
          <cell r="C3">
            <v>0.68918257464512978</v>
          </cell>
          <cell r="D3">
            <v>0.49858757062146897</v>
          </cell>
          <cell r="E3">
            <v>0.31230140717203814</v>
          </cell>
        </row>
        <row r="4">
          <cell r="B4">
            <v>8.9963598543941772E-2</v>
          </cell>
          <cell r="C4">
            <v>9.2021536955457658E-2</v>
          </cell>
          <cell r="D4">
            <v>0.17937853107344634</v>
          </cell>
          <cell r="E4">
            <v>0.23967317294598275</v>
          </cell>
        </row>
        <row r="5">
          <cell r="B5">
            <v>0</v>
          </cell>
          <cell r="C5">
            <v>0</v>
          </cell>
          <cell r="D5">
            <v>5.5555555555555559E-2</v>
          </cell>
          <cell r="E5">
            <v>0.16114389468906037</v>
          </cell>
        </row>
        <row r="6">
          <cell r="B6">
            <v>8.8403536141445655E-3</v>
          </cell>
          <cell r="C6">
            <v>8.321096426823299E-3</v>
          </cell>
          <cell r="D6">
            <v>8.0037664783427498E-3</v>
          </cell>
          <cell r="E6">
            <v>7.7167498865183841E-3</v>
          </cell>
        </row>
        <row r="7">
          <cell r="B7">
            <v>5.7202288091523674E-3</v>
          </cell>
          <cell r="C7">
            <v>8.321096426823299E-3</v>
          </cell>
          <cell r="D7">
            <v>1.0828625235404895E-2</v>
          </cell>
          <cell r="E7">
            <v>1.3163867453472538E-2</v>
          </cell>
        </row>
        <row r="8">
          <cell r="B8">
            <v>9.3083723348933958E-2</v>
          </cell>
          <cell r="C8">
            <v>0.11404796867351934</v>
          </cell>
          <cell r="D8">
            <v>0.15160075329566855</v>
          </cell>
          <cell r="E8">
            <v>0.1634135270086246</v>
          </cell>
        </row>
        <row r="9">
          <cell r="B9">
            <v>1.3520540821632867E-2</v>
          </cell>
          <cell r="C9">
            <v>1.4194811551639744E-2</v>
          </cell>
          <cell r="D9">
            <v>1.4595103578154425E-2</v>
          </cell>
          <cell r="E9">
            <v>1.4979573309123922E-2</v>
          </cell>
        </row>
        <row r="10">
          <cell r="B10">
            <v>8.8403536141445655E-3</v>
          </cell>
          <cell r="C10">
            <v>7.8316201664219293E-3</v>
          </cell>
          <cell r="D10">
            <v>8.0037664783427498E-3</v>
          </cell>
          <cell r="E10">
            <v>6.8088969586926921E-3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4.7619047619047616E-2</v>
          </cell>
          <cell r="C2">
            <v>4.1666666666666664E-2</v>
          </cell>
          <cell r="D2">
            <v>3.6585365853658534E-2</v>
          </cell>
          <cell r="E2">
            <v>3.0927835051546393E-2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B4">
            <v>0.15873015873015872</v>
          </cell>
          <cell r="C4">
            <v>6.9444444444444448E-2</v>
          </cell>
          <cell r="D4">
            <v>0</v>
          </cell>
          <cell r="E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6">
          <cell r="B6">
            <v>9.5238095238095233E-2</v>
          </cell>
          <cell r="C6">
            <v>6.9444444444444448E-2</v>
          </cell>
          <cell r="D6">
            <v>6.097560975609756E-2</v>
          </cell>
          <cell r="E6">
            <v>5.1546391752577317E-2</v>
          </cell>
        </row>
        <row r="7">
          <cell r="B7">
            <v>0.17460317460317459</v>
          </cell>
          <cell r="C7">
            <v>0.2638888888888889</v>
          </cell>
          <cell r="D7">
            <v>0.32926829268292684</v>
          </cell>
          <cell r="E7">
            <v>0.36082474226804123</v>
          </cell>
        </row>
        <row r="8">
          <cell r="B8">
            <v>0.26984126984126983</v>
          </cell>
          <cell r="C8">
            <v>0.31944444444444442</v>
          </cell>
          <cell r="D8">
            <v>0.35365853658536583</v>
          </cell>
          <cell r="E8">
            <v>0.36082474226804123</v>
          </cell>
        </row>
        <row r="9">
          <cell r="B9">
            <v>0.23809523809523808</v>
          </cell>
          <cell r="C9">
            <v>0.22222222222222221</v>
          </cell>
          <cell r="D9">
            <v>0.2073170731707317</v>
          </cell>
          <cell r="E9">
            <v>0.18556701030927836</v>
          </cell>
        </row>
        <row r="10">
          <cell r="B10">
            <v>1.5873015873015872E-2</v>
          </cell>
          <cell r="C10">
            <v>1.3888888888888888E-2</v>
          </cell>
          <cell r="D10">
            <v>1.2195121951219513E-2</v>
          </cell>
          <cell r="E10">
            <v>1.0309278350515464E-2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1.2999999999999999E-2</v>
          </cell>
          <cell r="C2">
            <v>1.2E-2</v>
          </cell>
          <cell r="D2">
            <v>1.1000000000000001E-2</v>
          </cell>
          <cell r="E2">
            <v>1.0000000000000002E-2</v>
          </cell>
        </row>
        <row r="3">
          <cell r="B3">
            <v>0.17599999999999999</v>
          </cell>
          <cell r="C3">
            <v>0.153</v>
          </cell>
          <cell r="D3">
            <v>0.13</v>
          </cell>
          <cell r="E3">
            <v>0.10700000000000001</v>
          </cell>
        </row>
        <row r="4">
          <cell r="B4">
            <v>0.192</v>
          </cell>
          <cell r="C4">
            <v>0.14399999999999999</v>
          </cell>
          <cell r="D4">
            <v>9.5999999999999974E-2</v>
          </cell>
          <cell r="E4">
            <v>4.7999999999999959E-2</v>
          </cell>
        </row>
        <row r="5">
          <cell r="B5">
            <v>0.16200000000000001</v>
          </cell>
          <cell r="C5">
            <v>0.21199999999999999</v>
          </cell>
          <cell r="D5">
            <v>0.26200000000000001</v>
          </cell>
          <cell r="E5">
            <v>0.31200000000000006</v>
          </cell>
        </row>
        <row r="6">
          <cell r="B6">
            <v>5.0000000000000001E-3</v>
          </cell>
          <cell r="C6">
            <v>5.0000000000000001E-3</v>
          </cell>
          <cell r="D6">
            <v>5.0000000000000001E-3</v>
          </cell>
          <cell r="E6">
            <v>5.0000000000000001E-3</v>
          </cell>
        </row>
        <row r="7">
          <cell r="B7">
            <v>6.8000000000000005E-2</v>
          </cell>
          <cell r="C7">
            <v>9.4E-2</v>
          </cell>
          <cell r="D7">
            <v>0.12</v>
          </cell>
          <cell r="E7">
            <v>0.14599999999999999</v>
          </cell>
        </row>
        <row r="8">
          <cell r="B8">
            <v>0.14299999999999999</v>
          </cell>
          <cell r="C8">
            <v>0.161</v>
          </cell>
          <cell r="D8">
            <v>0.17900000000000002</v>
          </cell>
          <cell r="E8">
            <v>0.19700000000000004</v>
          </cell>
        </row>
        <row r="9">
          <cell r="B9">
            <v>0.24199999999999999</v>
          </cell>
          <cell r="C9">
            <v>0.22500000000000001</v>
          </cell>
          <cell r="D9">
            <v>0.20800000000000002</v>
          </cell>
          <cell r="E9">
            <v>0.19100000000000003</v>
          </cell>
        </row>
        <row r="10">
          <cell r="B10"/>
          <cell r="C10"/>
          <cell r="D10">
            <v>0</v>
          </cell>
          <cell r="E10">
            <v>0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7.9744816586921854E-2</v>
          </cell>
          <cell r="C2">
            <v>8.98876404494382E-2</v>
          </cell>
          <cell r="D2">
            <v>8.6956521739130432E-2</v>
          </cell>
          <cell r="E2">
            <v>8.5427135678391955E-2</v>
          </cell>
        </row>
        <row r="3">
          <cell r="B3">
            <v>6.1342166605324504E-5</v>
          </cell>
          <cell r="C3">
            <v>0</v>
          </cell>
          <cell r="D3">
            <v>0</v>
          </cell>
          <cell r="E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B5">
            <v>0.30671083302662255</v>
          </cell>
          <cell r="C5">
            <v>0.2808988764044944</v>
          </cell>
          <cell r="D5">
            <v>0.27173913043478259</v>
          </cell>
          <cell r="E5">
            <v>0.25125628140703515</v>
          </cell>
        </row>
        <row r="6">
          <cell r="B6">
            <v>6.1342166605324504E-5</v>
          </cell>
          <cell r="C6">
            <v>0</v>
          </cell>
          <cell r="D6">
            <v>0</v>
          </cell>
          <cell r="E6">
            <v>0</v>
          </cell>
        </row>
        <row r="7">
          <cell r="B7">
            <v>2.4536866642129802E-2</v>
          </cell>
          <cell r="C7">
            <v>3.3707865168539325E-2</v>
          </cell>
          <cell r="D7">
            <v>3.2608695652173912E-2</v>
          </cell>
          <cell r="E7">
            <v>3.5175879396984924E-2</v>
          </cell>
        </row>
        <row r="8">
          <cell r="B8">
            <v>0.15948963317384371</v>
          </cell>
          <cell r="C8">
            <v>0.20224719101123595</v>
          </cell>
          <cell r="D8">
            <v>0.22826086956521738</v>
          </cell>
          <cell r="E8">
            <v>0.27638190954773867</v>
          </cell>
        </row>
        <row r="9">
          <cell r="B9">
            <v>0.41099251625567418</v>
          </cell>
          <cell r="C9">
            <v>0.37640449438202245</v>
          </cell>
          <cell r="D9">
            <v>0.3641304347826087</v>
          </cell>
          <cell r="E9">
            <v>0.33668341708542715</v>
          </cell>
        </row>
        <row r="10">
          <cell r="B10">
            <v>1.8402649981597352E-2</v>
          </cell>
          <cell r="C10">
            <v>1.6853932584269662E-2</v>
          </cell>
          <cell r="D10">
            <v>1.6304347826086956E-2</v>
          </cell>
          <cell r="E10">
            <v>1.507537688442211E-2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C2">
            <v>1.5695719152075332E-2</v>
          </cell>
          <cell r="D2">
            <v>1.6527556541366964E-2</v>
          </cell>
          <cell r="E2">
            <v>1.6874098221618988E-2</v>
          </cell>
          <cell r="F2">
            <v>1.7160749309839428E-2</v>
          </cell>
        </row>
        <row r="3">
          <cell r="C3">
            <v>0.14072853609321095</v>
          </cell>
          <cell r="D3">
            <v>4.2852689224247911E-2</v>
          </cell>
          <cell r="E3">
            <v>2.9582797183136996E-2</v>
          </cell>
          <cell r="F3">
            <v>1.8646127510970955E-2</v>
          </cell>
        </row>
        <row r="4">
          <cell r="C4">
            <v>0.3620354097506997</v>
          </cell>
          <cell r="D4">
            <v>0.32011214830347806</v>
          </cell>
          <cell r="E4">
            <v>0.24106660548638559</v>
          </cell>
          <cell r="F4">
            <v>0.17591954944671376</v>
          </cell>
        </row>
        <row r="5">
          <cell r="C5">
            <v>0.17620392067521534</v>
          </cell>
          <cell r="D5">
            <v>0.1717354142482122</v>
          </cell>
          <cell r="E5">
            <v>0.15418230062617327</v>
          </cell>
          <cell r="F5">
            <v>0.13971559981578566</v>
          </cell>
        </row>
        <row r="6">
          <cell r="C6">
            <v>9.6826249213478252E-3</v>
          </cell>
          <cell r="D6">
            <v>6.3828467704709997E-3</v>
          </cell>
          <cell r="E6">
            <v>5.1287066059189099E-3</v>
          </cell>
          <cell r="F6">
            <v>4.0950813570456409E-3</v>
          </cell>
        </row>
        <row r="7">
          <cell r="C7">
            <v>9.2548927075874934E-2</v>
          </cell>
          <cell r="D7">
            <v>0.17245964987785808</v>
          </cell>
          <cell r="E7">
            <v>0.26117335442047118</v>
          </cell>
          <cell r="F7">
            <v>0.33428899525142075</v>
          </cell>
        </row>
        <row r="8">
          <cell r="C8">
            <v>0.14147193473496927</v>
          </cell>
          <cell r="D8">
            <v>0.20841128925180216</v>
          </cell>
          <cell r="E8">
            <v>0.23135972077720895</v>
          </cell>
          <cell r="F8">
            <v>0.25027336276074513</v>
          </cell>
        </row>
        <row r="9">
          <cell r="C9">
            <v>5.7805550131267758E-2</v>
          </cell>
          <cell r="D9">
            <v>5.6561137765849624E-2</v>
          </cell>
          <cell r="E9">
            <v>5.4575192743742847E-2</v>
          </cell>
          <cell r="F9">
            <v>5.2938467436170318E-2</v>
          </cell>
        </row>
        <row r="10">
          <cell r="C10">
            <v>3.8273774653388008E-3</v>
          </cell>
          <cell r="D10">
            <v>4.9572680167140268E-3</v>
          </cell>
          <cell r="E10">
            <v>6.0572239353432243E-3</v>
          </cell>
          <cell r="F10">
            <v>6.9620671113081699E-3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2">
          <cell r="B2">
            <v>7.5187969924812026E-3</v>
          </cell>
          <cell r="C2">
            <v>3.1578947368421054E-2</v>
          </cell>
          <cell r="D2">
            <v>4.1935483870967745E-2</v>
          </cell>
          <cell r="E2">
            <v>4.6376811594202899E-2</v>
          </cell>
        </row>
        <row r="3">
          <cell r="B3">
            <v>0.83082706766917291</v>
          </cell>
          <cell r="C3">
            <v>0.63508771929824559</v>
          </cell>
          <cell r="D3">
            <v>0.52580645161290318</v>
          </cell>
          <cell r="E3">
            <v>0.41449275362318838</v>
          </cell>
        </row>
        <row r="4">
          <cell r="B4">
            <v>1.5037593984962405E-2</v>
          </cell>
          <cell r="C4">
            <v>3.5087719298245612E-2</v>
          </cell>
          <cell r="D4">
            <v>5.4838709677419356E-2</v>
          </cell>
          <cell r="E4">
            <v>6.6666666666666666E-2</v>
          </cell>
        </row>
        <row r="5">
          <cell r="B5">
            <v>5.2631578947368418E-2</v>
          </cell>
          <cell r="C5">
            <v>4.912280701754386E-2</v>
          </cell>
          <cell r="D5">
            <v>4.8387096774193547E-2</v>
          </cell>
          <cell r="E5">
            <v>7.2463768115942032E-2</v>
          </cell>
        </row>
        <row r="6">
          <cell r="B6">
            <v>7.5187969924812026E-3</v>
          </cell>
          <cell r="C6">
            <v>7.0175438596491229E-3</v>
          </cell>
          <cell r="D6">
            <v>3.2258064516129032E-3</v>
          </cell>
          <cell r="E6">
            <v>2.8985507246376812E-3</v>
          </cell>
        </row>
        <row r="7">
          <cell r="B7">
            <v>2.6315789473684209E-2</v>
          </cell>
          <cell r="C7">
            <v>7.7192982456140355E-2</v>
          </cell>
          <cell r="D7">
            <v>0.1032258064516129</v>
          </cell>
          <cell r="E7">
            <v>0.11884057971014493</v>
          </cell>
        </row>
        <row r="8">
          <cell r="B8">
            <v>4.5112781954887216E-2</v>
          </cell>
          <cell r="C8">
            <v>0.14736842105263157</v>
          </cell>
          <cell r="D8">
            <v>0.1967741935483871</v>
          </cell>
          <cell r="E8">
            <v>0.23478260869565218</v>
          </cell>
        </row>
        <row r="9">
          <cell r="B9">
            <v>7.5187969924812026E-3</v>
          </cell>
          <cell r="C9">
            <v>1.0526315789473684E-2</v>
          </cell>
          <cell r="D9">
            <v>1.2903225806451613E-2</v>
          </cell>
          <cell r="E9">
            <v>1.7391304347826087E-2</v>
          </cell>
        </row>
        <row r="10">
          <cell r="B10">
            <v>7.5187969924812026E-3</v>
          </cell>
          <cell r="C10">
            <v>7.0175438596491229E-3</v>
          </cell>
          <cell r="D10">
            <v>1.2903225806451613E-2</v>
          </cell>
          <cell r="E10">
            <v>2.6086956521739129E-2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E8561-F097-490E-87F5-6DD5D390EA7C}" name="Legenda" displayName="Legenda" ref="A1:E50" totalsRowShown="0" dataDxfId="5">
  <autoFilter ref="A1:E50" xr:uid="{53D91608-620A-446E-97AE-436882B22690}"/>
  <sortState xmlns:xlrd2="http://schemas.microsoft.com/office/spreadsheetml/2017/richdata2" ref="A2:B50">
    <sortCondition ref="A1:A50"/>
  </sortState>
  <tableColumns count="5">
    <tableColumn id="1" xr3:uid="{E5CE9136-F933-4AC6-9DD3-0B3BA8B6CD3E}" name="Sigla" dataDxfId="4"/>
    <tableColumn id="2" xr3:uid="{F6540BAF-A653-4C1B-BCBE-BD24887BE57E}" name="Nome" dataDxfId="3"/>
    <tableColumn id="3" xr3:uid="{20F47B48-FECA-774F-B1B1-E7F971451C2A}" name="paper" dataDxfId="2"/>
    <tableColumn id="4" xr3:uid="{3A092823-7CEE-1241-8D26-50E1F8A0DF73}" name="excel" dataDxfId="1"/>
    <tableColumn id="5" xr3:uid="{C2FD2325-9DCE-AA4D-8852-79A0E185DD0E}" name="no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1DF9-867A-4BEA-944A-C87ABB4659BD}">
  <dimension ref="A1:E50"/>
  <sheetViews>
    <sheetView topLeftCell="A25" zoomScale="134" workbookViewId="0">
      <selection activeCell="B46" sqref="B46"/>
    </sheetView>
  </sheetViews>
  <sheetFormatPr defaultColWidth="8.7109375" defaultRowHeight="15" x14ac:dyDescent="0.25"/>
  <cols>
    <col min="1" max="1" width="5.28515625" customWidth="1"/>
    <col min="2" max="2" width="13.42578125" customWidth="1"/>
    <col min="3" max="3" width="8.140625" bestFit="1" customWidth="1"/>
    <col min="4" max="4" width="7.7109375" bestFit="1" customWidth="1"/>
  </cols>
  <sheetData>
    <row r="1" spans="1:5" x14ac:dyDescent="0.25">
      <c r="A1" t="s">
        <v>57</v>
      </c>
      <c r="B1" t="s">
        <v>58</v>
      </c>
      <c r="C1" t="s">
        <v>110</v>
      </c>
      <c r="D1" t="s">
        <v>112</v>
      </c>
      <c r="E1" t="s">
        <v>113</v>
      </c>
    </row>
    <row r="2" spans="1:5" x14ac:dyDescent="0.25">
      <c r="A2" s="10" t="s">
        <v>9</v>
      </c>
      <c r="B2" s="10" t="s">
        <v>59</v>
      </c>
      <c r="C2" s="11" t="s">
        <v>109</v>
      </c>
      <c r="D2" s="11" t="s">
        <v>109</v>
      </c>
      <c r="E2" s="10"/>
    </row>
    <row r="3" spans="1:5" x14ac:dyDescent="0.25">
      <c r="A3" s="10" t="s">
        <v>10</v>
      </c>
      <c r="B3" s="10" t="s">
        <v>60</v>
      </c>
      <c r="C3" s="13" t="s">
        <v>111</v>
      </c>
      <c r="D3" s="13" t="s">
        <v>111</v>
      </c>
      <c r="E3" s="10" t="s">
        <v>116</v>
      </c>
    </row>
    <row r="4" spans="1:5" x14ac:dyDescent="0.25">
      <c r="A4" s="10" t="s">
        <v>11</v>
      </c>
      <c r="B4" s="10" t="s">
        <v>61</v>
      </c>
      <c r="C4" s="11" t="s">
        <v>109</v>
      </c>
      <c r="D4" s="11" t="s">
        <v>109</v>
      </c>
      <c r="E4" s="10"/>
    </row>
    <row r="5" spans="1:5" x14ac:dyDescent="0.25">
      <c r="A5" s="10" t="s">
        <v>12</v>
      </c>
      <c r="B5" s="10" t="s">
        <v>62</v>
      </c>
      <c r="C5" s="12" t="s">
        <v>109</v>
      </c>
      <c r="D5" s="11" t="s">
        <v>109</v>
      </c>
      <c r="E5" s="10"/>
    </row>
    <row r="6" spans="1:5" x14ac:dyDescent="0.25">
      <c r="A6" s="10" t="s">
        <v>13</v>
      </c>
      <c r="B6" s="10" t="s">
        <v>63</v>
      </c>
      <c r="C6" s="12" t="s">
        <v>109</v>
      </c>
      <c r="D6" s="11" t="s">
        <v>109</v>
      </c>
      <c r="E6" s="10"/>
    </row>
    <row r="7" spans="1:5" x14ac:dyDescent="0.25">
      <c r="A7" s="10" t="s">
        <v>14</v>
      </c>
      <c r="B7" s="10" t="s">
        <v>64</v>
      </c>
      <c r="C7" s="11" t="s">
        <v>109</v>
      </c>
      <c r="D7" s="11" t="s">
        <v>109</v>
      </c>
      <c r="E7" s="10"/>
    </row>
    <row r="8" spans="1:5" x14ac:dyDescent="0.25">
      <c r="A8" s="10" t="s">
        <v>15</v>
      </c>
      <c r="B8" s="10" t="s">
        <v>65</v>
      </c>
      <c r="C8" s="11" t="s">
        <v>109</v>
      </c>
      <c r="D8" s="11" t="s">
        <v>109</v>
      </c>
      <c r="E8" s="10"/>
    </row>
    <row r="9" spans="1:5" x14ac:dyDescent="0.25">
      <c r="A9" s="10" t="s">
        <v>16</v>
      </c>
      <c r="B9" s="10" t="s">
        <v>66</v>
      </c>
      <c r="C9" s="11" t="s">
        <v>109</v>
      </c>
      <c r="D9" s="11" t="s">
        <v>109</v>
      </c>
      <c r="E9" s="10"/>
    </row>
    <row r="10" spans="1:5" x14ac:dyDescent="0.25">
      <c r="A10" s="10" t="s">
        <v>17</v>
      </c>
      <c r="B10" s="10" t="s">
        <v>67</v>
      </c>
      <c r="C10" s="11" t="s">
        <v>109</v>
      </c>
      <c r="D10" s="11" t="s">
        <v>109</v>
      </c>
      <c r="E10" s="10"/>
    </row>
    <row r="11" spans="1:5" x14ac:dyDescent="0.25">
      <c r="A11" s="10" t="s">
        <v>18</v>
      </c>
      <c r="B11" s="10" t="s">
        <v>68</v>
      </c>
      <c r="C11" s="11" t="s">
        <v>109</v>
      </c>
      <c r="D11" s="11" t="s">
        <v>109</v>
      </c>
      <c r="E11" s="10"/>
    </row>
    <row r="12" spans="1:5" x14ac:dyDescent="0.25">
      <c r="A12" s="10" t="s">
        <v>19</v>
      </c>
      <c r="B12" s="10" t="s">
        <v>69</v>
      </c>
      <c r="C12" s="11" t="s">
        <v>109</v>
      </c>
      <c r="D12" s="11" t="s">
        <v>109</v>
      </c>
      <c r="E12" s="10"/>
    </row>
    <row r="13" spans="1:5" x14ac:dyDescent="0.25">
      <c r="A13" s="10" t="s">
        <v>20</v>
      </c>
      <c r="B13" s="10" t="s">
        <v>70</v>
      </c>
      <c r="C13" s="11" t="s">
        <v>109</v>
      </c>
      <c r="D13" s="11" t="s">
        <v>109</v>
      </c>
      <c r="E13" s="10"/>
    </row>
    <row r="14" spans="1:5" x14ac:dyDescent="0.25">
      <c r="A14" s="10" t="s">
        <v>21</v>
      </c>
      <c r="B14" s="10" t="s">
        <v>71</v>
      </c>
      <c r="C14" s="11" t="s">
        <v>109</v>
      </c>
      <c r="D14" s="11" t="s">
        <v>109</v>
      </c>
      <c r="E14" s="10"/>
    </row>
    <row r="15" spans="1:5" x14ac:dyDescent="0.25">
      <c r="A15" s="10" t="s">
        <v>22</v>
      </c>
      <c r="B15" s="10" t="s">
        <v>72</v>
      </c>
      <c r="C15" s="11" t="s">
        <v>109</v>
      </c>
      <c r="D15" s="11" t="s">
        <v>109</v>
      </c>
      <c r="E15" s="10"/>
    </row>
    <row r="16" spans="1:5" x14ac:dyDescent="0.25">
      <c r="A16" s="10" t="s">
        <v>23</v>
      </c>
      <c r="B16" s="10" t="s">
        <v>73</v>
      </c>
      <c r="C16" s="11" t="s">
        <v>109</v>
      </c>
      <c r="D16" s="11" t="s">
        <v>109</v>
      </c>
      <c r="E16" s="10"/>
    </row>
    <row r="17" spans="1:5" x14ac:dyDescent="0.25">
      <c r="A17" s="10" t="s">
        <v>24</v>
      </c>
      <c r="B17" s="10" t="s">
        <v>74</v>
      </c>
      <c r="C17" s="11" t="s">
        <v>109</v>
      </c>
      <c r="D17" s="11" t="s">
        <v>109</v>
      </c>
      <c r="E17" s="10"/>
    </row>
    <row r="18" spans="1:5" x14ac:dyDescent="0.25">
      <c r="A18" s="10" t="s">
        <v>25</v>
      </c>
      <c r="B18" s="10" t="s">
        <v>75</v>
      </c>
      <c r="C18" s="11" t="s">
        <v>109</v>
      </c>
      <c r="D18" s="11" t="s">
        <v>109</v>
      </c>
      <c r="E18" s="10"/>
    </row>
    <row r="19" spans="1:5" x14ac:dyDescent="0.25">
      <c r="A19" s="10" t="s">
        <v>26</v>
      </c>
      <c r="B19" s="10" t="s">
        <v>76</v>
      </c>
      <c r="C19" s="11" t="s">
        <v>109</v>
      </c>
      <c r="D19" s="11" t="s">
        <v>109</v>
      </c>
      <c r="E19" s="10"/>
    </row>
    <row r="20" spans="1:5" x14ac:dyDescent="0.25">
      <c r="A20" s="10" t="s">
        <v>27</v>
      </c>
      <c r="B20" s="10" t="s">
        <v>77</v>
      </c>
      <c r="C20" s="11" t="s">
        <v>109</v>
      </c>
      <c r="D20" s="15" t="s">
        <v>111</v>
      </c>
      <c r="E20" s="10" t="s">
        <v>116</v>
      </c>
    </row>
    <row r="21" spans="1:5" x14ac:dyDescent="0.25">
      <c r="A21" s="10" t="s">
        <v>28</v>
      </c>
      <c r="B21" s="10" t="s">
        <v>78</v>
      </c>
      <c r="C21" s="11" t="s">
        <v>109</v>
      </c>
      <c r="D21" s="11" t="s">
        <v>109</v>
      </c>
      <c r="E21" s="10"/>
    </row>
    <row r="22" spans="1:5" x14ac:dyDescent="0.25">
      <c r="A22" s="10" t="s">
        <v>29</v>
      </c>
      <c r="B22" s="10" t="s">
        <v>79</v>
      </c>
      <c r="C22" s="11" t="s">
        <v>109</v>
      </c>
      <c r="D22" s="11" t="s">
        <v>109</v>
      </c>
      <c r="E22" s="10"/>
    </row>
    <row r="23" spans="1:5" x14ac:dyDescent="0.25">
      <c r="A23" s="10" t="s">
        <v>30</v>
      </c>
      <c r="B23" s="10" t="s">
        <v>80</v>
      </c>
      <c r="C23" s="11" t="s">
        <v>109</v>
      </c>
      <c r="D23" s="11" t="s">
        <v>109</v>
      </c>
      <c r="E23" s="10"/>
    </row>
    <row r="24" spans="1:5" x14ac:dyDescent="0.25">
      <c r="A24" s="10" t="s">
        <v>31</v>
      </c>
      <c r="B24" s="10" t="s">
        <v>81</v>
      </c>
      <c r="C24" s="11" t="s">
        <v>109</v>
      </c>
      <c r="D24" s="11" t="s">
        <v>109</v>
      </c>
      <c r="E24" s="10"/>
    </row>
    <row r="25" spans="1:5" x14ac:dyDescent="0.25">
      <c r="A25" s="10" t="s">
        <v>32</v>
      </c>
      <c r="B25" s="10" t="s">
        <v>82</v>
      </c>
      <c r="C25" s="11" t="s">
        <v>109</v>
      </c>
      <c r="D25" s="11" t="s">
        <v>109</v>
      </c>
      <c r="E25" s="10"/>
    </row>
    <row r="26" spans="1:5" x14ac:dyDescent="0.25">
      <c r="A26" s="10" t="s">
        <v>33</v>
      </c>
      <c r="B26" s="10" t="s">
        <v>83</v>
      </c>
      <c r="C26" s="11" t="s">
        <v>109</v>
      </c>
      <c r="D26" s="11" t="s">
        <v>109</v>
      </c>
      <c r="E26" s="10"/>
    </row>
    <row r="27" spans="1:5" x14ac:dyDescent="0.25">
      <c r="A27" s="10" t="s">
        <v>34</v>
      </c>
      <c r="B27" s="10" t="s">
        <v>84</v>
      </c>
      <c r="C27" s="11" t="s">
        <v>109</v>
      </c>
      <c r="D27" s="11" t="s">
        <v>109</v>
      </c>
      <c r="E27" s="10"/>
    </row>
    <row r="28" spans="1:5" x14ac:dyDescent="0.25">
      <c r="A28" s="10" t="s">
        <v>35</v>
      </c>
      <c r="B28" s="10" t="s">
        <v>85</v>
      </c>
      <c r="C28" s="12" t="s">
        <v>109</v>
      </c>
      <c r="D28" s="15" t="s">
        <v>111</v>
      </c>
      <c r="E28" s="10" t="s">
        <v>116</v>
      </c>
    </row>
    <row r="29" spans="1:5" x14ac:dyDescent="0.25">
      <c r="A29" s="10" t="s">
        <v>36</v>
      </c>
      <c r="B29" s="10" t="s">
        <v>86</v>
      </c>
      <c r="C29" s="12" t="s">
        <v>109</v>
      </c>
      <c r="D29" s="11" t="s">
        <v>109</v>
      </c>
      <c r="E29" s="10"/>
    </row>
    <row r="30" spans="1:5" x14ac:dyDescent="0.25">
      <c r="A30" s="10" t="s">
        <v>37</v>
      </c>
      <c r="B30" s="10" t="s">
        <v>87</v>
      </c>
      <c r="C30" s="11" t="s">
        <v>109</v>
      </c>
      <c r="D30" s="11" t="s">
        <v>109</v>
      </c>
      <c r="E30" s="10"/>
    </row>
    <row r="31" spans="1:5" x14ac:dyDescent="0.25">
      <c r="A31" s="10" t="s">
        <v>38</v>
      </c>
      <c r="B31" s="10" t="s">
        <v>88</v>
      </c>
      <c r="C31" s="11" t="s">
        <v>109</v>
      </c>
      <c r="D31" s="11" t="s">
        <v>109</v>
      </c>
      <c r="E31" s="10"/>
    </row>
    <row r="32" spans="1:5" x14ac:dyDescent="0.25">
      <c r="A32" s="10" t="s">
        <v>39</v>
      </c>
      <c r="B32" s="10" t="s">
        <v>89</v>
      </c>
      <c r="C32" s="12" t="s">
        <v>109</v>
      </c>
      <c r="D32" s="11" t="s">
        <v>109</v>
      </c>
      <c r="E32" s="10"/>
    </row>
    <row r="33" spans="1:5" x14ac:dyDescent="0.25">
      <c r="A33" s="10" t="s">
        <v>40</v>
      </c>
      <c r="B33" s="10" t="s">
        <v>90</v>
      </c>
      <c r="C33" s="12" t="s">
        <v>109</v>
      </c>
      <c r="D33" s="15" t="s">
        <v>111</v>
      </c>
      <c r="E33" s="10" t="s">
        <v>116</v>
      </c>
    </row>
    <row r="34" spans="1:5" x14ac:dyDescent="0.25">
      <c r="A34" s="10" t="s">
        <v>41</v>
      </c>
      <c r="B34" s="10" t="s">
        <v>91</v>
      </c>
      <c r="C34" s="11" t="s">
        <v>109</v>
      </c>
      <c r="D34" s="11" t="s">
        <v>109</v>
      </c>
      <c r="E34" s="10"/>
    </row>
    <row r="35" spans="1:5" x14ac:dyDescent="0.25">
      <c r="A35" s="10" t="s">
        <v>42</v>
      </c>
      <c r="B35" s="10" t="s">
        <v>92</v>
      </c>
      <c r="C35" s="11" t="s">
        <v>109</v>
      </c>
      <c r="D35" s="11" t="s">
        <v>109</v>
      </c>
      <c r="E35" s="10"/>
    </row>
    <row r="36" spans="1:5" x14ac:dyDescent="0.25">
      <c r="A36" s="10" t="s">
        <v>43</v>
      </c>
      <c r="B36" s="10" t="s">
        <v>93</v>
      </c>
      <c r="C36" s="11" t="s">
        <v>109</v>
      </c>
      <c r="D36" s="11" t="s">
        <v>109</v>
      </c>
      <c r="E36" s="10"/>
    </row>
    <row r="37" spans="1:5" x14ac:dyDescent="0.25">
      <c r="A37" s="10" t="s">
        <v>44</v>
      </c>
      <c r="B37" s="10" t="s">
        <v>94</v>
      </c>
      <c r="C37" s="11" t="s">
        <v>109</v>
      </c>
      <c r="D37" s="11" t="s">
        <v>109</v>
      </c>
      <c r="E37" s="10"/>
    </row>
    <row r="38" spans="1:5" x14ac:dyDescent="0.25">
      <c r="A38" s="10" t="s">
        <v>45</v>
      </c>
      <c r="B38" s="10" t="s">
        <v>95</v>
      </c>
      <c r="C38" s="11" t="s">
        <v>109</v>
      </c>
      <c r="D38" s="11" t="s">
        <v>109</v>
      </c>
      <c r="E38" s="10"/>
    </row>
    <row r="39" spans="1:5" x14ac:dyDescent="0.25">
      <c r="A39" s="10" t="s">
        <v>46</v>
      </c>
      <c r="B39" s="10" t="s">
        <v>96</v>
      </c>
      <c r="C39" s="11" t="s">
        <v>109</v>
      </c>
      <c r="D39" s="11" t="s">
        <v>109</v>
      </c>
      <c r="E39" s="10"/>
    </row>
    <row r="40" spans="1:5" x14ac:dyDescent="0.25">
      <c r="A40" s="10" t="s">
        <v>47</v>
      </c>
      <c r="B40" s="10" t="s">
        <v>97</v>
      </c>
      <c r="C40" s="11" t="s">
        <v>109</v>
      </c>
      <c r="D40" s="15" t="s">
        <v>111</v>
      </c>
      <c r="E40" s="10" t="s">
        <v>116</v>
      </c>
    </row>
    <row r="41" spans="1:5" x14ac:dyDescent="0.25">
      <c r="A41" s="10" t="s">
        <v>48</v>
      </c>
      <c r="B41" s="10" t="s">
        <v>98</v>
      </c>
      <c r="C41" s="11" t="s">
        <v>109</v>
      </c>
      <c r="D41" s="15" t="s">
        <v>111</v>
      </c>
      <c r="E41" s="10" t="s">
        <v>116</v>
      </c>
    </row>
    <row r="42" spans="1:5" x14ac:dyDescent="0.25">
      <c r="A42" s="10" t="s">
        <v>49</v>
      </c>
      <c r="B42" s="10" t="s">
        <v>99</v>
      </c>
      <c r="C42" s="13" t="s">
        <v>111</v>
      </c>
      <c r="D42" s="15" t="s">
        <v>111</v>
      </c>
      <c r="E42" s="10" t="s">
        <v>117</v>
      </c>
    </row>
    <row r="43" spans="1:5" x14ac:dyDescent="0.25">
      <c r="A43" s="10" t="s">
        <v>100</v>
      </c>
      <c r="B43" s="10" t="s">
        <v>101</v>
      </c>
      <c r="C43" s="13" t="s">
        <v>111</v>
      </c>
      <c r="D43" s="13" t="s">
        <v>111</v>
      </c>
      <c r="E43" s="10" t="s">
        <v>118</v>
      </c>
    </row>
    <row r="44" spans="1:5" x14ac:dyDescent="0.25">
      <c r="A44" s="10" t="s">
        <v>50</v>
      </c>
      <c r="B44" s="10" t="s">
        <v>102</v>
      </c>
      <c r="C44" s="11" t="s">
        <v>109</v>
      </c>
      <c r="D44" s="11" t="s">
        <v>109</v>
      </c>
      <c r="E44" s="10" t="s">
        <v>114</v>
      </c>
    </row>
    <row r="45" spans="1:5" x14ac:dyDescent="0.25">
      <c r="A45" s="10" t="s">
        <v>51</v>
      </c>
      <c r="B45" s="10" t="s">
        <v>103</v>
      </c>
      <c r="C45" s="11" t="s">
        <v>109</v>
      </c>
      <c r="D45" s="11" t="s">
        <v>109</v>
      </c>
      <c r="E45" s="10" t="s">
        <v>114</v>
      </c>
    </row>
    <row r="46" spans="1:5" x14ac:dyDescent="0.25">
      <c r="A46" s="10" t="s">
        <v>52</v>
      </c>
      <c r="B46" s="10" t="s">
        <v>104</v>
      </c>
      <c r="C46" s="11" t="s">
        <v>109</v>
      </c>
      <c r="D46" s="11" t="s">
        <v>109</v>
      </c>
      <c r="E46" s="10" t="s">
        <v>114</v>
      </c>
    </row>
    <row r="47" spans="1:5" x14ac:dyDescent="0.25">
      <c r="A47" s="10" t="s">
        <v>53</v>
      </c>
      <c r="B47" s="10" t="s">
        <v>105</v>
      </c>
      <c r="C47" s="11" t="s">
        <v>109</v>
      </c>
      <c r="D47" s="11" t="s">
        <v>109</v>
      </c>
      <c r="E47" s="10" t="s">
        <v>115</v>
      </c>
    </row>
    <row r="48" spans="1:5" x14ac:dyDescent="0.25">
      <c r="A48" s="10" t="s">
        <v>54</v>
      </c>
      <c r="B48" s="10" t="s">
        <v>106</v>
      </c>
      <c r="C48" s="11" t="s">
        <v>109</v>
      </c>
      <c r="D48" s="11" t="s">
        <v>109</v>
      </c>
      <c r="E48" s="10" t="s">
        <v>114</v>
      </c>
    </row>
    <row r="49" spans="1:5" x14ac:dyDescent="0.25">
      <c r="A49" s="10" t="s">
        <v>55</v>
      </c>
      <c r="B49" s="10" t="s">
        <v>107</v>
      </c>
      <c r="C49" s="11" t="s">
        <v>109</v>
      </c>
      <c r="D49" s="11" t="s">
        <v>109</v>
      </c>
      <c r="E49" s="10" t="s">
        <v>114</v>
      </c>
    </row>
    <row r="50" spans="1:5" x14ac:dyDescent="0.25">
      <c r="A50" s="10" t="s">
        <v>56</v>
      </c>
      <c r="B50" s="10" t="s">
        <v>108</v>
      </c>
      <c r="C50" s="11" t="s">
        <v>109</v>
      </c>
      <c r="D50" s="11" t="s">
        <v>109</v>
      </c>
      <c r="E50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workbookViewId="0">
      <selection activeCell="G12" sqref="G12"/>
    </sheetView>
  </sheetViews>
  <sheetFormatPr defaultColWidth="8.7109375" defaultRowHeight="15" x14ac:dyDescent="0.25"/>
  <cols>
    <col min="1" max="1" width="4.42578125" bestFit="1" customWidth="1"/>
    <col min="2" max="10" width="5.140625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2.5563909774436091E-2</v>
      </c>
      <c r="C2" s="4">
        <v>9.5572263993316614E-2</v>
      </c>
      <c r="D2" s="4">
        <v>0.13116123642439431</v>
      </c>
      <c r="E2" s="4">
        <v>0.69908103592314119</v>
      </c>
      <c r="F2" s="4">
        <v>0</v>
      </c>
      <c r="G2" s="4">
        <v>4.7451963241436919E-2</v>
      </c>
      <c r="H2" s="4">
        <v>0</v>
      </c>
      <c r="I2" s="4">
        <v>0</v>
      </c>
      <c r="J2" s="4">
        <v>1.169590643274854E-3</v>
      </c>
    </row>
    <row r="3" spans="1:10" x14ac:dyDescent="0.25">
      <c r="A3" s="1" t="s">
        <v>10</v>
      </c>
      <c r="B3" s="4">
        <v>4.104598072222479E-3</v>
      </c>
      <c r="C3" s="4">
        <v>0.83134252640317297</v>
      </c>
      <c r="D3" s="4">
        <v>7.729557718027949E-2</v>
      </c>
      <c r="E3" s="4">
        <v>7.5958123875847439E-2</v>
      </c>
      <c r="F3" s="4">
        <v>0</v>
      </c>
      <c r="G3" s="4">
        <v>1.0469031038140481E-2</v>
      </c>
      <c r="H3" s="4">
        <v>0</v>
      </c>
      <c r="I3" s="4">
        <v>2.305953973158696E-4</v>
      </c>
      <c r="J3" s="4">
        <v>5.9954803302126095E-4</v>
      </c>
    </row>
    <row r="4" spans="1:10" x14ac:dyDescent="0.25">
      <c r="A4" s="1" t="s">
        <v>11</v>
      </c>
      <c r="B4" s="4">
        <v>6.8848894794057251E-3</v>
      </c>
      <c r="C4" s="4">
        <v>0.15605749486652981</v>
      </c>
      <c r="D4" s="4">
        <v>0.1930184804928132</v>
      </c>
      <c r="E4" s="4">
        <v>5.5562265974151478E-3</v>
      </c>
      <c r="F4" s="4">
        <v>0.5817127672424206</v>
      </c>
      <c r="G4" s="4">
        <v>5.65285662519628E-2</v>
      </c>
      <c r="H4" s="4">
        <v>0</v>
      </c>
      <c r="I4" s="4">
        <v>0</v>
      </c>
      <c r="J4" s="4">
        <v>2.4157506945283251E-4</v>
      </c>
    </row>
    <row r="5" spans="1:10" x14ac:dyDescent="0.25">
      <c r="A5" s="1" t="s">
        <v>12</v>
      </c>
      <c r="B5" s="4">
        <v>0</v>
      </c>
      <c r="C5" s="4">
        <v>0.41724137931034477</v>
      </c>
      <c r="D5" s="4">
        <v>4.7044334975369452E-2</v>
      </c>
      <c r="E5" s="4">
        <v>6.4778325123152708E-2</v>
      </c>
      <c r="F5" s="4">
        <v>0.44778325123152712</v>
      </c>
      <c r="G5" s="4">
        <v>2.3152709359605912E-2</v>
      </c>
      <c r="H5" s="4">
        <v>0</v>
      </c>
      <c r="I5" s="4">
        <v>0</v>
      </c>
      <c r="J5" s="4">
        <v>0</v>
      </c>
    </row>
    <row r="6" spans="1:10" x14ac:dyDescent="0.25">
      <c r="A6" s="1" t="s">
        <v>13</v>
      </c>
      <c r="B6" s="4">
        <v>2.162998423725845E-2</v>
      </c>
      <c r="C6" s="4">
        <v>3.009516025453909E-2</v>
      </c>
      <c r="D6" s="4">
        <v>1.1209060657364701E-2</v>
      </c>
      <c r="E6" s="4">
        <v>0.87967773950610084</v>
      </c>
      <c r="F6" s="4">
        <v>1.4419989491505639E-2</v>
      </c>
      <c r="G6" s="4">
        <v>4.2968065853231367E-2</v>
      </c>
      <c r="H6" s="4">
        <v>0</v>
      </c>
      <c r="I6" s="4">
        <v>0</v>
      </c>
      <c r="J6" s="4">
        <v>0</v>
      </c>
    </row>
    <row r="7" spans="1:10" x14ac:dyDescent="0.25">
      <c r="A7" s="1" t="s">
        <v>14</v>
      </c>
      <c r="B7" s="4">
        <v>1.424152816015771E-2</v>
      </c>
      <c r="C7" s="4">
        <v>0.18570068998334521</v>
      </c>
      <c r="D7" s="4">
        <v>5.7238027259440542E-2</v>
      </c>
      <c r="E7" s="4">
        <v>0.60317460317460325</v>
      </c>
      <c r="F7" s="4">
        <v>0.1175350939804901</v>
      </c>
      <c r="G7" s="4">
        <v>2.158322286801944E-2</v>
      </c>
      <c r="H7" s="4">
        <v>5.0983991026817579E-5</v>
      </c>
      <c r="I7" s="4">
        <v>3.3989327351211733E-5</v>
      </c>
      <c r="J7" s="4">
        <v>4.4186125556575242E-4</v>
      </c>
    </row>
    <row r="8" spans="1:10" x14ac:dyDescent="0.25">
      <c r="A8" s="1" t="s">
        <v>15</v>
      </c>
      <c r="B8" s="4">
        <v>3.1760435571687841E-3</v>
      </c>
      <c r="C8" s="4">
        <v>0</v>
      </c>
      <c r="D8" s="4">
        <v>1.300665456745312E-2</v>
      </c>
      <c r="E8" s="4">
        <v>0.55701754385964908</v>
      </c>
      <c r="F8" s="4">
        <v>0.40003024803387782</v>
      </c>
      <c r="G8" s="4">
        <v>1.7090139140955831E-2</v>
      </c>
      <c r="H8" s="4">
        <v>9.5281306715063515E-3</v>
      </c>
      <c r="I8" s="4">
        <v>1.512401693889897E-4</v>
      </c>
      <c r="J8" s="4">
        <v>0</v>
      </c>
    </row>
    <row r="9" spans="1:10" x14ac:dyDescent="0.25">
      <c r="A9" s="1" t="s">
        <v>16</v>
      </c>
      <c r="B9" s="4">
        <v>1.832030235711607E-3</v>
      </c>
      <c r="C9" s="4">
        <v>0.77731456103401519</v>
      </c>
      <c r="D9" s="4">
        <v>1.3718588615446749E-2</v>
      </c>
      <c r="E9" s="4">
        <v>0.1604180491041805</v>
      </c>
      <c r="F9" s="4">
        <v>1.2074089033784371E-2</v>
      </c>
      <c r="G9" s="4">
        <v>3.4202706211592278E-2</v>
      </c>
      <c r="H9" s="4">
        <v>0</v>
      </c>
      <c r="I9" s="4">
        <v>1.442543492686305E-5</v>
      </c>
      <c r="J9" s="4">
        <v>4.2555033034245978E-4</v>
      </c>
    </row>
    <row r="10" spans="1:10" x14ac:dyDescent="0.25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7.1330589849108363E-3</v>
      </c>
      <c r="C11" s="4">
        <v>0.72359396433470502</v>
      </c>
      <c r="D11" s="4">
        <v>2.3182441700960219E-2</v>
      </c>
      <c r="E11" s="4">
        <v>2.414266117969821E-2</v>
      </c>
      <c r="F11" s="4">
        <v>0.1864197530864197</v>
      </c>
      <c r="G11" s="4">
        <v>3.5528120713305897E-2</v>
      </c>
      <c r="H11" s="4">
        <v>0</v>
      </c>
      <c r="I11" s="4">
        <v>0</v>
      </c>
      <c r="J11" s="4">
        <v>0</v>
      </c>
    </row>
    <row r="12" spans="1:10" x14ac:dyDescent="0.25">
      <c r="A12" s="1" t="s">
        <v>19</v>
      </c>
      <c r="B12" s="4">
        <v>7.6097080894887599E-3</v>
      </c>
      <c r="C12" s="4">
        <v>0.52139681200681876</v>
      </c>
      <c r="D12" s="4">
        <v>8.6465967206200228E-2</v>
      </c>
      <c r="E12" s="4">
        <v>3.8189135516071768E-2</v>
      </c>
      <c r="F12" s="4">
        <v>0.29807911987487029</v>
      </c>
      <c r="G12" s="4">
        <v>3.1721762359185238E-2</v>
      </c>
      <c r="H12" s="4">
        <v>0</v>
      </c>
      <c r="I12" s="4">
        <v>1.054463014709759E-4</v>
      </c>
      <c r="J12" s="4">
        <v>1.6432048645893739E-2</v>
      </c>
    </row>
    <row r="13" spans="1:10" x14ac:dyDescent="0.25">
      <c r="A13" s="1" t="s">
        <v>20</v>
      </c>
      <c r="B13" s="4">
        <v>3.5490035490035488E-2</v>
      </c>
      <c r="C13" s="4">
        <v>0.4550914550914551</v>
      </c>
      <c r="D13" s="4">
        <v>0.23942123942123941</v>
      </c>
      <c r="E13" s="4">
        <v>7.6440076440076436E-3</v>
      </c>
      <c r="F13" s="4">
        <v>0</v>
      </c>
      <c r="G13" s="4">
        <v>0.14660114660114659</v>
      </c>
      <c r="H13" s="4">
        <v>0</v>
      </c>
      <c r="I13" s="4">
        <v>0</v>
      </c>
      <c r="J13" s="4">
        <v>0.11575211575211571</v>
      </c>
    </row>
    <row r="14" spans="1:10" x14ac:dyDescent="0.25">
      <c r="A14" s="1" t="s">
        <v>21</v>
      </c>
      <c r="B14" s="4">
        <v>1.1750881316098709E-3</v>
      </c>
      <c r="C14" s="4">
        <v>0</v>
      </c>
      <c r="D14" s="4">
        <v>7.0505287896592245E-2</v>
      </c>
      <c r="E14" s="4">
        <v>0</v>
      </c>
      <c r="F14" s="4">
        <v>0</v>
      </c>
      <c r="G14" s="4">
        <v>0.9283196239717979</v>
      </c>
      <c r="H14" s="4">
        <v>0</v>
      </c>
      <c r="I14" s="4">
        <v>0</v>
      </c>
      <c r="J14" s="4">
        <v>0</v>
      </c>
    </row>
    <row r="15" spans="1:10" x14ac:dyDescent="0.25">
      <c r="A15" s="1" t="s">
        <v>22</v>
      </c>
      <c r="B15" s="4">
        <v>6.7445229042187218E-3</v>
      </c>
      <c r="C15" s="4">
        <v>0.35800289697628102</v>
      </c>
      <c r="D15" s="4">
        <v>9.1345283360492496E-2</v>
      </c>
      <c r="E15" s="4">
        <v>0.12791960890820209</v>
      </c>
      <c r="F15" s="4">
        <v>0.28159514756472931</v>
      </c>
      <c r="G15" s="4">
        <v>0.11293680970487049</v>
      </c>
      <c r="H15" s="4">
        <v>0</v>
      </c>
      <c r="I15" s="4">
        <v>4.5265254390729681E-5</v>
      </c>
      <c r="J15" s="4">
        <v>2.1410465326815141E-2</v>
      </c>
    </row>
    <row r="16" spans="1:10" x14ac:dyDescent="0.25">
      <c r="A16" s="1" t="s">
        <v>23</v>
      </c>
      <c r="B16" s="4">
        <v>0.12379997134259919</v>
      </c>
      <c r="C16" s="4">
        <v>0.121650666284568</v>
      </c>
      <c r="D16" s="4">
        <v>0.14514973491904279</v>
      </c>
      <c r="E16" s="4">
        <v>0.21005874767158619</v>
      </c>
      <c r="F16" s="4">
        <v>0.32210918469694788</v>
      </c>
      <c r="G16" s="4">
        <v>7.6085399054305766E-2</v>
      </c>
      <c r="H16" s="4">
        <v>0</v>
      </c>
      <c r="I16" s="4">
        <v>0</v>
      </c>
      <c r="J16" s="4">
        <v>1.146296030949993E-3</v>
      </c>
    </row>
    <row r="17" spans="1:10" x14ac:dyDescent="0.25">
      <c r="A17" s="1" t="s">
        <v>24</v>
      </c>
      <c r="B17" s="4">
        <v>4.6435860467728953E-3</v>
      </c>
      <c r="C17" s="4">
        <v>5.0555170670511372E-2</v>
      </c>
      <c r="D17" s="4">
        <v>2.1551482015466139E-2</v>
      </c>
      <c r="E17" s="4">
        <v>0.1212949613346565</v>
      </c>
      <c r="F17" s="4">
        <v>0.77735128353961103</v>
      </c>
      <c r="G17" s="4">
        <v>2.353624056771585E-2</v>
      </c>
      <c r="H17" s="4">
        <v>9.5493100155410353E-4</v>
      </c>
      <c r="I17" s="4">
        <v>1.8724137285374579E-5</v>
      </c>
      <c r="J17" s="4">
        <v>9.3620686426872904E-5</v>
      </c>
    </row>
    <row r="18" spans="1:10" x14ac:dyDescent="0.25">
      <c r="A18" s="1" t="s">
        <v>25</v>
      </c>
      <c r="B18" s="4">
        <v>1.0290139500344769E-2</v>
      </c>
      <c r="C18" s="4">
        <v>0.31811913223359678</v>
      </c>
      <c r="D18" s="4">
        <v>0.39272264361109638</v>
      </c>
      <c r="E18" s="4">
        <v>1.3499177849679101E-2</v>
      </c>
      <c r="F18" s="4">
        <v>0.22558743966477479</v>
      </c>
      <c r="G18" s="4">
        <v>3.7288495199702967E-2</v>
      </c>
      <c r="H18" s="4">
        <v>0</v>
      </c>
      <c r="I18" s="4">
        <v>0</v>
      </c>
      <c r="J18" s="4">
        <v>2.4929719408051769E-3</v>
      </c>
    </row>
    <row r="19" spans="1:10" x14ac:dyDescent="0.25">
      <c r="A19" s="1" t="s">
        <v>26</v>
      </c>
      <c r="B19" s="4">
        <v>0</v>
      </c>
      <c r="C19" s="4">
        <v>0.64226881317858486</v>
      </c>
      <c r="D19" s="4">
        <v>0.11081991763384499</v>
      </c>
      <c r="E19" s="4">
        <v>6.9075252714339189E-2</v>
      </c>
      <c r="F19" s="4">
        <v>0</v>
      </c>
      <c r="G19" s="4">
        <v>0.1694122051666043</v>
      </c>
      <c r="H19" s="4">
        <v>0</v>
      </c>
      <c r="I19" s="4">
        <v>0</v>
      </c>
      <c r="J19" s="4">
        <v>8.4238113066267307E-3</v>
      </c>
    </row>
    <row r="20" spans="1:10" x14ac:dyDescent="0.25">
      <c r="A20" s="1" t="s">
        <v>27</v>
      </c>
      <c r="B20" s="4">
        <v>0</v>
      </c>
      <c r="C20" s="4">
        <v>0.13765541740674961</v>
      </c>
      <c r="D20" s="4">
        <v>0.13943161634103021</v>
      </c>
      <c r="E20" s="4">
        <v>0.5728241563055062</v>
      </c>
      <c r="F20" s="4">
        <v>0</v>
      </c>
      <c r="G20" s="4">
        <v>0.150088809946714</v>
      </c>
      <c r="H20" s="4">
        <v>0</v>
      </c>
      <c r="I20" s="4">
        <v>0</v>
      </c>
      <c r="J20" s="4">
        <v>0</v>
      </c>
    </row>
    <row r="21" spans="1:10" x14ac:dyDescent="0.25">
      <c r="A21" s="1" t="s">
        <v>28</v>
      </c>
      <c r="B21" s="4">
        <v>1.7050298380221649E-3</v>
      </c>
      <c r="C21" s="4">
        <v>0.2725206024438761</v>
      </c>
      <c r="D21" s="4">
        <v>0.18755328218243819</v>
      </c>
      <c r="E21" s="4">
        <v>5.1150895140664966E-3</v>
      </c>
      <c r="F21" s="4">
        <v>0.40295538505257178</v>
      </c>
      <c r="G21" s="4">
        <v>0.1301506109690253</v>
      </c>
      <c r="H21" s="4">
        <v>0</v>
      </c>
      <c r="I21" s="4">
        <v>0</v>
      </c>
      <c r="J21" s="4">
        <v>0</v>
      </c>
    </row>
    <row r="22" spans="1:10" x14ac:dyDescent="0.25">
      <c r="A22" s="1" t="s">
        <v>29</v>
      </c>
      <c r="B22" s="4">
        <v>4.3655650754793961E-2</v>
      </c>
      <c r="C22" s="4">
        <v>0.346797225622195</v>
      </c>
      <c r="D22" s="4">
        <v>0.32568339453284367</v>
      </c>
      <c r="E22" s="4">
        <v>0.102203182374541</v>
      </c>
      <c r="F22" s="4">
        <v>0</v>
      </c>
      <c r="G22" s="4">
        <v>0.12760097919216651</v>
      </c>
      <c r="H22" s="4">
        <v>5.4059567523459813E-2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3.8022813688212932E-3</v>
      </c>
      <c r="C23" s="4">
        <v>0.28812843261512472</v>
      </c>
      <c r="D23" s="4">
        <v>0.39121250528094642</v>
      </c>
      <c r="E23" s="4">
        <v>3.5910435149978881E-2</v>
      </c>
      <c r="F23" s="4">
        <v>0</v>
      </c>
      <c r="G23" s="4">
        <v>0.27080692860160538</v>
      </c>
      <c r="H23" s="4">
        <v>0</v>
      </c>
      <c r="I23" s="4">
        <v>0</v>
      </c>
      <c r="J23" s="4">
        <v>1.013941698352345E-2</v>
      </c>
    </row>
    <row r="24" spans="1:10" x14ac:dyDescent="0.25">
      <c r="A24" s="1" t="s">
        <v>31</v>
      </c>
      <c r="B24" s="4">
        <v>2.9576996447260189E-3</v>
      </c>
      <c r="C24" s="4">
        <v>0.68294859903043459</v>
      </c>
      <c r="D24" s="4">
        <v>9.7936610721223685E-2</v>
      </c>
      <c r="E24" s="4">
        <v>0.13474159505766639</v>
      </c>
      <c r="F24" s="4">
        <v>2.75993629569996E-2</v>
      </c>
      <c r="G24" s="4">
        <v>5.1033444757521133E-2</v>
      </c>
      <c r="H24" s="4">
        <v>0</v>
      </c>
      <c r="I24" s="4">
        <v>1.7501181329739761E-5</v>
      </c>
      <c r="J24" s="4">
        <v>2.7651866500988821E-3</v>
      </c>
    </row>
    <row r="25" spans="1:10" x14ac:dyDescent="0.25">
      <c r="A25" s="1" t="s">
        <v>32</v>
      </c>
      <c r="B25" s="4">
        <v>5.1644064647965804E-3</v>
      </c>
      <c r="C25" s="4">
        <v>9.7640720787664864E-2</v>
      </c>
      <c r="D25" s="4">
        <v>0.37659297789336799</v>
      </c>
      <c r="E25" s="4">
        <v>0.16422069477986251</v>
      </c>
      <c r="F25" s="4">
        <v>0</v>
      </c>
      <c r="G25" s="4">
        <v>0.3367638863087497</v>
      </c>
      <c r="H25" s="4">
        <v>1.7462381571614342E-2</v>
      </c>
      <c r="I25" s="4">
        <v>7.4308006687720589E-5</v>
      </c>
      <c r="J25" s="4">
        <v>2.0806241872561768E-3</v>
      </c>
    </row>
    <row r="26" spans="1:10" x14ac:dyDescent="0.25">
      <c r="A26" s="1" t="s">
        <v>33</v>
      </c>
      <c r="B26" s="4">
        <v>1.4649849500304639E-2</v>
      </c>
      <c r="C26" s="4">
        <v>0.2166468122254859</v>
      </c>
      <c r="D26" s="4">
        <v>0.23507052115634691</v>
      </c>
      <c r="E26" s="4">
        <v>7.6813953276892166E-2</v>
      </c>
      <c r="F26" s="4">
        <v>0.29019614975401709</v>
      </c>
      <c r="G26" s="4">
        <v>0.16621350041376051</v>
      </c>
      <c r="H26" s="4">
        <v>0</v>
      </c>
      <c r="I26" s="4">
        <v>3.0918366419016617E-4</v>
      </c>
      <c r="J26" s="4">
        <v>1.000300090027008E-4</v>
      </c>
    </row>
    <row r="27" spans="1:10" x14ac:dyDescent="0.25">
      <c r="A27" s="1" t="s">
        <v>34</v>
      </c>
      <c r="B27" s="4">
        <v>2.568713074749551E-4</v>
      </c>
      <c r="C27" s="4">
        <v>0.39198561520678138</v>
      </c>
      <c r="D27" s="4">
        <v>0.1012072951451323</v>
      </c>
      <c r="E27" s="4">
        <v>1.4568272723936741E-2</v>
      </c>
      <c r="F27" s="4">
        <v>0.37987596785439071</v>
      </c>
      <c r="G27" s="4">
        <v>0.1120325859601483</v>
      </c>
      <c r="H27" s="4">
        <v>0</v>
      </c>
      <c r="I27" s="4">
        <v>0</v>
      </c>
      <c r="J27" s="4">
        <v>7.3391802135701451E-5</v>
      </c>
    </row>
    <row r="28" spans="1:10" x14ac:dyDescent="0.25">
      <c r="A28" s="1" t="s">
        <v>35</v>
      </c>
      <c r="B28" s="4">
        <v>0</v>
      </c>
      <c r="C28" s="4">
        <v>0</v>
      </c>
      <c r="D28" s="4">
        <v>0.14687216681776971</v>
      </c>
      <c r="E28" s="4">
        <v>3.0825022665457839E-2</v>
      </c>
      <c r="F28" s="4">
        <v>0.76337262012692653</v>
      </c>
      <c r="G28" s="4">
        <v>5.8930190389845871E-2</v>
      </c>
      <c r="H28" s="4">
        <v>0</v>
      </c>
      <c r="I28" s="4">
        <v>0</v>
      </c>
      <c r="J28" s="4">
        <v>0</v>
      </c>
    </row>
    <row r="29" spans="1:10" x14ac:dyDescent="0.25">
      <c r="A29" s="1" t="s">
        <v>36</v>
      </c>
      <c r="B29" s="4">
        <v>0.05</v>
      </c>
      <c r="C29" s="4">
        <v>0</v>
      </c>
      <c r="D29" s="4">
        <v>0.52499999999999991</v>
      </c>
      <c r="E29" s="4">
        <v>0.3</v>
      </c>
      <c r="F29" s="4">
        <v>0</v>
      </c>
      <c r="G29" s="4">
        <v>7.4999999999999997E-2</v>
      </c>
      <c r="H29" s="4">
        <v>0</v>
      </c>
      <c r="I29" s="4">
        <v>0</v>
      </c>
      <c r="J29" s="4">
        <v>0.05</v>
      </c>
    </row>
    <row r="30" spans="1:10" x14ac:dyDescent="0.25">
      <c r="A30" s="1" t="s">
        <v>37</v>
      </c>
      <c r="B30" s="4">
        <v>0</v>
      </c>
      <c r="C30" s="4">
        <v>0</v>
      </c>
      <c r="D30" s="4">
        <v>0.27294685990338158</v>
      </c>
      <c r="E30" s="4">
        <v>0.6811594202898551</v>
      </c>
      <c r="F30" s="4">
        <v>0</v>
      </c>
      <c r="G30" s="4">
        <v>4.5893719806763288E-2</v>
      </c>
      <c r="H30" s="4">
        <v>0</v>
      </c>
      <c r="I30" s="4">
        <v>0</v>
      </c>
      <c r="J30" s="4">
        <v>0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2.977539666185865E-2</v>
      </c>
      <c r="C32" s="4">
        <v>8.9274675458479294E-2</v>
      </c>
      <c r="D32" s="4">
        <v>0.18880074180919021</v>
      </c>
      <c r="E32" s="4">
        <v>0.16896764887698329</v>
      </c>
      <c r="F32" s="4">
        <v>4.023284566247682E-2</v>
      </c>
      <c r="G32" s="4">
        <v>0.45240057696270353</v>
      </c>
      <c r="H32" s="4">
        <v>3.039357098701834E-2</v>
      </c>
      <c r="I32" s="4">
        <v>5.1514527096641259E-5</v>
      </c>
      <c r="J32" s="4">
        <v>1.030290541932825E-4</v>
      </c>
    </row>
    <row r="33" spans="1:10" x14ac:dyDescent="0.25">
      <c r="A33" s="1" t="s">
        <v>40</v>
      </c>
      <c r="B33" s="4">
        <v>2.226199798635194E-2</v>
      </c>
      <c r="C33" s="4">
        <v>0.27161874930081659</v>
      </c>
      <c r="D33" s="4">
        <v>0.57635082223962419</v>
      </c>
      <c r="E33" s="4">
        <v>1.566170712607674E-3</v>
      </c>
      <c r="F33" s="4">
        <v>4.3964649289629711E-2</v>
      </c>
      <c r="G33" s="4">
        <v>7.4840586195323869E-2</v>
      </c>
      <c r="H33" s="4">
        <v>0</v>
      </c>
      <c r="I33" s="4">
        <v>1.118693366148339E-4</v>
      </c>
      <c r="J33" s="4">
        <v>9.2851549390312108E-3</v>
      </c>
    </row>
    <row r="34" spans="1:10" x14ac:dyDescent="0.25">
      <c r="A34" s="1" t="s">
        <v>41</v>
      </c>
      <c r="B34" s="4">
        <v>1.8254581197781369E-3</v>
      </c>
      <c r="C34" s="4">
        <v>2.8083971073509801E-4</v>
      </c>
      <c r="D34" s="4">
        <v>1.474408481359264E-3</v>
      </c>
      <c r="E34" s="4">
        <v>0.9957171944112897</v>
      </c>
      <c r="F34" s="4">
        <v>0</v>
      </c>
      <c r="G34" s="4">
        <v>4.9146949378642139E-4</v>
      </c>
      <c r="H34" s="4">
        <v>0</v>
      </c>
      <c r="I34" s="4">
        <v>0</v>
      </c>
      <c r="J34" s="4">
        <v>2.106297830513234E-4</v>
      </c>
    </row>
    <row r="35" spans="1:10" x14ac:dyDescent="0.25">
      <c r="A35" s="1" t="s">
        <v>42</v>
      </c>
      <c r="B35" s="4">
        <v>1.536527447967594E-3</v>
      </c>
      <c r="C35" s="4">
        <v>0.94908506774689205</v>
      </c>
      <c r="D35" s="4">
        <v>6.4953205754993727E-3</v>
      </c>
      <c r="E35" s="4">
        <v>1.473669506914374E-2</v>
      </c>
      <c r="F35" s="4">
        <v>0</v>
      </c>
      <c r="G35" s="4">
        <v>2.8146389160497279E-2</v>
      </c>
      <c r="H35" s="4">
        <v>0</v>
      </c>
      <c r="I35" s="4">
        <v>0</v>
      </c>
      <c r="J35" s="4">
        <v>0</v>
      </c>
    </row>
    <row r="36" spans="1:10" x14ac:dyDescent="0.25">
      <c r="A36" s="1" t="s">
        <v>43</v>
      </c>
      <c r="B36" s="4">
        <v>2.9967727063162749E-2</v>
      </c>
      <c r="C36" s="4">
        <v>0.33656062701705852</v>
      </c>
      <c r="D36" s="4">
        <v>0.16459197786998611</v>
      </c>
      <c r="E36" s="4">
        <v>0.26094974642692492</v>
      </c>
      <c r="F36" s="4">
        <v>0</v>
      </c>
      <c r="G36" s="4">
        <v>0.20216689718764411</v>
      </c>
      <c r="H36" s="4">
        <v>1.8441678192715541E-3</v>
      </c>
      <c r="I36" s="4">
        <v>0</v>
      </c>
      <c r="J36" s="4">
        <v>3.9188566159520516E-3</v>
      </c>
    </row>
    <row r="37" spans="1:10" x14ac:dyDescent="0.25">
      <c r="A37" s="1" t="s">
        <v>44</v>
      </c>
      <c r="B37" s="4">
        <v>0</v>
      </c>
      <c r="C37" s="4">
        <v>0.36695112490302562</v>
      </c>
      <c r="D37" s="4">
        <v>0.1745539177657098</v>
      </c>
      <c r="E37" s="4">
        <v>0.28665632273079911</v>
      </c>
      <c r="F37" s="4">
        <v>0.1058960434445306</v>
      </c>
      <c r="G37" s="4">
        <v>6.5942591155934829E-2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8.3986226258893557E-5</v>
      </c>
      <c r="C38" s="4">
        <v>0.19765558448414461</v>
      </c>
      <c r="D38" s="4">
        <v>0.41685963501985679</v>
      </c>
      <c r="E38" s="4">
        <v>0.19686371435084651</v>
      </c>
      <c r="F38" s="4">
        <v>0.14692790382377291</v>
      </c>
      <c r="G38" s="4">
        <v>4.1537187901184207E-2</v>
      </c>
      <c r="H38" s="4">
        <v>7.1988193936194472E-5</v>
      </c>
      <c r="I38" s="4">
        <v>0</v>
      </c>
      <c r="J38" s="4">
        <v>0</v>
      </c>
    </row>
    <row r="39" spans="1:10" x14ac:dyDescent="0.25">
      <c r="A39" s="1" t="s">
        <v>46</v>
      </c>
      <c r="B39" s="4">
        <v>2.8231081732424428E-2</v>
      </c>
      <c r="C39" s="4">
        <v>1.129243269296977E-2</v>
      </c>
      <c r="D39" s="4">
        <v>3.3051022516009088E-3</v>
      </c>
      <c r="E39" s="4">
        <v>0.54107278110583212</v>
      </c>
      <c r="F39" s="4">
        <v>0.39468429387867521</v>
      </c>
      <c r="G39" s="4">
        <v>1.8246918680713351E-2</v>
      </c>
      <c r="H39" s="4">
        <v>0</v>
      </c>
      <c r="I39" s="4">
        <v>0</v>
      </c>
      <c r="J39" s="4">
        <v>3.1673896577842052E-3</v>
      </c>
    </row>
    <row r="40" spans="1:10" x14ac:dyDescent="0.25">
      <c r="A40" s="1" t="s">
        <v>47</v>
      </c>
      <c r="B40" s="4">
        <v>5.1432770022042619E-3</v>
      </c>
      <c r="C40" s="4">
        <v>0.33872152828802349</v>
      </c>
      <c r="D40" s="4">
        <v>2.1307861866274799E-2</v>
      </c>
      <c r="E40" s="4">
        <v>0.28141072740631889</v>
      </c>
      <c r="F40" s="4">
        <v>0.34974283614988982</v>
      </c>
      <c r="G40" s="4">
        <v>3.6737692872887591E-3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0</v>
      </c>
      <c r="C41" s="4">
        <v>0.1812865497076023</v>
      </c>
      <c r="D41" s="4">
        <v>0.1085120207927225</v>
      </c>
      <c r="E41" s="4">
        <v>0.14977257959714099</v>
      </c>
      <c r="F41" s="4">
        <v>0.5357374918778427</v>
      </c>
      <c r="G41" s="4">
        <v>2.469135802469136E-2</v>
      </c>
      <c r="H41" s="4">
        <v>0</v>
      </c>
      <c r="I41" s="4">
        <v>0</v>
      </c>
      <c r="J41" s="4">
        <v>0</v>
      </c>
    </row>
    <row r="42" spans="1:10" x14ac:dyDescent="0.25">
      <c r="A42" s="1" t="s">
        <v>49</v>
      </c>
      <c r="B42" s="4">
        <v>1.3673288828118719E-3</v>
      </c>
      <c r="C42" s="4">
        <v>0.30024933644333629</v>
      </c>
      <c r="D42" s="4">
        <v>0.37432638944743829</v>
      </c>
      <c r="E42" s="4">
        <v>0.2483712700072388</v>
      </c>
      <c r="F42" s="4">
        <v>0</v>
      </c>
      <c r="G42" s="4">
        <v>7.4800933000884751E-2</v>
      </c>
      <c r="H42" s="4">
        <v>6.4344888602911609E-4</v>
      </c>
      <c r="I42" s="4">
        <v>0</v>
      </c>
      <c r="J42" s="4">
        <v>2.4129333226091849E-4</v>
      </c>
    </row>
    <row r="43" spans="1:10" x14ac:dyDescent="0.25">
      <c r="A43" s="1" t="s">
        <v>50</v>
      </c>
      <c r="B43" s="4">
        <v>1.587397013926644E-2</v>
      </c>
      <c r="C43" s="4">
        <v>0.5139553970975701</v>
      </c>
      <c r="D43" s="4">
        <v>0.16139015515871361</v>
      </c>
      <c r="E43" s="4">
        <v>7.0621262180586328E-2</v>
      </c>
      <c r="F43" s="4">
        <v>0.19705627117226379</v>
      </c>
      <c r="G43" s="4">
        <v>3.5830789176529633E-2</v>
      </c>
      <c r="H43" s="4">
        <v>3.682928359332524E-3</v>
      </c>
      <c r="I43" s="4">
        <v>1.2807912676174139E-4</v>
      </c>
      <c r="J43" s="4">
        <v>1.4611475889757849E-3</v>
      </c>
    </row>
    <row r="44" spans="1:10" x14ac:dyDescent="0.25">
      <c r="A44" s="1" t="s">
        <v>51</v>
      </c>
      <c r="B44" s="4">
        <v>5.4051868226667379E-3</v>
      </c>
      <c r="C44" s="4">
        <v>0.24247856796247369</v>
      </c>
      <c r="D44" s="4">
        <v>0.33744001725346418</v>
      </c>
      <c r="E44" s="4">
        <v>0.2094004421200194</v>
      </c>
      <c r="F44" s="4">
        <v>5.4887582897503638E-2</v>
      </c>
      <c r="G44" s="4">
        <v>0.1308028252547582</v>
      </c>
      <c r="H44" s="4">
        <v>1.9396667924731759E-2</v>
      </c>
      <c r="I44" s="4">
        <v>1.3479268884455711E-5</v>
      </c>
      <c r="J44" s="4">
        <v>1.752304954979242E-4</v>
      </c>
    </row>
    <row r="45" spans="1:10" x14ac:dyDescent="0.25">
      <c r="A45" s="1" t="s">
        <v>52</v>
      </c>
      <c r="B45" s="4">
        <v>0</v>
      </c>
      <c r="C45" s="4">
        <v>0.33103630064768802</v>
      </c>
      <c r="D45" s="4">
        <v>0.2083145051965658</v>
      </c>
      <c r="E45" s="4">
        <v>0.14557915348697101</v>
      </c>
      <c r="F45" s="4">
        <v>0.29123361952101229</v>
      </c>
      <c r="G45" s="4">
        <v>1.882813676758548E-2</v>
      </c>
      <c r="H45" s="4">
        <v>4.9706281066425684E-3</v>
      </c>
      <c r="I45" s="4">
        <v>0</v>
      </c>
      <c r="J45" s="4">
        <v>3.7656273535170968E-5</v>
      </c>
    </row>
    <row r="46" spans="1:10" x14ac:dyDescent="0.25">
      <c r="A46" s="1" t="s">
        <v>53</v>
      </c>
      <c r="B46" s="4">
        <v>7.1638675396147643E-3</v>
      </c>
      <c r="C46" s="4">
        <v>2.3863744188253148E-2</v>
      </c>
      <c r="D46" s="4">
        <v>0.42010627194230948</v>
      </c>
      <c r="E46" s="4">
        <v>0.34457728437233143</v>
      </c>
      <c r="F46" s="4">
        <v>0</v>
      </c>
      <c r="G46" s="4">
        <v>0.20115760508587149</v>
      </c>
      <c r="H46" s="4">
        <v>2.040041749691622E-3</v>
      </c>
      <c r="I46" s="4">
        <v>0</v>
      </c>
      <c r="J46" s="4">
        <v>1.091185121928077E-3</v>
      </c>
    </row>
    <row r="47" spans="1:10" x14ac:dyDescent="0.25">
      <c r="A47" s="1" t="s">
        <v>54</v>
      </c>
      <c r="B47" s="4">
        <v>7.9117124811759684E-3</v>
      </c>
      <c r="C47" s="4">
        <v>3.2905531455800052E-2</v>
      </c>
      <c r="D47" s="4">
        <v>0.20914342226517721</v>
      </c>
      <c r="E47" s="4">
        <v>0.54833561843968437</v>
      </c>
      <c r="F47" s="4">
        <v>1.34633970915466E-2</v>
      </c>
      <c r="G47" s="4">
        <v>0.18289092175945701</v>
      </c>
      <c r="H47" s="4">
        <v>4.7874851093479571E-3</v>
      </c>
      <c r="I47" s="4">
        <v>2.2476455912431728E-5</v>
      </c>
      <c r="J47" s="4">
        <v>5.3943494189836138E-4</v>
      </c>
    </row>
    <row r="48" spans="1:10" x14ac:dyDescent="0.25">
      <c r="A48" s="1" t="s">
        <v>55</v>
      </c>
      <c r="B48" s="4">
        <v>4.2382758693763381E-5</v>
      </c>
      <c r="C48" s="4">
        <v>5.9229905274534318E-2</v>
      </c>
      <c r="D48" s="4">
        <v>0.5082752336349573</v>
      </c>
      <c r="E48" s="4">
        <v>1.7165017270974171E-2</v>
      </c>
      <c r="F48" s="4">
        <v>0</v>
      </c>
      <c r="G48" s="4">
        <v>0.41520269554345302</v>
      </c>
      <c r="H48" s="4">
        <v>0</v>
      </c>
      <c r="I48" s="4">
        <v>0</v>
      </c>
      <c r="J48" s="4">
        <v>8.4765517387526762E-5</v>
      </c>
    </row>
    <row r="49" spans="1:10" x14ac:dyDescent="0.25">
      <c r="A49" s="1" t="s">
        <v>56</v>
      </c>
      <c r="B49" s="4">
        <v>2.2395276632564769E-3</v>
      </c>
      <c r="C49" s="4">
        <v>0.92472133150099256</v>
      </c>
      <c r="D49" s="4">
        <v>0</v>
      </c>
      <c r="E49" s="4">
        <v>6.8203797017356354E-3</v>
      </c>
      <c r="F49" s="4">
        <v>6.6218761134015369E-2</v>
      </c>
      <c r="G49" s="4">
        <v>0</v>
      </c>
      <c r="H49" s="4">
        <v>0</v>
      </c>
      <c r="I49" s="4">
        <v>0</v>
      </c>
      <c r="J4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>
      <selection activeCell="B2" sqref="B2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2.7350147396003929E-2</v>
      </c>
      <c r="C2" s="4">
        <v>0.11283982967572879</v>
      </c>
      <c r="D2" s="4">
        <v>0.1433016704880446</v>
      </c>
      <c r="E2" s="4">
        <v>0.6626269243367181</v>
      </c>
      <c r="F2" s="4">
        <v>0</v>
      </c>
      <c r="G2" s="4">
        <v>5.2079921388797912E-2</v>
      </c>
      <c r="H2" s="4">
        <v>0</v>
      </c>
      <c r="I2" s="4">
        <v>1.6377333770062241E-4</v>
      </c>
      <c r="J2" s="4">
        <v>1.6377333770062239E-3</v>
      </c>
    </row>
    <row r="3" spans="1:10" x14ac:dyDescent="0.25">
      <c r="A3" s="1" t="s">
        <v>10</v>
      </c>
      <c r="B3" s="4">
        <v>3.5672879693213239E-3</v>
      </c>
      <c r="C3" s="4">
        <v>0.80210469990189959</v>
      </c>
      <c r="D3" s="4">
        <v>0.1092481940604655</v>
      </c>
      <c r="E3" s="4">
        <v>7.1880852581824681E-2</v>
      </c>
      <c r="F3" s="4">
        <v>0</v>
      </c>
      <c r="G3" s="4">
        <v>1.168286809952734E-2</v>
      </c>
      <c r="H3" s="4">
        <v>0</v>
      </c>
      <c r="I3" s="4">
        <v>2.2295549808258269E-4</v>
      </c>
      <c r="J3" s="4">
        <v>1.29314188887898E-3</v>
      </c>
    </row>
    <row r="4" spans="1:10" x14ac:dyDescent="0.25">
      <c r="A4" s="1" t="s">
        <v>11</v>
      </c>
      <c r="B4" s="4">
        <v>7.6306753147653552E-3</v>
      </c>
      <c r="C4" s="4">
        <v>0.12641485438127939</v>
      </c>
      <c r="D4" s="4">
        <v>0.20068676077832881</v>
      </c>
      <c r="E4" s="4">
        <v>5.5958285641612608E-3</v>
      </c>
      <c r="F4" s="4">
        <v>0.58946966806562373</v>
      </c>
      <c r="G4" s="4">
        <v>6.9693501208190262E-2</v>
      </c>
      <c r="H4" s="4">
        <v>0</v>
      </c>
      <c r="I4" s="4">
        <v>0</v>
      </c>
      <c r="J4" s="4">
        <v>5.087116876510237E-4</v>
      </c>
    </row>
    <row r="5" spans="1:10" x14ac:dyDescent="0.25">
      <c r="A5" s="1" t="s">
        <v>12</v>
      </c>
      <c r="B5" s="4">
        <v>0</v>
      </c>
      <c r="C5" s="4">
        <v>0.4487917146144994</v>
      </c>
      <c r="D5" s="4">
        <v>4.395857307249712E-2</v>
      </c>
      <c r="E5" s="4">
        <v>3.7974683544303792E-2</v>
      </c>
      <c r="F5" s="4">
        <v>0.44994246260069037</v>
      </c>
      <c r="G5" s="4">
        <v>1.9332566168009199E-2</v>
      </c>
      <c r="H5" s="4">
        <v>0</v>
      </c>
      <c r="I5" s="4">
        <v>0</v>
      </c>
      <c r="J5" s="4">
        <v>0</v>
      </c>
    </row>
    <row r="6" spans="1:10" x14ac:dyDescent="0.25">
      <c r="A6" s="1" t="s">
        <v>13</v>
      </c>
      <c r="B6" s="4">
        <v>2.6301946344029461E-2</v>
      </c>
      <c r="C6" s="4">
        <v>3.22740353374385E-2</v>
      </c>
      <c r="D6" s="4">
        <v>2.8901197512145309E-2</v>
      </c>
      <c r="E6" s="4">
        <v>0.82062072593371904</v>
      </c>
      <c r="F6" s="4">
        <v>4.4156326391682391E-2</v>
      </c>
      <c r="G6" s="4">
        <v>4.7621994615836868E-2</v>
      </c>
      <c r="H6" s="4">
        <v>0</v>
      </c>
      <c r="I6" s="4">
        <v>0</v>
      </c>
      <c r="J6" s="4">
        <v>1.237738651483739E-4</v>
      </c>
    </row>
    <row r="7" spans="1:10" x14ac:dyDescent="0.25">
      <c r="A7" s="1" t="s">
        <v>14</v>
      </c>
      <c r="B7" s="4">
        <v>1.5899084492277591E-2</v>
      </c>
      <c r="C7" s="4">
        <v>0.18362569012509611</v>
      </c>
      <c r="D7" s="4">
        <v>6.9519183730519254E-2</v>
      </c>
      <c r="E7" s="4">
        <v>0.57654273534139355</v>
      </c>
      <c r="F7" s="4">
        <v>0.1272975050667412</v>
      </c>
      <c r="G7" s="4">
        <v>2.6434411908589001E-2</v>
      </c>
      <c r="H7" s="4">
        <v>5.2414564260255778E-5</v>
      </c>
      <c r="I7" s="4">
        <v>3.4943042840170519E-5</v>
      </c>
      <c r="J7" s="4">
        <v>5.940317282828989E-4</v>
      </c>
    </row>
    <row r="8" spans="1:10" x14ac:dyDescent="0.25">
      <c r="A8" s="1" t="s">
        <v>15</v>
      </c>
      <c r="B8" s="4">
        <v>2.8149190710767061E-3</v>
      </c>
      <c r="C8" s="4">
        <v>0</v>
      </c>
      <c r="D8" s="4">
        <v>1.1963406052076001E-2</v>
      </c>
      <c r="E8" s="4">
        <v>0.5814215341308937</v>
      </c>
      <c r="F8" s="4">
        <v>0.37733990147783242</v>
      </c>
      <c r="G8" s="4">
        <v>1.6748768472906399E-2</v>
      </c>
      <c r="H8" s="4">
        <v>9.570724841660801E-3</v>
      </c>
      <c r="I8" s="4">
        <v>1.4074595355383529E-4</v>
      </c>
      <c r="J8" s="4">
        <v>0</v>
      </c>
    </row>
    <row r="9" spans="1:10" x14ac:dyDescent="0.25">
      <c r="A9" s="1" t="s">
        <v>16</v>
      </c>
      <c r="B9" s="4">
        <v>1.6857386510124341E-3</v>
      </c>
      <c r="C9" s="4">
        <v>0.75881376884887186</v>
      </c>
      <c r="D9" s="4">
        <v>1.187949943478174E-2</v>
      </c>
      <c r="E9" s="4">
        <v>0.18340175449034499</v>
      </c>
      <c r="F9" s="4">
        <v>1.154896244438715E-2</v>
      </c>
      <c r="G9" s="4">
        <v>3.2174470645009882E-2</v>
      </c>
      <c r="H9" s="4">
        <v>0</v>
      </c>
      <c r="I9" s="4">
        <v>1.9832219423675701E-5</v>
      </c>
      <c r="J9" s="4">
        <v>4.7597326616821679E-4</v>
      </c>
    </row>
    <row r="10" spans="1:10" x14ac:dyDescent="0.25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7.006197790353004E-3</v>
      </c>
      <c r="C11" s="4">
        <v>0.70856911883589324</v>
      </c>
      <c r="D11" s="4">
        <v>2.1288062516841819E-2</v>
      </c>
      <c r="E11" s="4">
        <v>2.76205874427378E-2</v>
      </c>
      <c r="F11" s="4">
        <v>0.19873349501482079</v>
      </c>
      <c r="G11" s="4">
        <v>3.6782538399353269E-2</v>
      </c>
      <c r="H11" s="4">
        <v>0</v>
      </c>
      <c r="I11" s="4">
        <v>0</v>
      </c>
      <c r="J11" s="4">
        <v>0</v>
      </c>
    </row>
    <row r="12" spans="1:10" x14ac:dyDescent="0.25">
      <c r="A12" s="1" t="s">
        <v>19</v>
      </c>
      <c r="B12" s="4">
        <v>7.9280088434434143E-3</v>
      </c>
      <c r="C12" s="4">
        <v>0.50735802127953566</v>
      </c>
      <c r="D12" s="4">
        <v>9.5861544839021692E-2</v>
      </c>
      <c r="E12" s="4">
        <v>3.926005250794528E-2</v>
      </c>
      <c r="F12" s="4">
        <v>0.29587536271935883</v>
      </c>
      <c r="G12" s="4">
        <v>3.5442863064805853E-2</v>
      </c>
      <c r="H12" s="4">
        <v>0</v>
      </c>
      <c r="I12" s="4">
        <v>2.0726820505734419E-4</v>
      </c>
      <c r="J12" s="4">
        <v>1.8066878540831839E-2</v>
      </c>
    </row>
    <row r="13" spans="1:10" x14ac:dyDescent="0.25">
      <c r="A13" s="1" t="s">
        <v>20</v>
      </c>
      <c r="B13" s="4">
        <v>3.9384454877412621E-2</v>
      </c>
      <c r="C13" s="4">
        <v>0.46478873239436619</v>
      </c>
      <c r="D13" s="4">
        <v>0.24178403755868541</v>
      </c>
      <c r="E13" s="4">
        <v>7.0422535211267607E-3</v>
      </c>
      <c r="F13" s="4">
        <v>0</v>
      </c>
      <c r="G13" s="4">
        <v>0.13458528951486701</v>
      </c>
      <c r="H13" s="4">
        <v>0</v>
      </c>
      <c r="I13" s="4">
        <v>0</v>
      </c>
      <c r="J13" s="4">
        <v>0.112415232133542</v>
      </c>
    </row>
    <row r="14" spans="1:10" x14ac:dyDescent="0.25">
      <c r="A14" s="1" t="s">
        <v>21</v>
      </c>
      <c r="B14" s="4">
        <v>1.1778563015312131E-3</v>
      </c>
      <c r="C14" s="4">
        <v>0</v>
      </c>
      <c r="D14" s="4">
        <v>7.067137809187278E-2</v>
      </c>
      <c r="E14" s="4">
        <v>1.1778563015312131E-3</v>
      </c>
      <c r="F14" s="4">
        <v>0</v>
      </c>
      <c r="G14" s="4">
        <v>0.92697290930506482</v>
      </c>
      <c r="H14" s="4">
        <v>0</v>
      </c>
      <c r="I14" s="4">
        <v>0</v>
      </c>
      <c r="J14" s="4">
        <v>0</v>
      </c>
    </row>
    <row r="15" spans="1:10" x14ac:dyDescent="0.25">
      <c r="A15" s="1" t="s">
        <v>22</v>
      </c>
      <c r="B15" s="4">
        <v>6.9936070708370886E-3</v>
      </c>
      <c r="C15" s="4">
        <v>0.30149740421332649</v>
      </c>
      <c r="D15" s="4">
        <v>0.1002273994937143</v>
      </c>
      <c r="E15" s="4">
        <v>0.1754408546788519</v>
      </c>
      <c r="F15" s="4">
        <v>0.27335135367057112</v>
      </c>
      <c r="G15" s="4">
        <v>0.1133994079032051</v>
      </c>
      <c r="H15" s="4">
        <v>0</v>
      </c>
      <c r="I15" s="4">
        <v>8.5811129703522562E-5</v>
      </c>
      <c r="J15" s="4">
        <v>2.900416183979062E-2</v>
      </c>
    </row>
    <row r="16" spans="1:10" x14ac:dyDescent="0.25">
      <c r="A16" s="1" t="s">
        <v>23</v>
      </c>
      <c r="B16" s="4">
        <v>0.1113205007403419</v>
      </c>
      <c r="C16" s="4">
        <v>0.14281868353748819</v>
      </c>
      <c r="D16" s="4">
        <v>0.1573563063669404</v>
      </c>
      <c r="E16" s="4">
        <v>0.17768205680441521</v>
      </c>
      <c r="F16" s="4">
        <v>0.30650154798761609</v>
      </c>
      <c r="G16" s="4">
        <v>0.10337865123165969</v>
      </c>
      <c r="H16" s="4">
        <v>0</v>
      </c>
      <c r="I16" s="4">
        <v>0</v>
      </c>
      <c r="J16" s="4">
        <v>9.4225333153856526E-4</v>
      </c>
    </row>
    <row r="17" spans="1:10" x14ac:dyDescent="0.25">
      <c r="A17" s="1" t="s">
        <v>24</v>
      </c>
      <c r="B17" s="4">
        <v>5.2363716537747809E-3</v>
      </c>
      <c r="C17" s="4">
        <v>3.7628382971686851E-2</v>
      </c>
      <c r="D17" s="4">
        <v>2.7835449317434358E-2</v>
      </c>
      <c r="E17" s="4">
        <v>0.13440020578021941</v>
      </c>
      <c r="F17" s="4">
        <v>0.77366013191981919</v>
      </c>
      <c r="G17" s="4">
        <v>2.0100317856946E-2</v>
      </c>
      <c r="H17" s="4">
        <v>8.8191522589891051E-4</v>
      </c>
      <c r="I17" s="4">
        <v>1.837323387289397E-5</v>
      </c>
      <c r="J17" s="4">
        <v>2.388520403476216E-4</v>
      </c>
    </row>
    <row r="18" spans="1:10" x14ac:dyDescent="0.25">
      <c r="A18" s="1" t="s">
        <v>25</v>
      </c>
      <c r="B18" s="4">
        <v>1.177326714660706E-2</v>
      </c>
      <c r="C18" s="4">
        <v>0.34165865322140498</v>
      </c>
      <c r="D18" s="4">
        <v>0.36881773527042122</v>
      </c>
      <c r="E18" s="4">
        <v>1.052576864100631E-2</v>
      </c>
      <c r="F18" s="4">
        <v>0.2341398757699405</v>
      </c>
      <c r="G18" s="4">
        <v>3.0589702939418349E-2</v>
      </c>
      <c r="H18" s="4">
        <v>0</v>
      </c>
      <c r="I18" s="4">
        <v>0</v>
      </c>
      <c r="J18" s="4">
        <v>2.4949970112014969E-3</v>
      </c>
    </row>
    <row r="19" spans="1:10" x14ac:dyDescent="0.25">
      <c r="A19" s="1" t="s">
        <v>26</v>
      </c>
      <c r="B19" s="4">
        <v>1.507159005275057E-3</v>
      </c>
      <c r="C19" s="4">
        <v>0.66748304446119078</v>
      </c>
      <c r="D19" s="4">
        <v>0.11548605877920121</v>
      </c>
      <c r="E19" s="4">
        <v>3.9562923888470242E-2</v>
      </c>
      <c r="F19" s="4">
        <v>0</v>
      </c>
      <c r="G19" s="4">
        <v>0.16164280331574979</v>
      </c>
      <c r="H19" s="4">
        <v>0</v>
      </c>
      <c r="I19" s="4">
        <v>0</v>
      </c>
      <c r="J19" s="4">
        <v>1.4318010550113039E-2</v>
      </c>
    </row>
    <row r="20" spans="1:10" x14ac:dyDescent="0.25">
      <c r="A20" s="1" t="s">
        <v>27</v>
      </c>
      <c r="B20" s="4">
        <v>0</v>
      </c>
      <c r="C20" s="4">
        <v>0.12842599843382929</v>
      </c>
      <c r="D20" s="4">
        <v>0.14330462020360221</v>
      </c>
      <c r="E20" s="4">
        <v>0.56225528582615503</v>
      </c>
      <c r="F20" s="4">
        <v>0</v>
      </c>
      <c r="G20" s="4">
        <v>0.1660140955364135</v>
      </c>
      <c r="H20" s="4">
        <v>0</v>
      </c>
      <c r="I20" s="4">
        <v>0</v>
      </c>
      <c r="J20" s="4">
        <v>0</v>
      </c>
    </row>
    <row r="21" spans="1:10" x14ac:dyDescent="0.25">
      <c r="A21" s="1" t="s">
        <v>28</v>
      </c>
      <c r="B21" s="4">
        <v>1.922020867655135E-3</v>
      </c>
      <c r="C21" s="4">
        <v>0.24272377814387699</v>
      </c>
      <c r="D21" s="4">
        <v>0.24327292696320699</v>
      </c>
      <c r="E21" s="4">
        <v>5.216913783635365E-3</v>
      </c>
      <c r="F21" s="4">
        <v>0.38797364085667219</v>
      </c>
      <c r="G21" s="4">
        <v>0.1188907193849533</v>
      </c>
      <c r="H21" s="4">
        <v>0</v>
      </c>
      <c r="I21" s="4">
        <v>0</v>
      </c>
      <c r="J21" s="4">
        <v>0</v>
      </c>
    </row>
    <row r="22" spans="1:10" x14ac:dyDescent="0.25">
      <c r="A22" s="1" t="s">
        <v>29</v>
      </c>
      <c r="B22" s="4">
        <v>4.3142426525998492E-2</v>
      </c>
      <c r="C22" s="4">
        <v>0.35521853805576492</v>
      </c>
      <c r="D22" s="4">
        <v>0.31169932177844772</v>
      </c>
      <c r="E22" s="4">
        <v>0.10974001507159011</v>
      </c>
      <c r="F22" s="4">
        <v>0</v>
      </c>
      <c r="G22" s="4">
        <v>0.12405802562170309</v>
      </c>
      <c r="H22" s="4">
        <v>5.6141672946495857E-2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4.0584415584415589E-3</v>
      </c>
      <c r="C23" s="4">
        <v>0.28652597402597402</v>
      </c>
      <c r="D23" s="4">
        <v>0.37134740259740262</v>
      </c>
      <c r="E23" s="4">
        <v>2.4350649350649348E-2</v>
      </c>
      <c r="F23" s="4">
        <v>0</v>
      </c>
      <c r="G23" s="4">
        <v>0.30032467532467533</v>
      </c>
      <c r="H23" s="4">
        <v>0</v>
      </c>
      <c r="I23" s="4">
        <v>0</v>
      </c>
      <c r="J23" s="4">
        <v>1.339285714285714E-2</v>
      </c>
    </row>
    <row r="24" spans="1:10" x14ac:dyDescent="0.25">
      <c r="A24" s="1" t="s">
        <v>31</v>
      </c>
      <c r="B24" s="4">
        <v>3.531880769165145E-3</v>
      </c>
      <c r="C24" s="4">
        <v>0.69663362282243346</v>
      </c>
      <c r="D24" s="4">
        <v>9.5429029671210905E-2</v>
      </c>
      <c r="E24" s="4">
        <v>0.12288215120544629</v>
      </c>
      <c r="F24" s="4">
        <v>3.2230544796874198E-2</v>
      </c>
      <c r="G24" s="4">
        <v>4.5709703287890938E-2</v>
      </c>
      <c r="H24" s="4">
        <v>0</v>
      </c>
      <c r="I24" s="4">
        <v>1.7062225937995869E-5</v>
      </c>
      <c r="J24" s="4">
        <v>3.566005221041136E-3</v>
      </c>
    </row>
    <row r="25" spans="1:10" x14ac:dyDescent="0.25">
      <c r="A25" s="1" t="s">
        <v>32</v>
      </c>
      <c r="B25" s="4">
        <v>6.750774679061532E-3</v>
      </c>
      <c r="C25" s="4">
        <v>0.11705031724952041</v>
      </c>
      <c r="D25" s="4">
        <v>0.38435148295706068</v>
      </c>
      <c r="E25" s="4">
        <v>0.17267965176331709</v>
      </c>
      <c r="F25" s="4">
        <v>0</v>
      </c>
      <c r="G25" s="4">
        <v>0.29810388077320349</v>
      </c>
      <c r="H25" s="4">
        <v>1.6637155083370221E-2</v>
      </c>
      <c r="I25" s="4">
        <v>7.3778958241109641E-5</v>
      </c>
      <c r="J25" s="4">
        <v>4.3529585362254682E-3</v>
      </c>
    </row>
    <row r="26" spans="1:10" x14ac:dyDescent="0.25">
      <c r="A26" s="1" t="s">
        <v>33</v>
      </c>
      <c r="B26" s="4">
        <v>1.479942759543923E-2</v>
      </c>
      <c r="C26" s="4">
        <v>0.23441813229931219</v>
      </c>
      <c r="D26" s="4">
        <v>0.23682777085352899</v>
      </c>
      <c r="E26" s="4">
        <v>7.528043207312006E-2</v>
      </c>
      <c r="F26" s="4">
        <v>0.29593315791903252</v>
      </c>
      <c r="G26" s="4">
        <v>0.14204865438766559</v>
      </c>
      <c r="H26" s="4">
        <v>0</v>
      </c>
      <c r="I26" s="4">
        <v>4.6161658126759908E-4</v>
      </c>
      <c r="J26" s="4">
        <v>2.3080829063379949E-4</v>
      </c>
    </row>
    <row r="27" spans="1:10" x14ac:dyDescent="0.25">
      <c r="A27" s="1" t="s">
        <v>34</v>
      </c>
      <c r="B27" s="4">
        <v>2.7403829685198499E-4</v>
      </c>
      <c r="C27" s="4">
        <v>0.40472030966327538</v>
      </c>
      <c r="D27" s="4">
        <v>0.1070119549207002</v>
      </c>
      <c r="E27" s="4">
        <v>1.407871750077073E-2</v>
      </c>
      <c r="F27" s="4">
        <v>0.36491624704552461</v>
      </c>
      <c r="G27" s="4">
        <v>0.1089302229986641</v>
      </c>
      <c r="H27" s="4">
        <v>0</v>
      </c>
      <c r="I27" s="4">
        <v>3.4254787106498131E-5</v>
      </c>
      <c r="J27" s="4">
        <v>3.4254787106498131E-5</v>
      </c>
    </row>
    <row r="28" spans="1:10" x14ac:dyDescent="0.25">
      <c r="A28" s="1" t="s">
        <v>35</v>
      </c>
      <c r="B28" s="4">
        <v>0</v>
      </c>
      <c r="C28" s="4">
        <v>0</v>
      </c>
      <c r="D28" s="4">
        <v>0.13156053184044789</v>
      </c>
      <c r="E28" s="4">
        <v>2.3093072078376489E-2</v>
      </c>
      <c r="F28" s="4">
        <v>0.79496151154653605</v>
      </c>
      <c r="G28" s="4">
        <v>5.0384884534639608E-2</v>
      </c>
      <c r="H28" s="4">
        <v>0</v>
      </c>
      <c r="I28" s="4">
        <v>0</v>
      </c>
      <c r="J28" s="4">
        <v>0</v>
      </c>
    </row>
    <row r="29" spans="1:10" x14ac:dyDescent="0.25">
      <c r="A29" s="1" t="s">
        <v>36</v>
      </c>
      <c r="B29" s="4">
        <v>3.4482758620689648E-2</v>
      </c>
      <c r="C29" s="4">
        <v>0</v>
      </c>
      <c r="D29" s="4">
        <v>0.77011494252873558</v>
      </c>
      <c r="E29" s="4">
        <v>0.13793103448275859</v>
      </c>
      <c r="F29" s="4">
        <v>0</v>
      </c>
      <c r="G29" s="4">
        <v>3.4482758620689648E-2</v>
      </c>
      <c r="H29" s="4">
        <v>0</v>
      </c>
      <c r="I29" s="4">
        <v>0</v>
      </c>
      <c r="J29" s="4">
        <v>2.298850574712643E-2</v>
      </c>
    </row>
    <row r="30" spans="1:10" x14ac:dyDescent="0.25">
      <c r="A30" s="1" t="s">
        <v>37</v>
      </c>
      <c r="B30" s="4">
        <v>0</v>
      </c>
      <c r="C30" s="4">
        <v>0</v>
      </c>
      <c r="D30" s="4">
        <v>0.30444964871194391</v>
      </c>
      <c r="E30" s="4">
        <v>0.66276346604215464</v>
      </c>
      <c r="F30" s="4">
        <v>0</v>
      </c>
      <c r="G30" s="4">
        <v>3.2786885245901648E-2</v>
      </c>
      <c r="H30" s="4">
        <v>0</v>
      </c>
      <c r="I30" s="4">
        <v>0</v>
      </c>
      <c r="J30" s="4">
        <v>0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2.853166318719555E-2</v>
      </c>
      <c r="C32" s="4">
        <v>0.10587533552042951</v>
      </c>
      <c r="D32" s="4">
        <v>0.232428670842032</v>
      </c>
      <c r="E32" s="4">
        <v>0.14027239288199619</v>
      </c>
      <c r="F32" s="4">
        <v>4.1206879411472323E-2</v>
      </c>
      <c r="G32" s="4">
        <v>0.42384928919375692</v>
      </c>
      <c r="H32" s="4">
        <v>2.768664877224377E-2</v>
      </c>
      <c r="I32" s="4">
        <v>4.9706730291281449E-5</v>
      </c>
      <c r="J32" s="4">
        <v>9.9413460582562898E-5</v>
      </c>
    </row>
    <row r="33" spans="1:10" x14ac:dyDescent="0.25">
      <c r="A33" s="1" t="s">
        <v>40</v>
      </c>
      <c r="B33" s="4">
        <v>2.5152520603660501E-2</v>
      </c>
      <c r="C33" s="4">
        <v>0.27271754254522113</v>
      </c>
      <c r="D33" s="4">
        <v>0.57551107781226596</v>
      </c>
      <c r="E33" s="4">
        <v>1.2843840308252169E-3</v>
      </c>
      <c r="F33" s="4">
        <v>4.2598737022369687E-2</v>
      </c>
      <c r="G33" s="4">
        <v>7.3745049769881194E-2</v>
      </c>
      <c r="H33" s="4">
        <v>0</v>
      </c>
      <c r="I33" s="4">
        <v>1.070320025687681E-4</v>
      </c>
      <c r="J33" s="4">
        <v>8.8836562132077503E-3</v>
      </c>
    </row>
    <row r="34" spans="1:10" x14ac:dyDescent="0.25">
      <c r="A34" s="1" t="s">
        <v>41</v>
      </c>
      <c r="B34" s="4">
        <v>2.063387256520304E-3</v>
      </c>
      <c r="C34" s="4">
        <v>3.3014196104324861E-4</v>
      </c>
      <c r="D34" s="4">
        <v>1.9808517662594921E-3</v>
      </c>
      <c r="E34" s="4">
        <v>0.99422251568174314</v>
      </c>
      <c r="F34" s="4">
        <v>0</v>
      </c>
      <c r="G34" s="4">
        <v>1.15549686365137E-3</v>
      </c>
      <c r="H34" s="4">
        <v>0</v>
      </c>
      <c r="I34" s="4">
        <v>0</v>
      </c>
      <c r="J34" s="4">
        <v>2.4760647078243651E-4</v>
      </c>
    </row>
    <row r="35" spans="1:10" x14ac:dyDescent="0.25">
      <c r="A35" s="1" t="s">
        <v>42</v>
      </c>
      <c r="B35" s="4">
        <v>3.061508488728082E-3</v>
      </c>
      <c r="C35" s="4">
        <v>0.93911772891733925</v>
      </c>
      <c r="D35" s="4">
        <v>9.4628444197049823E-3</v>
      </c>
      <c r="E35" s="4">
        <v>1.6212079042582799E-2</v>
      </c>
      <c r="F35" s="4">
        <v>0</v>
      </c>
      <c r="G35" s="4">
        <v>3.2076259393264681E-2</v>
      </c>
      <c r="H35" s="4">
        <v>0</v>
      </c>
      <c r="I35" s="4">
        <v>0</v>
      </c>
      <c r="J35" s="4">
        <v>6.9579738380183689E-5</v>
      </c>
    </row>
    <row r="36" spans="1:10" x14ac:dyDescent="0.25">
      <c r="A36" s="1" t="s">
        <v>43</v>
      </c>
      <c r="B36" s="4">
        <v>2.923976608187135E-2</v>
      </c>
      <c r="C36" s="4">
        <v>0.2947801602772363</v>
      </c>
      <c r="D36" s="4">
        <v>0.15616200996317961</v>
      </c>
      <c r="E36" s="4">
        <v>0.30387697639159628</v>
      </c>
      <c r="F36" s="4">
        <v>0</v>
      </c>
      <c r="G36" s="4">
        <v>0.20814381633095089</v>
      </c>
      <c r="H36" s="4">
        <v>2.1659085986571371E-3</v>
      </c>
      <c r="I36" s="4">
        <v>0</v>
      </c>
      <c r="J36" s="4">
        <v>5.6313623565085562E-3</v>
      </c>
    </row>
    <row r="37" spans="1:10" x14ac:dyDescent="0.25">
      <c r="A37" s="1" t="s">
        <v>44</v>
      </c>
      <c r="B37" s="4">
        <v>0</v>
      </c>
      <c r="C37" s="4">
        <v>0.36788048552754438</v>
      </c>
      <c r="D37" s="4">
        <v>0.15070028011204481</v>
      </c>
      <c r="E37" s="4">
        <v>0.27861811391223162</v>
      </c>
      <c r="F37" s="4">
        <v>0.10177404295051359</v>
      </c>
      <c r="G37" s="4">
        <v>0.10102707749766569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1.3045076669473331E-4</v>
      </c>
      <c r="C38" s="4">
        <v>0.18754076586459209</v>
      </c>
      <c r="D38" s="4">
        <v>0.41864022864461647</v>
      </c>
      <c r="E38" s="4">
        <v>0.20623080298376481</v>
      </c>
      <c r="F38" s="4">
        <v>0.14866643738956159</v>
      </c>
      <c r="G38" s="4">
        <v>3.8684581905292739E-2</v>
      </c>
      <c r="H38" s="4">
        <v>1.067324454775091E-4</v>
      </c>
      <c r="I38" s="4">
        <v>0</v>
      </c>
      <c r="J38" s="4">
        <v>0</v>
      </c>
    </row>
    <row r="39" spans="1:10" x14ac:dyDescent="0.25">
      <c r="A39" s="1" t="s">
        <v>46</v>
      </c>
      <c r="B39" s="4">
        <v>2.3391089108910891E-2</v>
      </c>
      <c r="C39" s="4">
        <v>1.163366336633663E-2</v>
      </c>
      <c r="D39" s="4">
        <v>2.4752475247524748E-3</v>
      </c>
      <c r="E39" s="4">
        <v>0.48923267326732678</v>
      </c>
      <c r="F39" s="4">
        <v>0.44622524752475251</v>
      </c>
      <c r="G39" s="4">
        <v>2.4071782178217819E-2</v>
      </c>
      <c r="H39" s="4">
        <v>0</v>
      </c>
      <c r="I39" s="4">
        <v>0</v>
      </c>
      <c r="J39" s="4">
        <v>2.9702970297029699E-3</v>
      </c>
    </row>
    <row r="40" spans="1:10" x14ac:dyDescent="0.25">
      <c r="A40" s="1" t="s">
        <v>47</v>
      </c>
      <c r="B40" s="4">
        <v>4.8342541436464104E-3</v>
      </c>
      <c r="C40" s="4">
        <v>0.33977900552486179</v>
      </c>
      <c r="D40" s="4">
        <v>2.0718232044198891E-2</v>
      </c>
      <c r="E40" s="4">
        <v>0.26243093922651928</v>
      </c>
      <c r="F40" s="4">
        <v>0.36325966850828728</v>
      </c>
      <c r="G40" s="4">
        <v>8.9779005524861875E-3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4.7125353440150798E-3</v>
      </c>
      <c r="C41" s="4">
        <v>0.18284637134778511</v>
      </c>
      <c r="D41" s="4">
        <v>8.4825636192271445E-2</v>
      </c>
      <c r="E41" s="4">
        <v>0.15488532830662899</v>
      </c>
      <c r="F41" s="4">
        <v>0.5372290292177192</v>
      </c>
      <c r="G41" s="4">
        <v>3.5501099591580272E-2</v>
      </c>
      <c r="H41" s="4">
        <v>0</v>
      </c>
      <c r="I41" s="4">
        <v>0</v>
      </c>
      <c r="J41" s="4">
        <v>0</v>
      </c>
    </row>
    <row r="42" spans="1:10" x14ac:dyDescent="0.25">
      <c r="A42" s="1" t="s">
        <v>49</v>
      </c>
      <c r="B42" s="4">
        <v>1.4731156395777071E-3</v>
      </c>
      <c r="C42" s="4">
        <v>0.30886324576479263</v>
      </c>
      <c r="D42" s="4">
        <v>0.40682543579670999</v>
      </c>
      <c r="E42" s="4">
        <v>0.19649725836811521</v>
      </c>
      <c r="F42" s="4">
        <v>0</v>
      </c>
      <c r="G42" s="4">
        <v>8.5113348064489738E-2</v>
      </c>
      <c r="H42" s="4">
        <v>7.3655781978885343E-4</v>
      </c>
      <c r="I42" s="4">
        <v>0</v>
      </c>
      <c r="J42" s="4">
        <v>4.9103854652590229E-4</v>
      </c>
    </row>
    <row r="43" spans="1:10" x14ac:dyDescent="0.25">
      <c r="A43" s="1" t="s">
        <v>50</v>
      </c>
      <c r="B43" s="4">
        <v>1.3260584478585819E-2</v>
      </c>
      <c r="C43" s="4">
        <v>0.50748989796679922</v>
      </c>
      <c r="D43" s="4">
        <v>0.17111085048990871</v>
      </c>
      <c r="E43" s="4">
        <v>5.5513204610152141E-2</v>
      </c>
      <c r="F43" s="4">
        <v>0.20492733999338969</v>
      </c>
      <c r="G43" s="4">
        <v>4.178883285533036E-2</v>
      </c>
      <c r="H43" s="4">
        <v>3.9688462891687018E-3</v>
      </c>
      <c r="I43" s="4">
        <v>1.439339822801275E-4</v>
      </c>
      <c r="J43" s="4">
        <v>1.796509334385295E-3</v>
      </c>
    </row>
    <row r="44" spans="1:10" x14ac:dyDescent="0.25">
      <c r="A44" s="1" t="s">
        <v>51</v>
      </c>
      <c r="B44" s="4">
        <v>5.5640705297458834E-3</v>
      </c>
      <c r="C44" s="4">
        <v>0.25602452312566809</v>
      </c>
      <c r="D44" s="4">
        <v>0.36408598549735322</v>
      </c>
      <c r="E44" s="4">
        <v>0.20194227276825391</v>
      </c>
      <c r="F44" s="4">
        <v>5.0823662755502888E-2</v>
      </c>
      <c r="G44" s="4">
        <v>0.1044422405687717</v>
      </c>
      <c r="H44" s="4">
        <v>1.6898288275524531E-2</v>
      </c>
      <c r="I44" s="4">
        <v>1.2879792892930279E-5</v>
      </c>
      <c r="J44" s="4">
        <v>2.060766862868846E-4</v>
      </c>
    </row>
    <row r="45" spans="1:10" x14ac:dyDescent="0.25">
      <c r="A45" s="1" t="s">
        <v>52</v>
      </c>
      <c r="B45" s="4">
        <v>0</v>
      </c>
      <c r="C45" s="4">
        <v>0.34268694739997008</v>
      </c>
      <c r="D45" s="4">
        <v>0.2070283230930616</v>
      </c>
      <c r="E45" s="4">
        <v>0.1431140416604226</v>
      </c>
      <c r="F45" s="4">
        <v>0.2853664019181778</v>
      </c>
      <c r="G45" s="4">
        <v>1.6297017833058591E-2</v>
      </c>
      <c r="H45" s="4">
        <v>5.4323392776861991E-3</v>
      </c>
      <c r="I45" s="4">
        <v>0</v>
      </c>
      <c r="J45" s="4">
        <v>7.4928817623257915E-5</v>
      </c>
    </row>
    <row r="46" spans="1:10" x14ac:dyDescent="0.25">
      <c r="A46" s="1" t="s">
        <v>53</v>
      </c>
      <c r="B46" s="4">
        <v>6.740875426848196E-3</v>
      </c>
      <c r="C46" s="4">
        <v>2.7185241030644371E-2</v>
      </c>
      <c r="D46" s="4">
        <v>0.42134906204266259</v>
      </c>
      <c r="E46" s="4">
        <v>0.3485742161514922</v>
      </c>
      <c r="F46" s="4">
        <v>0</v>
      </c>
      <c r="G46" s="4">
        <v>0.19198190607122259</v>
      </c>
      <c r="H46" s="4">
        <v>2.1286975032152201E-3</v>
      </c>
      <c r="I46" s="4">
        <v>0</v>
      </c>
      <c r="J46" s="4">
        <v>2.0400017739145861E-3</v>
      </c>
    </row>
    <row r="47" spans="1:10" x14ac:dyDescent="0.25">
      <c r="A47" s="1" t="s">
        <v>54</v>
      </c>
      <c r="B47" s="4">
        <v>7.495095121574852E-3</v>
      </c>
      <c r="C47" s="4">
        <v>2.5593545400436481E-2</v>
      </c>
      <c r="D47" s="4">
        <v>0.21718140334633951</v>
      </c>
      <c r="E47" s="4">
        <v>0.54101360139320598</v>
      </c>
      <c r="F47" s="4">
        <v>1.441703591032339E-2</v>
      </c>
      <c r="G47" s="4">
        <v>0.1884134647179419</v>
      </c>
      <c r="H47" s="4">
        <v>5.2906553799351892E-3</v>
      </c>
      <c r="I47" s="4">
        <v>2.204439741639662E-5</v>
      </c>
      <c r="J47" s="4">
        <v>5.7315433282631217E-4</v>
      </c>
    </row>
    <row r="48" spans="1:10" x14ac:dyDescent="0.25">
      <c r="A48" s="1" t="s">
        <v>55</v>
      </c>
      <c r="B48" s="4">
        <v>4.0128410914927769E-5</v>
      </c>
      <c r="C48" s="4">
        <v>6.3041733547351514E-2</v>
      </c>
      <c r="D48" s="4">
        <v>0.53294542536115563</v>
      </c>
      <c r="E48" s="4">
        <v>1.703451043338684E-2</v>
      </c>
      <c r="F48" s="4">
        <v>0</v>
      </c>
      <c r="G48" s="4">
        <v>0.38685794542536112</v>
      </c>
      <c r="H48" s="4">
        <v>0</v>
      </c>
      <c r="I48" s="4">
        <v>0</v>
      </c>
      <c r="J48" s="4">
        <v>8.0256821829855537E-5</v>
      </c>
    </row>
    <row r="49" spans="1:10" x14ac:dyDescent="0.25">
      <c r="A49" s="1" t="s">
        <v>56</v>
      </c>
      <c r="B49" s="4">
        <v>1.9843288897934261E-3</v>
      </c>
      <c r="C49" s="4">
        <v>0.93299073979851432</v>
      </c>
      <c r="D49" s="4">
        <v>0</v>
      </c>
      <c r="E49" s="4">
        <v>1.0481326956344759E-2</v>
      </c>
      <c r="F49" s="4">
        <v>5.4543604355347518E-2</v>
      </c>
      <c r="G49" s="4">
        <v>0</v>
      </c>
      <c r="H49" s="4">
        <v>0</v>
      </c>
      <c r="I49" s="4">
        <v>0</v>
      </c>
      <c r="J4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workbookViewId="0">
      <selection activeCell="B2" sqref="B2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2.5045312242544079E-2</v>
      </c>
      <c r="C2" s="4">
        <v>0.1089141538968529</v>
      </c>
      <c r="D2" s="4">
        <v>0.1534025374855825</v>
      </c>
      <c r="E2" s="4">
        <v>0.66287691547207106</v>
      </c>
      <c r="F2" s="4">
        <v>0</v>
      </c>
      <c r="G2" s="4">
        <v>4.7289504036908882E-2</v>
      </c>
      <c r="H2" s="4">
        <v>0</v>
      </c>
      <c r="I2" s="4">
        <v>1.6477179106936889E-4</v>
      </c>
      <c r="J2" s="4">
        <v>2.306805074971165E-3</v>
      </c>
    </row>
    <row r="3" spans="1:10" x14ac:dyDescent="0.25">
      <c r="A3" s="1" t="s">
        <v>10</v>
      </c>
      <c r="B3" s="4">
        <v>5.6825808761018382E-3</v>
      </c>
      <c r="C3" s="4">
        <v>0.76898295225737168</v>
      </c>
      <c r="D3" s="4">
        <v>0.1366951541455993</v>
      </c>
      <c r="E3" s="4">
        <v>7.1994272674392581E-2</v>
      </c>
      <c r="F3" s="4">
        <v>0</v>
      </c>
      <c r="G3" s="4">
        <v>1.40051008993691E-2</v>
      </c>
      <c r="H3" s="4">
        <v>0</v>
      </c>
      <c r="I3" s="4">
        <v>2.6846838784733092E-4</v>
      </c>
      <c r="J3" s="4">
        <v>2.3714707593180898E-3</v>
      </c>
    </row>
    <row r="4" spans="1:10" x14ac:dyDescent="0.25">
      <c r="A4" s="1" t="s">
        <v>11</v>
      </c>
      <c r="B4" s="4">
        <v>8.8954781319495919E-3</v>
      </c>
      <c r="C4" s="4">
        <v>0.1239189523103533</v>
      </c>
      <c r="D4" s="4">
        <v>0.22078082530269341</v>
      </c>
      <c r="E4" s="4">
        <v>4.447739065974796E-3</v>
      </c>
      <c r="F4" s="4">
        <v>0.58512478379046207</v>
      </c>
      <c r="G4" s="4">
        <v>5.6090931554237708E-2</v>
      </c>
      <c r="H4" s="4">
        <v>0</v>
      </c>
      <c r="I4" s="4">
        <v>0</v>
      </c>
      <c r="J4" s="4">
        <v>7.4128984432913266E-4</v>
      </c>
    </row>
    <row r="5" spans="1:10" x14ac:dyDescent="0.25">
      <c r="A5" s="1" t="s">
        <v>12</v>
      </c>
      <c r="B5" s="4">
        <v>0</v>
      </c>
      <c r="C5" s="4">
        <v>0.40817296269897829</v>
      </c>
      <c r="D5" s="4">
        <v>3.6588263245426467E-2</v>
      </c>
      <c r="E5" s="4">
        <v>5.0368258493703973E-2</v>
      </c>
      <c r="F5" s="4">
        <v>0.48039914468994999</v>
      </c>
      <c r="G5" s="4">
        <v>2.4471370871941081E-2</v>
      </c>
      <c r="H5" s="4">
        <v>0</v>
      </c>
      <c r="I5" s="4">
        <v>0</v>
      </c>
      <c r="J5" s="4">
        <v>0</v>
      </c>
    </row>
    <row r="6" spans="1:10" x14ac:dyDescent="0.25">
      <c r="A6" s="1" t="s">
        <v>13</v>
      </c>
      <c r="B6" s="4">
        <v>2.8475711892797319E-2</v>
      </c>
      <c r="C6" s="4">
        <v>2.530194833818214E-2</v>
      </c>
      <c r="D6" s="4">
        <v>3.4411825207910897E-2</v>
      </c>
      <c r="E6" s="4">
        <v>0.8323194921978313</v>
      </c>
      <c r="F6" s="4">
        <v>4.0671192218401951E-2</v>
      </c>
      <c r="G6" s="4">
        <v>3.8643509947397812E-2</v>
      </c>
      <c r="H6" s="4">
        <v>0</v>
      </c>
      <c r="I6" s="4">
        <v>0</v>
      </c>
      <c r="J6" s="4">
        <v>1.7632019747862109E-4</v>
      </c>
    </row>
    <row r="7" spans="1:10" x14ac:dyDescent="0.25">
      <c r="A7" s="1" t="s">
        <v>14</v>
      </c>
      <c r="B7" s="4">
        <v>1.6183169503716139E-2</v>
      </c>
      <c r="C7" s="4">
        <v>0.17830599034147351</v>
      </c>
      <c r="D7" s="4">
        <v>6.254067198684797E-2</v>
      </c>
      <c r="E7" s="4">
        <v>0.59432475939308838</v>
      </c>
      <c r="F7" s="4">
        <v>0.12287221289858551</v>
      </c>
      <c r="G7" s="4">
        <v>2.49854437099702E-2</v>
      </c>
      <c r="H7" s="4">
        <v>5.137514128163853E-5</v>
      </c>
      <c r="I7" s="4">
        <v>3.4250094187759018E-5</v>
      </c>
      <c r="J7" s="4">
        <v>7.0212693084905991E-4</v>
      </c>
    </row>
    <row r="8" spans="1:10" x14ac:dyDescent="0.25">
      <c r="A8" s="1" t="s">
        <v>15</v>
      </c>
      <c r="B8" s="4">
        <v>3.2105182693777708E-3</v>
      </c>
      <c r="C8" s="4">
        <v>0</v>
      </c>
      <c r="D8" s="4">
        <v>1.36064821892677E-2</v>
      </c>
      <c r="E8" s="4">
        <v>0.53768536920960108</v>
      </c>
      <c r="F8" s="4">
        <v>0.41629720226265099</v>
      </c>
      <c r="G8" s="4">
        <v>1.8192936859807371E-2</v>
      </c>
      <c r="H8" s="4">
        <v>1.085460938694389E-2</v>
      </c>
      <c r="I8" s="4">
        <v>1.528818223513224E-4</v>
      </c>
      <c r="J8" s="4">
        <v>0</v>
      </c>
    </row>
    <row r="9" spans="1:10" x14ac:dyDescent="0.25">
      <c r="A9" s="1" t="s">
        <v>16</v>
      </c>
      <c r="B9" s="4">
        <v>1.510869372011589E-3</v>
      </c>
      <c r="C9" s="4">
        <v>0.77233864803853614</v>
      </c>
      <c r="D9" s="4">
        <v>9.9658128773470328E-3</v>
      </c>
      <c r="E9" s="4">
        <v>0.17062158943457939</v>
      </c>
      <c r="F9" s="4">
        <v>1.488946953672598E-2</v>
      </c>
      <c r="G9" s="4">
        <v>3.0146287705078309E-2</v>
      </c>
      <c r="H9" s="4">
        <v>0</v>
      </c>
      <c r="I9" s="4">
        <v>2.9624889647286069E-5</v>
      </c>
      <c r="J9" s="4">
        <v>4.9769814607440591E-4</v>
      </c>
    </row>
    <row r="10" spans="1:10" x14ac:dyDescent="0.25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6.5789473684210523E-3</v>
      </c>
      <c r="C11" s="4">
        <v>0.65671052631578941</v>
      </c>
      <c r="D11" s="4">
        <v>2.1184210526315791E-2</v>
      </c>
      <c r="E11" s="4">
        <v>3.2763157894736848E-2</v>
      </c>
      <c r="F11" s="4">
        <v>0.24657894736842101</v>
      </c>
      <c r="G11" s="4">
        <v>3.6184210526315791E-2</v>
      </c>
      <c r="H11" s="4">
        <v>0</v>
      </c>
      <c r="I11" s="4">
        <v>0</v>
      </c>
      <c r="J11" s="4">
        <v>0</v>
      </c>
    </row>
    <row r="12" spans="1:10" x14ac:dyDescent="0.25">
      <c r="A12" s="1" t="s">
        <v>19</v>
      </c>
      <c r="B12" s="4">
        <v>9.0963597430406828E-3</v>
      </c>
      <c r="C12" s="4">
        <v>0.51323340471092072</v>
      </c>
      <c r="D12" s="4">
        <v>9.6445396145610249E-2</v>
      </c>
      <c r="E12" s="4">
        <v>3.9605995717344751E-2</v>
      </c>
      <c r="F12" s="4">
        <v>0.28238115631691652</v>
      </c>
      <c r="G12" s="4">
        <v>3.1743040685224842E-2</v>
      </c>
      <c r="H12" s="4">
        <v>0</v>
      </c>
      <c r="I12" s="4">
        <v>3.2548179871520337E-4</v>
      </c>
      <c r="J12" s="4">
        <v>2.7169164882226971E-2</v>
      </c>
    </row>
    <row r="13" spans="1:10" x14ac:dyDescent="0.25">
      <c r="A13" s="1" t="s">
        <v>20</v>
      </c>
      <c r="B13" s="4">
        <v>4.7129606417648531E-2</v>
      </c>
      <c r="C13" s="4">
        <v>0.45775883680120327</v>
      </c>
      <c r="D13" s="4">
        <v>0.24041113060917521</v>
      </c>
      <c r="E13" s="4">
        <v>7.7713712709952367E-3</v>
      </c>
      <c r="F13" s="4">
        <v>0</v>
      </c>
      <c r="G13" s="4">
        <v>0.1245926297317623</v>
      </c>
      <c r="H13" s="4">
        <v>0</v>
      </c>
      <c r="I13" s="4">
        <v>0</v>
      </c>
      <c r="J13" s="4">
        <v>0.12233642516921529</v>
      </c>
    </row>
    <row r="14" spans="1:10" x14ac:dyDescent="0.25">
      <c r="A14" s="1" t="s">
        <v>21</v>
      </c>
      <c r="B14" s="4">
        <v>2.3446658851113719E-3</v>
      </c>
      <c r="C14" s="4">
        <v>0</v>
      </c>
      <c r="D14" s="4">
        <v>6.2133645955451358E-2</v>
      </c>
      <c r="E14" s="4">
        <v>1.1723329425556859E-3</v>
      </c>
      <c r="F14" s="4">
        <v>0</v>
      </c>
      <c r="G14" s="4">
        <v>0.93434935521688167</v>
      </c>
      <c r="H14" s="4">
        <v>0</v>
      </c>
      <c r="I14" s="4">
        <v>0</v>
      </c>
      <c r="J14" s="4">
        <v>0</v>
      </c>
    </row>
    <row r="15" spans="1:10" x14ac:dyDescent="0.25">
      <c r="A15" s="1" t="s">
        <v>22</v>
      </c>
      <c r="B15" s="4">
        <v>1.0795715059814101E-2</v>
      </c>
      <c r="C15" s="4">
        <v>0.33837689133425042</v>
      </c>
      <c r="D15" s="4">
        <v>0.13500896169396859</v>
      </c>
      <c r="E15" s="4">
        <v>8.8449835354924761E-2</v>
      </c>
      <c r="F15" s="4">
        <v>0.26268183902296699</v>
      </c>
      <c r="G15" s="4">
        <v>0.12567212704764291</v>
      </c>
      <c r="H15" s="4">
        <v>0</v>
      </c>
      <c r="I15" s="4">
        <v>8.3364595056479511E-5</v>
      </c>
      <c r="J15" s="4">
        <v>3.8931265891375931E-2</v>
      </c>
    </row>
    <row r="16" spans="1:10" x14ac:dyDescent="0.25">
      <c r="A16" s="1" t="s">
        <v>23</v>
      </c>
      <c r="B16" s="4">
        <v>0.1202997457513716</v>
      </c>
      <c r="C16" s="4">
        <v>0.17007895088987021</v>
      </c>
      <c r="D16" s="4">
        <v>0.15562692359159641</v>
      </c>
      <c r="E16" s="4">
        <v>0.1442526428475846</v>
      </c>
      <c r="F16" s="4">
        <v>0.29840760069583833</v>
      </c>
      <c r="G16" s="4">
        <v>0.1105312458182791</v>
      </c>
      <c r="H16" s="4">
        <v>0</v>
      </c>
      <c r="I16" s="4">
        <v>0</v>
      </c>
      <c r="J16" s="4">
        <v>8.0289040545965468E-4</v>
      </c>
    </row>
    <row r="17" spans="1:10" x14ac:dyDescent="0.25">
      <c r="A17" s="1" t="s">
        <v>24</v>
      </c>
      <c r="B17" s="4">
        <v>5.4994753789934514E-3</v>
      </c>
      <c r="C17" s="4">
        <v>4.2801837982560882E-2</v>
      </c>
      <c r="D17" s="4">
        <v>3.3232027207930823E-2</v>
      </c>
      <c r="E17" s="4">
        <v>0.1075111255834147</v>
      </c>
      <c r="F17" s="4">
        <v>0.79011541662144069</v>
      </c>
      <c r="G17" s="4">
        <v>1.9447158001374872E-2</v>
      </c>
      <c r="H17" s="4">
        <v>8.8642859727197079E-4</v>
      </c>
      <c r="I17" s="4">
        <v>1.8090379536162668E-5</v>
      </c>
      <c r="J17" s="4">
        <v>4.8844024747639206E-4</v>
      </c>
    </row>
    <row r="18" spans="1:10" x14ac:dyDescent="0.25">
      <c r="A18" s="1" t="s">
        <v>25</v>
      </c>
      <c r="B18" s="4">
        <v>1.3118479495919841E-2</v>
      </c>
      <c r="C18" s="4">
        <v>0.32093791963640123</v>
      </c>
      <c r="D18" s="4">
        <v>0.39324449953517199</v>
      </c>
      <c r="E18" s="4">
        <v>1.2369589918396861E-2</v>
      </c>
      <c r="F18" s="4">
        <v>0.2268618944323933</v>
      </c>
      <c r="G18" s="4">
        <v>3.0239644664807351E-2</v>
      </c>
      <c r="H18" s="4">
        <v>0</v>
      </c>
      <c r="I18" s="4">
        <v>0</v>
      </c>
      <c r="J18" s="4">
        <v>3.2279723169094101E-3</v>
      </c>
    </row>
    <row r="19" spans="1:10" x14ac:dyDescent="0.25">
      <c r="A19" s="1" t="s">
        <v>26</v>
      </c>
      <c r="B19" s="4">
        <v>2.4096385542168668E-3</v>
      </c>
      <c r="C19" s="4">
        <v>0.64077849860982383</v>
      </c>
      <c r="D19" s="4">
        <v>0.13086190917516219</v>
      </c>
      <c r="E19" s="4">
        <v>5.1899907321594073E-2</v>
      </c>
      <c r="F19" s="4">
        <v>0</v>
      </c>
      <c r="G19" s="4">
        <v>0.16200185356811861</v>
      </c>
      <c r="H19" s="4">
        <v>0</v>
      </c>
      <c r="I19" s="4">
        <v>0</v>
      </c>
      <c r="J19" s="4">
        <v>1.204819277108434E-2</v>
      </c>
    </row>
    <row r="20" spans="1:10" x14ac:dyDescent="0.25">
      <c r="A20" s="1" t="s">
        <v>27</v>
      </c>
      <c r="B20" s="4">
        <v>0</v>
      </c>
      <c r="C20" s="4">
        <v>0.1660110149488592</v>
      </c>
      <c r="D20" s="4">
        <v>0.19905586152635721</v>
      </c>
      <c r="E20" s="4">
        <v>0.46026750590086551</v>
      </c>
      <c r="F20" s="4">
        <v>0</v>
      </c>
      <c r="G20" s="4">
        <v>0.17466561762391819</v>
      </c>
      <c r="H20" s="4">
        <v>0</v>
      </c>
      <c r="I20" s="4">
        <v>0</v>
      </c>
      <c r="J20" s="4">
        <v>0</v>
      </c>
    </row>
    <row r="21" spans="1:10" x14ac:dyDescent="0.25">
      <c r="A21" s="1" t="s">
        <v>28</v>
      </c>
      <c r="B21" s="4">
        <v>1.106500691562932E-3</v>
      </c>
      <c r="C21" s="4">
        <v>0.24840940525587829</v>
      </c>
      <c r="D21" s="4">
        <v>0.2970954356846473</v>
      </c>
      <c r="E21" s="4">
        <v>5.2558782849239276E-3</v>
      </c>
      <c r="F21" s="4">
        <v>0.38589211618257258</v>
      </c>
      <c r="G21" s="4">
        <v>6.2240663900414939E-2</v>
      </c>
      <c r="H21" s="4">
        <v>0</v>
      </c>
      <c r="I21" s="4">
        <v>0</v>
      </c>
      <c r="J21" s="4">
        <v>0</v>
      </c>
    </row>
    <row r="22" spans="1:10" x14ac:dyDescent="0.25">
      <c r="A22" s="1" t="s">
        <v>29</v>
      </c>
      <c r="B22" s="4">
        <v>4.1578202406227893E-2</v>
      </c>
      <c r="C22" s="4">
        <v>0.37977707006369432</v>
      </c>
      <c r="D22" s="4">
        <v>0.25884642604387831</v>
      </c>
      <c r="E22" s="4">
        <v>8.7845010615711261E-2</v>
      </c>
      <c r="F22" s="4">
        <v>0</v>
      </c>
      <c r="G22" s="4">
        <v>0.17560155697098381</v>
      </c>
      <c r="H22" s="4">
        <v>5.6351733899504597E-2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3.2206119162640902E-3</v>
      </c>
      <c r="C23" s="4">
        <v>0.27455716586151369</v>
      </c>
      <c r="D23" s="4">
        <v>0.4359903381642512</v>
      </c>
      <c r="E23" s="4">
        <v>3.6634460547504029E-2</v>
      </c>
      <c r="F23" s="4">
        <v>0</v>
      </c>
      <c r="G23" s="4">
        <v>0.23389694041867951</v>
      </c>
      <c r="H23" s="4">
        <v>0</v>
      </c>
      <c r="I23" s="4">
        <v>0</v>
      </c>
      <c r="J23" s="4">
        <v>1.570048309178744E-2</v>
      </c>
    </row>
    <row r="24" spans="1:10" x14ac:dyDescent="0.25">
      <c r="A24" s="1" t="s">
        <v>31</v>
      </c>
      <c r="B24" s="4">
        <v>3.5102683550948099E-3</v>
      </c>
      <c r="C24" s="4">
        <v>0.69992126500885765</v>
      </c>
      <c r="D24" s="4">
        <v>0.10314283839643069</v>
      </c>
      <c r="E24" s="4">
        <v>0.1124270061019618</v>
      </c>
      <c r="F24" s="4">
        <v>3.1740043304245132E-2</v>
      </c>
      <c r="G24" s="4">
        <v>4.5813922970933667E-2</v>
      </c>
      <c r="H24" s="4">
        <v>0</v>
      </c>
      <c r="I24" s="4">
        <v>1.6403123154648641E-5</v>
      </c>
      <c r="J24" s="4">
        <v>3.4282527393215672E-3</v>
      </c>
    </row>
    <row r="25" spans="1:10" x14ac:dyDescent="0.25">
      <c r="A25" s="1" t="s">
        <v>32</v>
      </c>
      <c r="B25" s="4">
        <v>9.7918774389362633E-3</v>
      </c>
      <c r="C25" s="4">
        <v>0.1280893192657899</v>
      </c>
      <c r="D25" s="4">
        <v>0.35919207978031509</v>
      </c>
      <c r="E25" s="4">
        <v>0.14279520161873099</v>
      </c>
      <c r="F25" s="4">
        <v>0</v>
      </c>
      <c r="G25" s="4">
        <v>0.33816302933949988</v>
      </c>
      <c r="H25" s="4">
        <v>1.683769330828154E-2</v>
      </c>
      <c r="I25" s="4">
        <v>7.2264778147131093E-5</v>
      </c>
      <c r="J25" s="4">
        <v>5.0585344702991763E-3</v>
      </c>
    </row>
    <row r="26" spans="1:10" x14ac:dyDescent="0.25">
      <c r="A26" s="1" t="s">
        <v>33</v>
      </c>
      <c r="B26" s="4">
        <v>1.5357000398883131E-2</v>
      </c>
      <c r="C26" s="4">
        <v>0.23971969394785511</v>
      </c>
      <c r="D26" s="4">
        <v>0.22914022555027741</v>
      </c>
      <c r="E26" s="4">
        <v>7.3068136490553701E-2</v>
      </c>
      <c r="F26" s="4">
        <v>0.28489320810820612</v>
      </c>
      <c r="G26" s="4">
        <v>0.15682452768611521</v>
      </c>
      <c r="H26" s="4">
        <v>0</v>
      </c>
      <c r="I26" s="4">
        <v>6.2552126772310245E-4</v>
      </c>
      <c r="J26" s="4">
        <v>3.716865503861913E-4</v>
      </c>
    </row>
    <row r="27" spans="1:10" x14ac:dyDescent="0.25">
      <c r="A27" s="1" t="s">
        <v>34</v>
      </c>
      <c r="B27" s="4">
        <v>5.4595670884449873E-4</v>
      </c>
      <c r="C27" s="4">
        <v>0.41068790545314399</v>
      </c>
      <c r="D27" s="4">
        <v>0.12823559637741669</v>
      </c>
      <c r="E27" s="4">
        <v>1.027683216648468E-2</v>
      </c>
      <c r="F27" s="4">
        <v>0.36338236238679428</v>
      </c>
      <c r="G27" s="4">
        <v>8.6807116706275292E-2</v>
      </c>
      <c r="H27" s="4">
        <v>0</v>
      </c>
      <c r="I27" s="4">
        <v>3.2115100520264631E-5</v>
      </c>
      <c r="J27" s="4">
        <v>3.2115100520264631E-5</v>
      </c>
    </row>
    <row r="28" spans="1:10" x14ac:dyDescent="0.25">
      <c r="A28" s="1" t="s">
        <v>35</v>
      </c>
      <c r="B28" s="4">
        <v>0</v>
      </c>
      <c r="C28" s="4">
        <v>0</v>
      </c>
      <c r="D28" s="4">
        <v>0.1230320699708455</v>
      </c>
      <c r="E28" s="4">
        <v>2.0408163265306121E-2</v>
      </c>
      <c r="F28" s="4">
        <v>0.82448979591836724</v>
      </c>
      <c r="G28" s="4">
        <v>3.2069970845481049E-2</v>
      </c>
      <c r="H28" s="4">
        <v>0</v>
      </c>
      <c r="I28" s="4">
        <v>0</v>
      </c>
      <c r="J28" s="4">
        <v>0</v>
      </c>
    </row>
    <row r="29" spans="1:10" x14ac:dyDescent="0.25">
      <c r="A29" s="1" t="s">
        <v>36</v>
      </c>
      <c r="B29" s="4">
        <v>1.0714285714285709E-2</v>
      </c>
      <c r="C29" s="4">
        <v>0</v>
      </c>
      <c r="D29" s="4">
        <v>0.93571428571428583</v>
      </c>
      <c r="E29" s="4">
        <v>3.5714285714285719E-2</v>
      </c>
      <c r="F29" s="4">
        <v>0</v>
      </c>
      <c r="G29" s="4">
        <v>1.0714285714285709E-2</v>
      </c>
      <c r="H29" s="4">
        <v>0</v>
      </c>
      <c r="I29" s="4">
        <v>0</v>
      </c>
      <c r="J29" s="4">
        <v>7.1428571428571444E-3</v>
      </c>
    </row>
    <row r="30" spans="1:10" x14ac:dyDescent="0.25">
      <c r="A30" s="1" t="s">
        <v>37</v>
      </c>
      <c r="B30" s="4">
        <v>2.5188916876574311E-3</v>
      </c>
      <c r="C30" s="4">
        <v>0</v>
      </c>
      <c r="D30" s="4">
        <v>0.32997481108312349</v>
      </c>
      <c r="E30" s="4">
        <v>0.61964735516372804</v>
      </c>
      <c r="F30" s="4">
        <v>0</v>
      </c>
      <c r="G30" s="4">
        <v>4.5340050377833757E-2</v>
      </c>
      <c r="H30" s="4">
        <v>0</v>
      </c>
      <c r="I30" s="4">
        <v>0</v>
      </c>
      <c r="J30" s="4">
        <v>2.5188916876574311E-3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2.7058708606036919E-2</v>
      </c>
      <c r="C32" s="4">
        <v>0.1163915209534043</v>
      </c>
      <c r="D32" s="4">
        <v>0.31039367002051382</v>
      </c>
      <c r="E32" s="4">
        <v>0.1206408127381068</v>
      </c>
      <c r="F32" s="4">
        <v>4.5228094168213342E-2</v>
      </c>
      <c r="G32" s="4">
        <v>0.35376575168506402</v>
      </c>
      <c r="H32" s="4">
        <v>2.6374914525739961E-2</v>
      </c>
      <c r="I32" s="4">
        <v>4.8842434306925849E-5</v>
      </c>
      <c r="J32" s="4">
        <v>9.7684868613851698E-5</v>
      </c>
    </row>
    <row r="33" spans="1:10" x14ac:dyDescent="0.25">
      <c r="A33" s="1" t="s">
        <v>40</v>
      </c>
      <c r="B33" s="4">
        <v>3.0287206266318541E-2</v>
      </c>
      <c r="C33" s="4">
        <v>0.27143603133159272</v>
      </c>
      <c r="D33" s="4">
        <v>0.57733681462140995</v>
      </c>
      <c r="E33" s="4">
        <v>1.1488250652741509E-3</v>
      </c>
      <c r="F33" s="4">
        <v>4.0835509138381201E-2</v>
      </c>
      <c r="G33" s="4">
        <v>6.8825065274151428E-2</v>
      </c>
      <c r="H33" s="4">
        <v>0</v>
      </c>
      <c r="I33" s="4">
        <v>2.0887728459530029E-4</v>
      </c>
      <c r="J33" s="4">
        <v>9.921671018276762E-3</v>
      </c>
    </row>
    <row r="34" spans="1:10" x14ac:dyDescent="0.25">
      <c r="A34" s="1" t="s">
        <v>41</v>
      </c>
      <c r="B34" s="4">
        <v>1.92130341223486E-3</v>
      </c>
      <c r="C34" s="4">
        <v>3.074085459575776E-4</v>
      </c>
      <c r="D34" s="4">
        <v>1.5370427297878881E-3</v>
      </c>
      <c r="E34" s="4">
        <v>0.99423608976329547</v>
      </c>
      <c r="F34" s="4">
        <v>0</v>
      </c>
      <c r="G34" s="4">
        <v>1.383338456809099E-3</v>
      </c>
      <c r="H34" s="4">
        <v>0</v>
      </c>
      <c r="I34" s="4">
        <v>0</v>
      </c>
      <c r="J34" s="4">
        <v>6.1481709191515521E-4</v>
      </c>
    </row>
    <row r="35" spans="1:10" x14ac:dyDescent="0.25">
      <c r="A35" s="1" t="s">
        <v>42</v>
      </c>
      <c r="B35" s="4">
        <v>3.017755631974174E-3</v>
      </c>
      <c r="C35" s="4">
        <v>0.93297775282475959</v>
      </c>
      <c r="D35" s="4">
        <v>1.5439679977542279E-2</v>
      </c>
      <c r="E35" s="4">
        <v>1.6001122885816541E-2</v>
      </c>
      <c r="F35" s="4">
        <v>0</v>
      </c>
      <c r="G35" s="4">
        <v>3.214260649870166E-2</v>
      </c>
      <c r="H35" s="4">
        <v>0</v>
      </c>
      <c r="I35" s="4">
        <v>0</v>
      </c>
      <c r="J35" s="4">
        <v>4.2108218120569859E-4</v>
      </c>
    </row>
    <row r="36" spans="1:10" x14ac:dyDescent="0.25">
      <c r="A36" s="1" t="s">
        <v>43</v>
      </c>
      <c r="B36" s="4">
        <v>3.2201533406352692E-2</v>
      </c>
      <c r="C36" s="4">
        <v>0.33318729463307778</v>
      </c>
      <c r="D36" s="4">
        <v>0.19802847754654981</v>
      </c>
      <c r="E36" s="4">
        <v>0.17086527929901429</v>
      </c>
      <c r="F36" s="4">
        <v>0</v>
      </c>
      <c r="G36" s="4">
        <v>0.25564074479737142</v>
      </c>
      <c r="H36" s="4">
        <v>2.1905805038335158E-3</v>
      </c>
      <c r="I36" s="4">
        <v>0</v>
      </c>
      <c r="J36" s="4">
        <v>7.8860898138006577E-3</v>
      </c>
    </row>
    <row r="37" spans="1:10" x14ac:dyDescent="0.25">
      <c r="A37" s="1" t="s">
        <v>44</v>
      </c>
      <c r="B37" s="4">
        <v>0</v>
      </c>
      <c r="C37" s="4">
        <v>0.37320837927232631</v>
      </c>
      <c r="D37" s="4">
        <v>0.16482910694597569</v>
      </c>
      <c r="E37" s="4">
        <v>0.29492833517089312</v>
      </c>
      <c r="F37" s="4">
        <v>0.1012495406100698</v>
      </c>
      <c r="G37" s="4">
        <v>6.578463800073503E-2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1.8892877385225771E-4</v>
      </c>
      <c r="C38" s="4">
        <v>0.1884446438692613</v>
      </c>
      <c r="D38" s="4">
        <v>0.42563291139240511</v>
      </c>
      <c r="E38" s="4">
        <v>0.19155016058945781</v>
      </c>
      <c r="F38" s="4">
        <v>0.15839316077838661</v>
      </c>
      <c r="G38" s="4">
        <v>3.5589457774419048E-2</v>
      </c>
      <c r="H38" s="4">
        <v>1.8892877385225771E-4</v>
      </c>
      <c r="I38" s="4">
        <v>0</v>
      </c>
      <c r="J38" s="4">
        <v>1.180804836576611E-5</v>
      </c>
    </row>
    <row r="39" spans="1:10" x14ac:dyDescent="0.25">
      <c r="A39" s="1" t="s">
        <v>46</v>
      </c>
      <c r="B39" s="4">
        <v>2.8493524199045661E-2</v>
      </c>
      <c r="C39" s="4">
        <v>1.615541922290388E-2</v>
      </c>
      <c r="D39" s="4">
        <v>3.8173142467620999E-3</v>
      </c>
      <c r="E39" s="4">
        <v>0.45235173824130881</v>
      </c>
      <c r="F39" s="4">
        <v>0.46428084526244029</v>
      </c>
      <c r="G39" s="4">
        <v>3.0743012951601909E-2</v>
      </c>
      <c r="H39" s="4">
        <v>0</v>
      </c>
      <c r="I39" s="4">
        <v>0</v>
      </c>
      <c r="J39" s="4">
        <v>4.1581458759372856E-3</v>
      </c>
    </row>
    <row r="40" spans="1:10" x14ac:dyDescent="0.25">
      <c r="A40" s="1" t="s">
        <v>47</v>
      </c>
      <c r="B40" s="4">
        <v>6.8493150684931503E-3</v>
      </c>
      <c r="C40" s="4">
        <v>0.36301369863013688</v>
      </c>
      <c r="D40" s="4">
        <v>1.9863013698630139E-2</v>
      </c>
      <c r="E40" s="4">
        <v>0.2267123287671233</v>
      </c>
      <c r="F40" s="4">
        <v>0.3787671232876712</v>
      </c>
      <c r="G40" s="4">
        <v>4.7945205479452057E-3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4.6612802983219386E-3</v>
      </c>
      <c r="C41" s="4">
        <v>0.16003729024238661</v>
      </c>
      <c r="D41" s="4">
        <v>7.7998756991920437E-2</v>
      </c>
      <c r="E41" s="4">
        <v>0.16376631448104409</v>
      </c>
      <c r="F41" s="4">
        <v>0.55779987569919198</v>
      </c>
      <c r="G41" s="4">
        <v>3.5736482287134858E-2</v>
      </c>
      <c r="H41" s="4">
        <v>0</v>
      </c>
      <c r="I41" s="4">
        <v>0</v>
      </c>
      <c r="J41" s="4">
        <v>0</v>
      </c>
    </row>
    <row r="42" spans="1:10" x14ac:dyDescent="0.25">
      <c r="A42" s="1" t="s">
        <v>49</v>
      </c>
      <c r="B42" s="4">
        <v>1.0123033795358979E-3</v>
      </c>
      <c r="C42" s="4">
        <v>0.24474380937548659</v>
      </c>
      <c r="D42" s="4">
        <v>0.40904843482323622</v>
      </c>
      <c r="E42" s="4">
        <v>0.26226444479053101</v>
      </c>
      <c r="F42" s="4">
        <v>0</v>
      </c>
      <c r="G42" s="4">
        <v>8.1762965270207127E-2</v>
      </c>
      <c r="H42" s="4">
        <v>7.7869490733530598E-4</v>
      </c>
      <c r="I42" s="4">
        <v>0</v>
      </c>
      <c r="J42" s="4">
        <v>3.8934745366765299E-4</v>
      </c>
    </row>
    <row r="43" spans="1:10" x14ac:dyDescent="0.25">
      <c r="A43" s="1" t="s">
        <v>50</v>
      </c>
      <c r="B43" s="4">
        <v>1.388206832738006E-2</v>
      </c>
      <c r="C43" s="4">
        <v>0.49989919928043791</v>
      </c>
      <c r="D43" s="4">
        <v>0.1793813420452724</v>
      </c>
      <c r="E43" s="4">
        <v>6.6089087159022175E-2</v>
      </c>
      <c r="F43" s="4">
        <v>0.20161694692712881</v>
      </c>
      <c r="G43" s="4">
        <v>3.2142506371122398E-2</v>
      </c>
      <c r="H43" s="4">
        <v>4.1715990095683138E-3</v>
      </c>
      <c r="I43" s="4">
        <v>1.4215486092085329E-4</v>
      </c>
      <c r="J43" s="4">
        <v>2.6750960191469671E-3</v>
      </c>
    </row>
    <row r="44" spans="1:10" x14ac:dyDescent="0.25">
      <c r="A44" s="1" t="s">
        <v>51</v>
      </c>
      <c r="B44" s="4">
        <v>5.3641629823766432E-3</v>
      </c>
      <c r="C44" s="4">
        <v>0.25630411619903742</v>
      </c>
      <c r="D44" s="4">
        <v>0.37304201927669539</v>
      </c>
      <c r="E44" s="4">
        <v>0.2021113737400953</v>
      </c>
      <c r="F44" s="4">
        <v>5.3200739715625889E-2</v>
      </c>
      <c r="G44" s="4">
        <v>9.3958580823729695E-2</v>
      </c>
      <c r="H44" s="4">
        <v>1.5786315260921221E-2</v>
      </c>
      <c r="I44" s="4">
        <v>1.22469474483485E-5</v>
      </c>
      <c r="J44" s="4">
        <v>2.2044505407027299E-4</v>
      </c>
    </row>
    <row r="45" spans="1:10" x14ac:dyDescent="0.25">
      <c r="A45" s="1" t="s">
        <v>52</v>
      </c>
      <c r="B45" s="4">
        <v>0</v>
      </c>
      <c r="C45" s="4">
        <v>0.34560402933116058</v>
      </c>
      <c r="D45" s="4">
        <v>0.21053996000296271</v>
      </c>
      <c r="E45" s="4">
        <v>0.1348418635656618</v>
      </c>
      <c r="F45" s="4">
        <v>0.28883045700318488</v>
      </c>
      <c r="G45" s="4">
        <v>1.4813717502407229E-2</v>
      </c>
      <c r="H45" s="4">
        <v>5.2959040071105844E-3</v>
      </c>
      <c r="I45" s="4">
        <v>0</v>
      </c>
      <c r="J45" s="4">
        <v>7.4068587512036155E-5</v>
      </c>
    </row>
    <row r="46" spans="1:10" x14ac:dyDescent="0.25">
      <c r="A46" s="1" t="s">
        <v>53</v>
      </c>
      <c r="B46" s="4">
        <v>5.961658354114714E-3</v>
      </c>
      <c r="C46" s="4">
        <v>7.1578865336658345E-2</v>
      </c>
      <c r="D46" s="4">
        <v>0.432161783042394</v>
      </c>
      <c r="E46" s="4">
        <v>0.31359102244389031</v>
      </c>
      <c r="F46" s="4">
        <v>0</v>
      </c>
      <c r="G46" s="4">
        <v>0.17351153366583541</v>
      </c>
      <c r="H46" s="4">
        <v>1.519638403990025E-3</v>
      </c>
      <c r="I46" s="4">
        <v>0</v>
      </c>
      <c r="J46" s="4">
        <v>1.6754987531172069E-3</v>
      </c>
    </row>
    <row r="47" spans="1:10" x14ac:dyDescent="0.25">
      <c r="A47" s="1" t="s">
        <v>54</v>
      </c>
      <c r="B47" s="4">
        <v>7.810640645621929E-3</v>
      </c>
      <c r="C47" s="4">
        <v>2.5400809191025331E-2</v>
      </c>
      <c r="D47" s="4">
        <v>0.2106709361950713</v>
      </c>
      <c r="E47" s="4">
        <v>0.54538176940219385</v>
      </c>
      <c r="F47" s="4">
        <v>1.166187065925269E-2</v>
      </c>
      <c r="G47" s="4">
        <v>0.19275622579458659</v>
      </c>
      <c r="H47" s="4">
        <v>5.5172115363811411E-3</v>
      </c>
      <c r="I47" s="4">
        <v>2.1636123672082911E-5</v>
      </c>
      <c r="J47" s="4">
        <v>7.789004521949846E-4</v>
      </c>
    </row>
    <row r="48" spans="1:10" x14ac:dyDescent="0.25">
      <c r="A48" s="1" t="s">
        <v>55</v>
      </c>
      <c r="B48" s="4">
        <v>5.6393097484867848E-5</v>
      </c>
      <c r="C48" s="4">
        <v>6.300988758975902E-2</v>
      </c>
      <c r="D48" s="4">
        <v>0.54056543479078156</v>
      </c>
      <c r="E48" s="4">
        <v>2.197451031993684E-2</v>
      </c>
      <c r="F48" s="4">
        <v>0</v>
      </c>
      <c r="G48" s="4">
        <v>0.37431858340539109</v>
      </c>
      <c r="H48" s="4">
        <v>0</v>
      </c>
      <c r="I48" s="4">
        <v>0</v>
      </c>
      <c r="J48" s="4">
        <v>7.5190796646490464E-5</v>
      </c>
    </row>
    <row r="49" spans="1:10" x14ac:dyDescent="0.25">
      <c r="A49" s="1" t="s">
        <v>56</v>
      </c>
      <c r="B49" s="4">
        <v>2.0630710285882699E-3</v>
      </c>
      <c r="C49" s="4">
        <v>0.92735042735042739</v>
      </c>
      <c r="D49" s="4">
        <v>0</v>
      </c>
      <c r="E49" s="4">
        <v>1.159249435111504E-2</v>
      </c>
      <c r="F49" s="4">
        <v>5.889576579231752E-2</v>
      </c>
      <c r="G49" s="4">
        <v>0</v>
      </c>
      <c r="H49" s="4">
        <v>0</v>
      </c>
      <c r="I49" s="4">
        <v>9.8241477551822383E-5</v>
      </c>
      <c r="J49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workbookViewId="0">
      <selection activeCell="B2" sqref="B2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2.841887702376851E-2</v>
      </c>
      <c r="C2" s="4">
        <v>0.1453668618670341</v>
      </c>
      <c r="D2" s="4">
        <v>0.19221495005167069</v>
      </c>
      <c r="E2" s="4">
        <v>0.57199448846021361</v>
      </c>
      <c r="F2" s="4">
        <v>0</v>
      </c>
      <c r="G2" s="4">
        <v>5.5459869100930072E-2</v>
      </c>
      <c r="H2" s="4">
        <v>0</v>
      </c>
      <c r="I2" s="4">
        <v>1.722356183258698E-4</v>
      </c>
      <c r="J2" s="4">
        <v>6.3727178780571816E-3</v>
      </c>
    </row>
    <row r="3" spans="1:10" x14ac:dyDescent="0.25">
      <c r="A3" s="1" t="s">
        <v>10</v>
      </c>
      <c r="B3" s="4">
        <v>7.4795308696614287E-3</v>
      </c>
      <c r="C3" s="4">
        <v>0.76835583093604776</v>
      </c>
      <c r="D3" s="4">
        <v>0.13343660101792429</v>
      </c>
      <c r="E3" s="4">
        <v>7.1741535737995132E-2</v>
      </c>
      <c r="F3" s="4">
        <v>0</v>
      </c>
      <c r="G3" s="4">
        <v>1.5622925425979199E-2</v>
      </c>
      <c r="H3" s="4">
        <v>0</v>
      </c>
      <c r="I3" s="4">
        <v>2.6554547466253601E-4</v>
      </c>
      <c r="J3" s="4">
        <v>3.098030537729586E-3</v>
      </c>
    </row>
    <row r="4" spans="1:10" x14ac:dyDescent="0.25">
      <c r="A4" s="1" t="s">
        <v>11</v>
      </c>
      <c r="B4" s="4">
        <v>1.02907742012684E-2</v>
      </c>
      <c r="C4" s="4">
        <v>0.11535239918631091</v>
      </c>
      <c r="D4" s="4">
        <v>0.25858561684815118</v>
      </c>
      <c r="E4" s="4">
        <v>2.9915041282756968E-3</v>
      </c>
      <c r="F4" s="4">
        <v>0.56694986239081013</v>
      </c>
      <c r="G4" s="4">
        <v>4.4752901759004433E-2</v>
      </c>
      <c r="H4" s="4">
        <v>0</v>
      </c>
      <c r="I4" s="4">
        <v>0</v>
      </c>
      <c r="J4" s="4">
        <v>1.076941486179251E-3</v>
      </c>
    </row>
    <row r="5" spans="1:10" x14ac:dyDescent="0.25">
      <c r="A5" s="1" t="s">
        <v>12</v>
      </c>
      <c r="B5" s="4">
        <v>0</v>
      </c>
      <c r="C5" s="4">
        <v>0.45495388980846541</v>
      </c>
      <c r="D5" s="4">
        <v>4.1617403641522818E-2</v>
      </c>
      <c r="E5" s="4">
        <v>7.0702293686450701E-2</v>
      </c>
      <c r="F5" s="4">
        <v>0.40860723575313318</v>
      </c>
      <c r="G5" s="4">
        <v>2.4119177110427999E-2</v>
      </c>
      <c r="H5" s="4">
        <v>0</v>
      </c>
      <c r="I5" s="4">
        <v>0</v>
      </c>
      <c r="J5" s="4">
        <v>0</v>
      </c>
    </row>
    <row r="6" spans="1:10" x14ac:dyDescent="0.25">
      <c r="A6" s="1" t="s">
        <v>13</v>
      </c>
      <c r="B6" s="4">
        <v>3.145810694084538E-2</v>
      </c>
      <c r="C6" s="4">
        <v>2.3739864582462591E-2</v>
      </c>
      <c r="D6" s="4">
        <v>3.4523112931538917E-2</v>
      </c>
      <c r="E6" s="4">
        <v>0.84304382958566693</v>
      </c>
      <c r="F6" s="4">
        <v>3.7337345704812057E-2</v>
      </c>
      <c r="G6" s="4">
        <v>2.9730558109727211E-2</v>
      </c>
      <c r="H6" s="4">
        <v>0</v>
      </c>
      <c r="I6" s="4">
        <v>0</v>
      </c>
      <c r="J6" s="4">
        <v>1.6718214494691969E-4</v>
      </c>
    </row>
    <row r="7" spans="1:10" x14ac:dyDescent="0.25">
      <c r="A7" s="1" t="s">
        <v>14</v>
      </c>
      <c r="B7" s="4">
        <v>1.546148604972134E-2</v>
      </c>
      <c r="C7" s="4">
        <v>0.17977253271370919</v>
      </c>
      <c r="D7" s="4">
        <v>6.3540592952357658E-2</v>
      </c>
      <c r="E7" s="4">
        <v>0.58364052481699535</v>
      </c>
      <c r="F7" s="4">
        <v>0.12430335959747731</v>
      </c>
      <c r="G7" s="4">
        <v>3.1744090567619981E-2</v>
      </c>
      <c r="H7" s="4">
        <v>5.2411817117699468E-5</v>
      </c>
      <c r="I7" s="4">
        <v>3.494121141179965E-5</v>
      </c>
      <c r="J7" s="4">
        <v>1.450060273589685E-3</v>
      </c>
    </row>
    <row r="8" spans="1:10" x14ac:dyDescent="0.25">
      <c r="A8" s="1" t="s">
        <v>15</v>
      </c>
      <c r="B8" s="4">
        <v>3.3670033670033682E-3</v>
      </c>
      <c r="C8" s="4">
        <v>0</v>
      </c>
      <c r="D8" s="4">
        <v>1.423324150596878E-2</v>
      </c>
      <c r="E8" s="4">
        <v>0.53198653198653201</v>
      </c>
      <c r="F8" s="4">
        <v>0.42072237526782991</v>
      </c>
      <c r="G8" s="4">
        <v>1.8365472910927459E-2</v>
      </c>
      <c r="H8" s="4">
        <v>1.1019283746556479E-2</v>
      </c>
      <c r="I8" s="4">
        <v>3.0609121518212432E-4</v>
      </c>
      <c r="J8" s="4">
        <v>0</v>
      </c>
    </row>
    <row r="9" spans="1:10" x14ac:dyDescent="0.25">
      <c r="A9" s="1" t="s">
        <v>16</v>
      </c>
      <c r="B9" s="4">
        <v>1.3055165785185981E-3</v>
      </c>
      <c r="C9" s="4">
        <v>0.79468438879722858</v>
      </c>
      <c r="D9" s="4">
        <v>7.1032437461130042E-3</v>
      </c>
      <c r="E9" s="4">
        <v>0.14580667047014009</v>
      </c>
      <c r="F9" s="4">
        <v>2.2276019099604749E-2</v>
      </c>
      <c r="G9" s="4">
        <v>2.8279339429170582E-2</v>
      </c>
      <c r="H9" s="4">
        <v>0</v>
      </c>
      <c r="I9" s="4">
        <v>3.0838974295714919E-5</v>
      </c>
      <c r="J9" s="4">
        <v>5.1398290492858201E-4</v>
      </c>
    </row>
    <row r="10" spans="1:10" x14ac:dyDescent="0.25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5.918589201594395E-3</v>
      </c>
      <c r="C11" s="4">
        <v>0.61323831380601523</v>
      </c>
      <c r="D11" s="4">
        <v>1.908443048677376E-2</v>
      </c>
      <c r="E11" s="4">
        <v>1.6668679792245442E-2</v>
      </c>
      <c r="F11" s="4">
        <v>0.31247735233723878</v>
      </c>
      <c r="G11" s="4">
        <v>3.2612634376132377E-2</v>
      </c>
      <c r="H11" s="4">
        <v>0</v>
      </c>
      <c r="I11" s="4">
        <v>0</v>
      </c>
      <c r="J11" s="4">
        <v>0</v>
      </c>
    </row>
    <row r="12" spans="1:10" x14ac:dyDescent="0.25">
      <c r="A12" s="1" t="s">
        <v>19</v>
      </c>
      <c r="B12" s="4">
        <v>1.489928416847012E-2</v>
      </c>
      <c r="C12" s="4">
        <v>0.50712502080905608</v>
      </c>
      <c r="D12" s="4">
        <v>0.104195105710005</v>
      </c>
      <c r="E12" s="4">
        <v>3.0497752621941071E-2</v>
      </c>
      <c r="F12" s="4">
        <v>0.27477942400532712</v>
      </c>
      <c r="G12" s="4">
        <v>3.6207757616114528E-2</v>
      </c>
      <c r="H12" s="4">
        <v>0</v>
      </c>
      <c r="I12" s="4">
        <v>5.1606459131013811E-4</v>
      </c>
      <c r="J12" s="4">
        <v>3.1779590477775933E-2</v>
      </c>
    </row>
    <row r="13" spans="1:10" x14ac:dyDescent="0.25">
      <c r="A13" s="1" t="s">
        <v>20</v>
      </c>
      <c r="B13" s="4">
        <v>5.3296232876712327E-2</v>
      </c>
      <c r="C13" s="4">
        <v>0.54173801369863017</v>
      </c>
      <c r="D13" s="4">
        <v>0.2089041095890411</v>
      </c>
      <c r="E13" s="4">
        <v>5.9931506849315074E-3</v>
      </c>
      <c r="F13" s="4">
        <v>0</v>
      </c>
      <c r="G13" s="4">
        <v>7.1061643835616431E-2</v>
      </c>
      <c r="H13" s="4">
        <v>0</v>
      </c>
      <c r="I13" s="4">
        <v>0</v>
      </c>
      <c r="J13" s="4">
        <v>0.1190068493150685</v>
      </c>
    </row>
    <row r="14" spans="1:10" x14ac:dyDescent="0.25">
      <c r="A14" s="1" t="s">
        <v>21</v>
      </c>
      <c r="B14" s="4">
        <v>2.952755905511811E-3</v>
      </c>
      <c r="C14" s="4">
        <v>0</v>
      </c>
      <c r="D14" s="4">
        <v>4.921259842519686E-2</v>
      </c>
      <c r="E14" s="4">
        <v>9.8425196850393721E-4</v>
      </c>
      <c r="F14" s="4">
        <v>0</v>
      </c>
      <c r="G14" s="4">
        <v>0.94586614173228356</v>
      </c>
      <c r="H14" s="4">
        <v>0</v>
      </c>
      <c r="I14" s="4">
        <v>0</v>
      </c>
      <c r="J14" s="4">
        <v>9.8425196850393721E-4</v>
      </c>
    </row>
    <row r="15" spans="1:10" x14ac:dyDescent="0.25">
      <c r="A15" s="1" t="s">
        <v>22</v>
      </c>
      <c r="B15" s="4">
        <v>1.235911387485426E-2</v>
      </c>
      <c r="C15" s="4">
        <v>0.29043917605907499</v>
      </c>
      <c r="D15" s="4">
        <v>0.15301204819277109</v>
      </c>
      <c r="E15" s="4">
        <v>0.15732607850757871</v>
      </c>
      <c r="F15" s="4">
        <v>0.24049747376603189</v>
      </c>
      <c r="G15" s="4">
        <v>9.9378157792460162E-2</v>
      </c>
      <c r="H15" s="4">
        <v>0</v>
      </c>
      <c r="I15" s="4">
        <v>7.773027594247959E-5</v>
      </c>
      <c r="J15" s="4">
        <v>4.6910221531286433E-2</v>
      </c>
    </row>
    <row r="16" spans="1:10" x14ac:dyDescent="0.25">
      <c r="A16" s="1" t="s">
        <v>23</v>
      </c>
      <c r="B16" s="4">
        <v>0.1115604186489058</v>
      </c>
      <c r="C16" s="4">
        <v>0.22894862036156041</v>
      </c>
      <c r="D16" s="4">
        <v>0.16472407231208369</v>
      </c>
      <c r="E16" s="4">
        <v>0.114058039961941</v>
      </c>
      <c r="F16" s="4">
        <v>0.2703377735490009</v>
      </c>
      <c r="G16" s="4">
        <v>0.1093006660323501</v>
      </c>
      <c r="H16" s="4">
        <v>0</v>
      </c>
      <c r="I16" s="4">
        <v>0</v>
      </c>
      <c r="J16" s="4">
        <v>1.070409134157945E-3</v>
      </c>
    </row>
    <row r="17" spans="1:10" x14ac:dyDescent="0.25">
      <c r="A17" s="1" t="s">
        <v>24</v>
      </c>
      <c r="B17" s="4">
        <v>5.7616839100963248E-3</v>
      </c>
      <c r="C17" s="4">
        <v>4.6842668569389942E-2</v>
      </c>
      <c r="D17" s="4">
        <v>3.4552265429896541E-2</v>
      </c>
      <c r="E17" s="4">
        <v>0.10331787370674279</v>
      </c>
      <c r="F17" s="4">
        <v>0.78678201926507307</v>
      </c>
      <c r="G17" s="4">
        <v>2.1155904388155549E-2</v>
      </c>
      <c r="H17" s="4">
        <v>8.7406350338922582E-4</v>
      </c>
      <c r="I17" s="4">
        <v>1.7838030681412771E-5</v>
      </c>
      <c r="J17" s="4">
        <v>6.956831965750981E-4</v>
      </c>
    </row>
    <row r="18" spans="1:10" x14ac:dyDescent="0.25">
      <c r="A18" s="1" t="s">
        <v>25</v>
      </c>
      <c r="B18" s="4">
        <v>1.549433715878556E-2</v>
      </c>
      <c r="C18" s="4">
        <v>0.34770598427965138</v>
      </c>
      <c r="D18" s="4">
        <v>0.37387308204213848</v>
      </c>
      <c r="E18" s="4">
        <v>8.1112980588131881E-3</v>
      </c>
      <c r="F18" s="4">
        <v>0.2227216795158333</v>
      </c>
      <c r="G18" s="4">
        <v>2.8854122196830811E-2</v>
      </c>
      <c r="H18" s="4">
        <v>0</v>
      </c>
      <c r="I18" s="4">
        <v>0</v>
      </c>
      <c r="J18" s="4">
        <v>3.2394967479470629E-3</v>
      </c>
    </row>
    <row r="19" spans="1:10" x14ac:dyDescent="0.25">
      <c r="A19" s="1" t="s">
        <v>26</v>
      </c>
      <c r="B19" s="4">
        <v>1.7271157167530219E-3</v>
      </c>
      <c r="C19" s="4">
        <v>0.60742659758203799</v>
      </c>
      <c r="D19" s="4">
        <v>0.13851468048359239</v>
      </c>
      <c r="E19" s="4">
        <v>8.238341968911915E-2</v>
      </c>
      <c r="F19" s="4">
        <v>0</v>
      </c>
      <c r="G19" s="4">
        <v>0.1523316062176166</v>
      </c>
      <c r="H19" s="4">
        <v>0</v>
      </c>
      <c r="I19" s="4">
        <v>0</v>
      </c>
      <c r="J19" s="4">
        <v>1.7616580310880831E-2</v>
      </c>
    </row>
    <row r="20" spans="1:10" x14ac:dyDescent="0.25">
      <c r="A20" s="1" t="s">
        <v>27</v>
      </c>
      <c r="B20" s="4">
        <v>0</v>
      </c>
      <c r="C20" s="4">
        <v>0.1819560272934041</v>
      </c>
      <c r="D20" s="4">
        <v>0.15617892342683851</v>
      </c>
      <c r="E20" s="4">
        <v>0.41394996209249441</v>
      </c>
      <c r="F20" s="4">
        <v>0</v>
      </c>
      <c r="G20" s="4">
        <v>0.2479150871872631</v>
      </c>
      <c r="H20" s="4">
        <v>0</v>
      </c>
      <c r="I20" s="4">
        <v>0</v>
      </c>
      <c r="J20" s="4">
        <v>0</v>
      </c>
    </row>
    <row r="21" spans="1:10" x14ac:dyDescent="0.25">
      <c r="A21" s="1" t="s">
        <v>28</v>
      </c>
      <c r="B21" s="4">
        <v>4.6879578083797247E-3</v>
      </c>
      <c r="C21" s="4">
        <v>0.26867858189276289</v>
      </c>
      <c r="D21" s="4">
        <v>0.34808086727219462</v>
      </c>
      <c r="E21" s="4">
        <v>4.980955171403457E-3</v>
      </c>
      <c r="F21" s="4">
        <v>0.32259009668912969</v>
      </c>
      <c r="G21" s="4">
        <v>5.0981541166129497E-2</v>
      </c>
      <c r="H21" s="4">
        <v>0</v>
      </c>
      <c r="I21" s="4">
        <v>0</v>
      </c>
      <c r="J21" s="4">
        <v>0</v>
      </c>
    </row>
    <row r="22" spans="1:10" x14ac:dyDescent="0.25">
      <c r="A22" s="1" t="s">
        <v>29</v>
      </c>
      <c r="B22" s="4">
        <v>4.0889343214924607E-2</v>
      </c>
      <c r="C22" s="4">
        <v>0.39577476786779109</v>
      </c>
      <c r="D22" s="4">
        <v>0.23809523809523811</v>
      </c>
      <c r="E22" s="4">
        <v>7.7519379844961239E-2</v>
      </c>
      <c r="F22" s="4">
        <v>0</v>
      </c>
      <c r="G22" s="4">
        <v>0.1972910810120112</v>
      </c>
      <c r="H22" s="4">
        <v>5.0430189965073688E-2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3.620273531777957E-3</v>
      </c>
      <c r="C23" s="4">
        <v>0.24939662107803701</v>
      </c>
      <c r="D23" s="4">
        <v>0.52453740949316163</v>
      </c>
      <c r="E23" s="4">
        <v>2.413515687851971E-2</v>
      </c>
      <c r="F23" s="4">
        <v>0</v>
      </c>
      <c r="G23" s="4">
        <v>0.1802091713596139</v>
      </c>
      <c r="H23" s="4">
        <v>0</v>
      </c>
      <c r="I23" s="4">
        <v>0</v>
      </c>
      <c r="J23" s="4">
        <v>1.810136765888978E-2</v>
      </c>
    </row>
    <row r="24" spans="1:10" x14ac:dyDescent="0.25">
      <c r="A24" s="1" t="s">
        <v>31</v>
      </c>
      <c r="B24" s="4">
        <v>4.2467835707457732E-3</v>
      </c>
      <c r="C24" s="4">
        <v>0.69181828154137881</v>
      </c>
      <c r="D24" s="4">
        <v>0.1140833372510304</v>
      </c>
      <c r="E24" s="4">
        <v>0.1085985614216539</v>
      </c>
      <c r="F24" s="4">
        <v>2.842680958425399E-2</v>
      </c>
      <c r="G24" s="4">
        <v>4.8720480152946888E-2</v>
      </c>
      <c r="H24" s="4">
        <v>0</v>
      </c>
      <c r="I24" s="4">
        <v>3.1341576167865477E-5</v>
      </c>
      <c r="J24" s="4">
        <v>4.0744049018225127E-3</v>
      </c>
    </row>
    <row r="25" spans="1:10" x14ac:dyDescent="0.25">
      <c r="A25" s="1" t="s">
        <v>32</v>
      </c>
      <c r="B25" s="4">
        <v>1.1808816315088649E-2</v>
      </c>
      <c r="C25" s="4">
        <v>0.13599411311234141</v>
      </c>
      <c r="D25" s="4">
        <v>0.41103090616020738</v>
      </c>
      <c r="E25" s="4">
        <v>0.1284953395472703</v>
      </c>
      <c r="F25" s="4">
        <v>0</v>
      </c>
      <c r="G25" s="4">
        <v>0.28877286425117388</v>
      </c>
      <c r="H25" s="4">
        <v>1.8711892914710211E-2</v>
      </c>
      <c r="I25" s="4">
        <v>7.0081995935244236E-5</v>
      </c>
      <c r="J25" s="4">
        <v>5.1159857032728288E-3</v>
      </c>
    </row>
    <row r="26" spans="1:10" x14ac:dyDescent="0.25">
      <c r="A26" s="1" t="s">
        <v>33</v>
      </c>
      <c r="B26" s="4">
        <v>1.636478459440412E-2</v>
      </c>
      <c r="C26" s="4">
        <v>0.26730978683678241</v>
      </c>
      <c r="D26" s="4">
        <v>0.24995652532056861</v>
      </c>
      <c r="E26" s="4">
        <v>8.463376014790544E-2</v>
      </c>
      <c r="F26" s="4">
        <v>0.21058219460181771</v>
      </c>
      <c r="G26" s="4">
        <v>0.16952379209035409</v>
      </c>
      <c r="H26" s="4">
        <v>0</v>
      </c>
      <c r="I26" s="4">
        <v>8.6949358862885436E-4</v>
      </c>
      <c r="J26" s="4">
        <v>7.5966281953889381E-4</v>
      </c>
    </row>
    <row r="27" spans="1:10" x14ac:dyDescent="0.25">
      <c r="A27" s="1" t="s">
        <v>34</v>
      </c>
      <c r="B27" s="4">
        <v>5.2441620137582139E-4</v>
      </c>
      <c r="C27" s="4">
        <v>0.39479285560045663</v>
      </c>
      <c r="D27" s="4">
        <v>0.1291297775858346</v>
      </c>
      <c r="E27" s="4">
        <v>1.496128574513373E-2</v>
      </c>
      <c r="F27" s="4">
        <v>0.38001665792639672</v>
      </c>
      <c r="G27" s="4">
        <v>8.045161489342012E-2</v>
      </c>
      <c r="H27" s="4">
        <v>0</v>
      </c>
      <c r="I27" s="4">
        <v>3.0848011845636553E-5</v>
      </c>
      <c r="J27" s="4">
        <v>9.2544035536909651E-5</v>
      </c>
    </row>
    <row r="28" spans="1:10" x14ac:dyDescent="0.25">
      <c r="A28" s="1" t="s">
        <v>35</v>
      </c>
      <c r="B28" s="4">
        <v>5.3590568060021436E-4</v>
      </c>
      <c r="C28" s="4">
        <v>0</v>
      </c>
      <c r="D28" s="4">
        <v>0.135048231511254</v>
      </c>
      <c r="E28" s="4">
        <v>1.7148981779206859E-2</v>
      </c>
      <c r="F28" s="4">
        <v>0.82958199356913187</v>
      </c>
      <c r="G28" s="4">
        <v>1.7684887459807071E-2</v>
      </c>
      <c r="H28" s="4">
        <v>0</v>
      </c>
      <c r="I28" s="4">
        <v>0</v>
      </c>
      <c r="J28" s="4">
        <v>0</v>
      </c>
    </row>
    <row r="29" spans="1:10" x14ac:dyDescent="0.25">
      <c r="A29" s="1" t="s">
        <v>36</v>
      </c>
      <c r="B29" s="4">
        <v>1.075268817204301E-2</v>
      </c>
      <c r="C29" s="4">
        <v>0</v>
      </c>
      <c r="D29" s="4">
        <v>0.93906810035842314</v>
      </c>
      <c r="E29" s="4">
        <v>2.8673835125448029E-2</v>
      </c>
      <c r="F29" s="4">
        <v>0</v>
      </c>
      <c r="G29" s="4">
        <v>1.075268817204301E-2</v>
      </c>
      <c r="H29" s="4">
        <v>0</v>
      </c>
      <c r="I29" s="4">
        <v>0</v>
      </c>
      <c r="J29" s="4">
        <v>1.075268817204301E-2</v>
      </c>
    </row>
    <row r="30" spans="1:10" x14ac:dyDescent="0.25">
      <c r="A30" s="1" t="s">
        <v>37</v>
      </c>
      <c r="B30" s="4">
        <v>5.0377833753148622E-3</v>
      </c>
      <c r="C30" s="4">
        <v>0</v>
      </c>
      <c r="D30" s="4">
        <v>0.38539042821158692</v>
      </c>
      <c r="E30" s="4">
        <v>0.5717884130982368</v>
      </c>
      <c r="F30" s="4">
        <v>0</v>
      </c>
      <c r="G30" s="4">
        <v>2.5188916876574308E-2</v>
      </c>
      <c r="H30" s="4">
        <v>0</v>
      </c>
      <c r="I30" s="4">
        <v>0</v>
      </c>
      <c r="J30" s="4">
        <v>1.2594458438287159E-2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2.9378363699205049E-2</v>
      </c>
      <c r="C32" s="4">
        <v>0.13064731150940601</v>
      </c>
      <c r="D32" s="4">
        <v>0.34069026810842828</v>
      </c>
      <c r="E32" s="4">
        <v>9.7170789512664779E-2</v>
      </c>
      <c r="F32" s="4">
        <v>4.9276650372784267E-2</v>
      </c>
      <c r="G32" s="4">
        <v>0.32168073865600161</v>
      </c>
      <c r="H32" s="4">
        <v>3.1007751937984489E-2</v>
      </c>
      <c r="I32" s="4">
        <v>4.9375401175134542E-5</v>
      </c>
      <c r="J32" s="4">
        <v>9.8750802350269085E-5</v>
      </c>
    </row>
    <row r="33" spans="1:10" x14ac:dyDescent="0.25">
      <c r="A33" s="1" t="s">
        <v>40</v>
      </c>
      <c r="B33" s="4">
        <v>2.629399585921325E-2</v>
      </c>
      <c r="C33" s="4">
        <v>0.27505175983436853</v>
      </c>
      <c r="D33" s="4">
        <v>0.56956521739130439</v>
      </c>
      <c r="E33" s="4">
        <v>7.2463768115942041E-4</v>
      </c>
      <c r="F33" s="4">
        <v>4.1614906832298133E-2</v>
      </c>
      <c r="G33" s="4">
        <v>7.2774327122153218E-2</v>
      </c>
      <c r="H33" s="4">
        <v>0</v>
      </c>
      <c r="I33" s="4">
        <v>3.1055900621118008E-4</v>
      </c>
      <c r="J33" s="4">
        <v>1.366459627329193E-2</v>
      </c>
    </row>
    <row r="34" spans="1:10" x14ac:dyDescent="0.25">
      <c r="A34" s="1" t="s">
        <v>41</v>
      </c>
      <c r="B34" s="4">
        <v>3.095975232198143E-3</v>
      </c>
      <c r="C34" s="4">
        <v>3.7526972511492629E-4</v>
      </c>
      <c r="D34" s="4">
        <v>2.814522938361947E-3</v>
      </c>
      <c r="E34" s="4">
        <v>0.9895862651280608</v>
      </c>
      <c r="F34" s="4">
        <v>0</v>
      </c>
      <c r="G34" s="4">
        <v>2.0639834881320952E-3</v>
      </c>
      <c r="H34" s="4">
        <v>0</v>
      </c>
      <c r="I34" s="4">
        <v>0</v>
      </c>
      <c r="J34" s="4">
        <v>2.0639834881320952E-3</v>
      </c>
    </row>
    <row r="35" spans="1:10" x14ac:dyDescent="0.25">
      <c r="A35" s="1" t="s">
        <v>42</v>
      </c>
      <c r="B35" s="4">
        <v>3.0664622358509432E-3</v>
      </c>
      <c r="C35" s="4">
        <v>0.93767082194520346</v>
      </c>
      <c r="D35" s="4">
        <v>1.6132257849476701E-2</v>
      </c>
      <c r="E35" s="4">
        <v>1.1132591160589291E-2</v>
      </c>
      <c r="F35" s="4">
        <v>0</v>
      </c>
      <c r="G35" s="4">
        <v>3.1197920138657419E-2</v>
      </c>
      <c r="H35" s="4">
        <v>0</v>
      </c>
      <c r="I35" s="4">
        <v>0</v>
      </c>
      <c r="J35" s="4">
        <v>7.9994667022198506E-4</v>
      </c>
    </row>
    <row r="36" spans="1:10" x14ac:dyDescent="0.25">
      <c r="A36" s="1" t="s">
        <v>43</v>
      </c>
      <c r="B36" s="4">
        <v>2.9879621668099741E-2</v>
      </c>
      <c r="C36" s="4">
        <v>0.31233877901977641</v>
      </c>
      <c r="D36" s="4">
        <v>0.1663800515907137</v>
      </c>
      <c r="E36" s="4">
        <v>0.33791917454858122</v>
      </c>
      <c r="F36" s="4">
        <v>0</v>
      </c>
      <c r="G36" s="4">
        <v>0.14079965606190881</v>
      </c>
      <c r="H36" s="4">
        <v>1.934651762682717E-3</v>
      </c>
      <c r="I36" s="4">
        <v>0</v>
      </c>
      <c r="J36" s="4">
        <v>1.074806534823732E-2</v>
      </c>
    </row>
    <row r="37" spans="1:10" x14ac:dyDescent="0.25">
      <c r="A37" s="1" t="s">
        <v>44</v>
      </c>
      <c r="B37" s="4">
        <v>0</v>
      </c>
      <c r="C37" s="4">
        <v>0.42560175054704602</v>
      </c>
      <c r="D37" s="4">
        <v>0.17687819110138589</v>
      </c>
      <c r="E37" s="4">
        <v>0.2417943107221007</v>
      </c>
      <c r="F37" s="4">
        <v>8.9533187454412841E-2</v>
      </c>
      <c r="G37" s="4">
        <v>6.6192560175054704E-2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3.9134888753323589E-4</v>
      </c>
      <c r="C38" s="4">
        <v>0.18566051635032629</v>
      </c>
      <c r="D38" s="4">
        <v>0.43854095926518488</v>
      </c>
      <c r="E38" s="4">
        <v>0.1792838315358142</v>
      </c>
      <c r="F38" s="4">
        <v>0.16249036015607909</v>
      </c>
      <c r="G38" s="4">
        <v>3.3253145178927017E-2</v>
      </c>
      <c r="H38" s="4">
        <v>3.6832836473716318E-4</v>
      </c>
      <c r="I38" s="4">
        <v>0</v>
      </c>
      <c r="J38" s="4">
        <v>1.1510261398036349E-5</v>
      </c>
    </row>
    <row r="39" spans="1:10" x14ac:dyDescent="0.25">
      <c r="A39" s="1" t="s">
        <v>46</v>
      </c>
      <c r="B39" s="4">
        <v>3.3311175123716667E-2</v>
      </c>
      <c r="C39" s="4">
        <v>2.1050299135829832E-2</v>
      </c>
      <c r="D39" s="4">
        <v>5.3918310067213237E-3</v>
      </c>
      <c r="E39" s="4">
        <v>0.39545018095871193</v>
      </c>
      <c r="F39" s="4">
        <v>0.49796883078513932</v>
      </c>
      <c r="G39" s="4">
        <v>4.1805155476770807E-2</v>
      </c>
      <c r="H39" s="4">
        <v>0</v>
      </c>
      <c r="I39" s="4">
        <v>0</v>
      </c>
      <c r="J39" s="4">
        <v>5.0225275131102736E-3</v>
      </c>
    </row>
    <row r="40" spans="1:10" x14ac:dyDescent="0.25">
      <c r="A40" s="1" t="s">
        <v>47</v>
      </c>
      <c r="B40" s="4">
        <v>8.6767895878524948E-3</v>
      </c>
      <c r="C40" s="4">
        <v>0.36948662328271881</v>
      </c>
      <c r="D40" s="4">
        <v>2.6753434562545191E-2</v>
      </c>
      <c r="E40" s="4">
        <v>0.2140274765003615</v>
      </c>
      <c r="F40" s="4">
        <v>0.37671728127259579</v>
      </c>
      <c r="G40" s="4">
        <v>4.3383947939262474E-3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3.229974160206719E-3</v>
      </c>
      <c r="C41" s="4">
        <v>0.19250645994832041</v>
      </c>
      <c r="D41" s="4">
        <v>7.7519379844961239E-2</v>
      </c>
      <c r="E41" s="4">
        <v>0.1124031007751938</v>
      </c>
      <c r="F41" s="4">
        <v>0.57687338501291985</v>
      </c>
      <c r="G41" s="4">
        <v>3.7467700258397928E-2</v>
      </c>
      <c r="H41" s="4">
        <v>0</v>
      </c>
      <c r="I41" s="4">
        <v>0</v>
      </c>
      <c r="J41" s="4">
        <v>0</v>
      </c>
    </row>
    <row r="42" spans="1:10" x14ac:dyDescent="0.25">
      <c r="A42" s="1" t="s">
        <v>49</v>
      </c>
      <c r="B42" s="4">
        <v>5.7339449541284396E-4</v>
      </c>
      <c r="C42" s="4">
        <v>0.22520068807339449</v>
      </c>
      <c r="D42" s="4">
        <v>0.45541857798165142</v>
      </c>
      <c r="E42" s="4">
        <v>0.25322534403669722</v>
      </c>
      <c r="F42" s="4">
        <v>0</v>
      </c>
      <c r="G42" s="4">
        <v>6.4506880733944949E-2</v>
      </c>
      <c r="H42" s="4">
        <v>6.4506880733944947E-4</v>
      </c>
      <c r="I42" s="4">
        <v>0</v>
      </c>
      <c r="J42" s="4">
        <v>4.30045871559633E-4</v>
      </c>
    </row>
    <row r="43" spans="1:10" x14ac:dyDescent="0.25">
      <c r="A43" s="1" t="s">
        <v>50</v>
      </c>
      <c r="B43" s="4">
        <v>1.369606244623898E-2</v>
      </c>
      <c r="C43" s="4">
        <v>0.50754515926101862</v>
      </c>
      <c r="D43" s="4">
        <v>0.16768561194489739</v>
      </c>
      <c r="E43" s="4">
        <v>6.8652347511265754E-2</v>
      </c>
      <c r="F43" s="4">
        <v>0.19610224544555849</v>
      </c>
      <c r="G43" s="4">
        <v>3.8982680925909292E-2</v>
      </c>
      <c r="H43" s="4">
        <v>4.3265589092449713E-3</v>
      </c>
      <c r="I43" s="4">
        <v>1.360876096082988E-4</v>
      </c>
      <c r="J43" s="4">
        <v>2.8732459462582332E-3</v>
      </c>
    </row>
    <row r="44" spans="1:10" x14ac:dyDescent="0.25">
      <c r="A44" s="1" t="s">
        <v>51</v>
      </c>
      <c r="B44" s="4">
        <v>5.8184504912203736E-3</v>
      </c>
      <c r="C44" s="4">
        <v>0.26677133720460389</v>
      </c>
      <c r="D44" s="4">
        <v>0.37286570231237232</v>
      </c>
      <c r="E44" s="4">
        <v>0.20456933076274811</v>
      </c>
      <c r="F44" s="4">
        <v>4.908740374735919E-2</v>
      </c>
      <c r="G44" s="4">
        <v>8.6295471075143446E-2</v>
      </c>
      <c r="H44" s="4">
        <v>1.4384502603294821E-2</v>
      </c>
      <c r="I44" s="4">
        <v>1.1544544625437249E-5</v>
      </c>
      <c r="J44" s="4">
        <v>1.9625725863243321E-4</v>
      </c>
    </row>
    <row r="45" spans="1:10" x14ac:dyDescent="0.25">
      <c r="A45" s="1" t="s">
        <v>52</v>
      </c>
      <c r="B45" s="4">
        <v>0</v>
      </c>
      <c r="C45" s="4">
        <v>0.34542086702525571</v>
      </c>
      <c r="D45" s="4">
        <v>0.2177537135325758</v>
      </c>
      <c r="E45" s="4">
        <v>0.12976881701278811</v>
      </c>
      <c r="F45" s="4">
        <v>0.28999394435934889</v>
      </c>
      <c r="G45" s="4">
        <v>1.193317422434368E-2</v>
      </c>
      <c r="H45" s="4">
        <v>5.0226195989028612E-3</v>
      </c>
      <c r="I45" s="4">
        <v>0</v>
      </c>
      <c r="J45" s="4">
        <v>1.0686424678516731E-4</v>
      </c>
    </row>
    <row r="46" spans="1:10" x14ac:dyDescent="0.25">
      <c r="A46" s="1" t="s">
        <v>53</v>
      </c>
      <c r="B46" s="4">
        <v>5.2490464861598869E-3</v>
      </c>
      <c r="C46" s="4">
        <v>6.5631962539179009E-2</v>
      </c>
      <c r="D46" s="4">
        <v>0.44409199048374293</v>
      </c>
      <c r="E46" s="4">
        <v>0.30334957139080843</v>
      </c>
      <c r="F46" s="4">
        <v>0</v>
      </c>
      <c r="G46" s="4">
        <v>0.17642838261394961</v>
      </c>
      <c r="H46" s="4">
        <v>2.9832710245081369E-3</v>
      </c>
      <c r="I46" s="4">
        <v>0</v>
      </c>
      <c r="J46" s="4">
        <v>2.2657754616517501E-3</v>
      </c>
    </row>
    <row r="47" spans="1:10" x14ac:dyDescent="0.25">
      <c r="A47" s="1" t="s">
        <v>54</v>
      </c>
      <c r="B47" s="4">
        <v>8.5477144154932488E-3</v>
      </c>
      <c r="C47" s="4">
        <v>2.551926332741463E-2</v>
      </c>
      <c r="D47" s="4">
        <v>0.22552339265805019</v>
      </c>
      <c r="E47" s="4">
        <v>0.52822397489366979</v>
      </c>
      <c r="F47" s="4">
        <v>1.451459718379651E-2</v>
      </c>
      <c r="G47" s="4">
        <v>0.1915390015278523</v>
      </c>
      <c r="H47" s="4">
        <v>5.2029566007350224E-3</v>
      </c>
      <c r="I47" s="4">
        <v>2.064665317751993E-5</v>
      </c>
      <c r="J47" s="4">
        <v>9.0845273981087675E-4</v>
      </c>
    </row>
    <row r="48" spans="1:10" x14ac:dyDescent="0.25">
      <c r="A48" s="1" t="s">
        <v>55</v>
      </c>
      <c r="B48" s="4">
        <v>7.0960989196189409E-5</v>
      </c>
      <c r="C48" s="4">
        <v>6.1008710461423837E-2</v>
      </c>
      <c r="D48" s="4">
        <v>0.5498944455285707</v>
      </c>
      <c r="E48" s="4">
        <v>2.5137930422750091E-2</v>
      </c>
      <c r="F48" s="4">
        <v>0</v>
      </c>
      <c r="G48" s="4">
        <v>0.36381699160886311</v>
      </c>
      <c r="H48" s="4">
        <v>0</v>
      </c>
      <c r="I48" s="4">
        <v>0</v>
      </c>
      <c r="J48" s="4">
        <v>7.0960989196189409E-5</v>
      </c>
    </row>
    <row r="49" spans="1:10" x14ac:dyDescent="0.25">
      <c r="A49" s="1" t="s">
        <v>56</v>
      </c>
      <c r="B49" s="4">
        <v>1.7411225658648341E-3</v>
      </c>
      <c r="C49" s="4">
        <v>0.93654066437571593</v>
      </c>
      <c r="D49" s="4">
        <v>0</v>
      </c>
      <c r="E49" s="4">
        <v>3.5738831615120281E-3</v>
      </c>
      <c r="F49" s="4">
        <v>5.800687285223368E-2</v>
      </c>
      <c r="G49" s="4">
        <v>0</v>
      </c>
      <c r="H49" s="4">
        <v>0</v>
      </c>
      <c r="I49" s="4">
        <v>9.1638029782359676E-5</v>
      </c>
      <c r="J49" s="4">
        <v>4.5819014891179838E-5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9"/>
  <sheetViews>
    <sheetView workbookViewId="0">
      <selection activeCell="B2" sqref="B2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3.084127240432747E-2</v>
      </c>
      <c r="C2" s="4">
        <v>0.12772485063781691</v>
      </c>
      <c r="D2" s="4">
        <v>0.17681253027611821</v>
      </c>
      <c r="E2" s="4">
        <v>0.59357338931051196</v>
      </c>
      <c r="F2" s="4">
        <v>0</v>
      </c>
      <c r="G2" s="4">
        <v>5.5708057484256418E-2</v>
      </c>
      <c r="H2" s="4">
        <v>0</v>
      </c>
      <c r="I2" s="4">
        <v>3.2294526077829809E-4</v>
      </c>
      <c r="J2" s="4">
        <v>1.501695462619086E-2</v>
      </c>
    </row>
    <row r="3" spans="1:10" x14ac:dyDescent="0.25">
      <c r="A3" s="1" t="s">
        <v>10</v>
      </c>
      <c r="B3" s="4">
        <v>1.2302054704881559E-2</v>
      </c>
      <c r="C3" s="4">
        <v>0.78070060637787386</v>
      </c>
      <c r="D3" s="4">
        <v>0.1193561052218296</v>
      </c>
      <c r="E3" s="4">
        <v>6.8446538411202726E-2</v>
      </c>
      <c r="F3" s="4">
        <v>0</v>
      </c>
      <c r="G3" s="4">
        <v>1.5399380534834009E-2</v>
      </c>
      <c r="H3" s="4">
        <v>0</v>
      </c>
      <c r="I3" s="4">
        <v>3.0537015224883307E-4</v>
      </c>
      <c r="J3" s="4">
        <v>3.4899445971295212E-3</v>
      </c>
    </row>
    <row r="4" spans="1:10" x14ac:dyDescent="0.25">
      <c r="A4" s="1" t="s">
        <v>11</v>
      </c>
      <c r="B4" s="4">
        <v>1.2542209358417751E-2</v>
      </c>
      <c r="C4" s="4">
        <v>0.1103473227206946</v>
      </c>
      <c r="D4" s="4">
        <v>0.24167872648335739</v>
      </c>
      <c r="E4" s="4">
        <v>3.8591413410516162E-3</v>
      </c>
      <c r="F4" s="4">
        <v>0.57054992764109991</v>
      </c>
      <c r="G4" s="4">
        <v>5.9334298118668603E-2</v>
      </c>
      <c r="H4" s="4">
        <v>0</v>
      </c>
      <c r="I4" s="4">
        <v>0</v>
      </c>
      <c r="J4" s="4">
        <v>1.688374336710082E-3</v>
      </c>
    </row>
    <row r="5" spans="1:10" x14ac:dyDescent="0.25">
      <c r="A5" s="1" t="s">
        <v>12</v>
      </c>
      <c r="B5" s="4">
        <v>0</v>
      </c>
      <c r="C5" s="4">
        <v>0.45652173913043481</v>
      </c>
      <c r="D5" s="4">
        <v>3.5990338164251207E-2</v>
      </c>
      <c r="E5" s="4">
        <v>7.5845410628019333E-2</v>
      </c>
      <c r="F5" s="4">
        <v>0.40628019323671499</v>
      </c>
      <c r="G5" s="4">
        <v>2.5362318840579708E-2</v>
      </c>
      <c r="H5" s="4">
        <v>0</v>
      </c>
      <c r="I5" s="4">
        <v>0</v>
      </c>
      <c r="J5" s="4">
        <v>0</v>
      </c>
    </row>
    <row r="6" spans="1:10" x14ac:dyDescent="0.25">
      <c r="A6" s="1" t="s">
        <v>13</v>
      </c>
      <c r="B6" s="4">
        <v>3.0982737814156041E-2</v>
      </c>
      <c r="C6" s="4">
        <v>2.5683404166010809E-2</v>
      </c>
      <c r="D6" s="4">
        <v>4.7694002833307103E-2</v>
      </c>
      <c r="E6" s="4">
        <v>0.8331759273833883</v>
      </c>
      <c r="F6" s="4">
        <v>3.043181698934886E-2</v>
      </c>
      <c r="G6" s="4">
        <v>3.1874704863843847E-2</v>
      </c>
      <c r="H6" s="4">
        <v>0</v>
      </c>
      <c r="I6" s="4">
        <v>0</v>
      </c>
      <c r="J6" s="4">
        <v>1.5740594994490789E-4</v>
      </c>
    </row>
    <row r="7" spans="1:10" x14ac:dyDescent="0.25">
      <c r="A7" s="1" t="s">
        <v>14</v>
      </c>
      <c r="B7" s="4">
        <v>1.5710851648351652E-2</v>
      </c>
      <c r="C7" s="4">
        <v>0.16011332417582419</v>
      </c>
      <c r="D7" s="4">
        <v>6.4800824175824168E-2</v>
      </c>
      <c r="E7" s="4">
        <v>0.57937843406593403</v>
      </c>
      <c r="F7" s="4">
        <v>0.14744162087912091</v>
      </c>
      <c r="G7" s="4">
        <v>3.0855082417582409E-2</v>
      </c>
      <c r="H7" s="4">
        <v>5.1510989010988997E-5</v>
      </c>
      <c r="I7" s="4">
        <v>1.717032967032967E-5</v>
      </c>
      <c r="J7" s="4">
        <v>1.6311813186813181E-3</v>
      </c>
    </row>
    <row r="8" spans="1:10" x14ac:dyDescent="0.25">
      <c r="A8" s="1" t="s">
        <v>15</v>
      </c>
      <c r="B8" s="4">
        <v>3.4444966337873811E-3</v>
      </c>
      <c r="C8" s="4">
        <v>0</v>
      </c>
      <c r="D8" s="4">
        <v>1.471739470800063E-2</v>
      </c>
      <c r="E8" s="4">
        <v>0.52841709722874586</v>
      </c>
      <c r="F8" s="4">
        <v>0.42210740566776273</v>
      </c>
      <c r="G8" s="4">
        <v>1.894473148583059E-2</v>
      </c>
      <c r="H8" s="4">
        <v>1.189917018944732E-2</v>
      </c>
      <c r="I8" s="4">
        <v>3.1313605761703462E-4</v>
      </c>
      <c r="J8" s="4">
        <v>1.5656802880851731E-4</v>
      </c>
    </row>
    <row r="9" spans="1:10" x14ac:dyDescent="0.25">
      <c r="A9" s="1" t="s">
        <v>16</v>
      </c>
      <c r="B9" s="4">
        <v>1.1606987406418659E-3</v>
      </c>
      <c r="C9" s="4">
        <v>0.77962795141136498</v>
      </c>
      <c r="D9" s="4">
        <v>8.8882738177613694E-3</v>
      </c>
      <c r="E9" s="4">
        <v>0.15782824337174059</v>
      </c>
      <c r="F9" s="4">
        <v>2.2530948246228841E-2</v>
      </c>
      <c r="G9" s="4">
        <v>2.9356749686388128E-2</v>
      </c>
      <c r="H9" s="4">
        <v>0</v>
      </c>
      <c r="I9" s="4">
        <v>3.5713807404365122E-5</v>
      </c>
      <c r="J9" s="4">
        <v>5.7142091846984185E-4</v>
      </c>
    </row>
    <row r="10" spans="1:10" x14ac:dyDescent="0.25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8.4735648645423069E-3</v>
      </c>
      <c r="C11" s="4">
        <v>0.6004296455424275</v>
      </c>
      <c r="D11" s="4">
        <v>1.837928153717627E-2</v>
      </c>
      <c r="E11" s="4">
        <v>2.4107888769542899E-2</v>
      </c>
      <c r="F11" s="4">
        <v>0.31423797589211122</v>
      </c>
      <c r="G11" s="4">
        <v>3.4252297410192152E-2</v>
      </c>
      <c r="H11" s="4">
        <v>0</v>
      </c>
      <c r="I11" s="4">
        <v>0</v>
      </c>
      <c r="J11" s="4">
        <v>1.193459840076381E-4</v>
      </c>
    </row>
    <row r="12" spans="1:10" x14ac:dyDescent="0.25">
      <c r="A12" s="1" t="s">
        <v>19</v>
      </c>
      <c r="B12" s="4">
        <v>1.748906933166771E-2</v>
      </c>
      <c r="C12" s="4">
        <v>0.49109109438180082</v>
      </c>
      <c r="D12" s="4">
        <v>0.1030112758473323</v>
      </c>
      <c r="E12" s="4">
        <v>3.4106972615799327E-2</v>
      </c>
      <c r="F12" s="4">
        <v>0.27461455011670338</v>
      </c>
      <c r="G12" s="4">
        <v>3.5997238568000259E-2</v>
      </c>
      <c r="H12" s="4">
        <v>0</v>
      </c>
      <c r="I12" s="4">
        <v>9.2047733324566896E-4</v>
      </c>
      <c r="J12" s="4">
        <v>4.2769321805450539E-2</v>
      </c>
    </row>
    <row r="13" spans="1:10" x14ac:dyDescent="0.25">
      <c r="A13" s="1" t="s">
        <v>20</v>
      </c>
      <c r="B13" s="4">
        <v>7.0975609756097555E-2</v>
      </c>
      <c r="C13" s="4">
        <v>0.45536585365853649</v>
      </c>
      <c r="D13" s="4">
        <v>0.24243902439024381</v>
      </c>
      <c r="E13" s="4">
        <v>7.5609756097560956E-3</v>
      </c>
      <c r="F13" s="4">
        <v>0</v>
      </c>
      <c r="G13" s="4">
        <v>6.2682926829268293E-2</v>
      </c>
      <c r="H13" s="4">
        <v>0</v>
      </c>
      <c r="I13" s="4">
        <v>0</v>
      </c>
      <c r="J13" s="4">
        <v>0.16097560975609751</v>
      </c>
    </row>
    <row r="14" spans="1:10" x14ac:dyDescent="0.25">
      <c r="A14" s="1" t="s">
        <v>21</v>
      </c>
      <c r="B14" s="4">
        <v>2.9097963142580021E-3</v>
      </c>
      <c r="C14" s="4">
        <v>0</v>
      </c>
      <c r="D14" s="4">
        <v>4.7526673132880698E-2</v>
      </c>
      <c r="E14" s="4">
        <v>1.9398642095053351E-3</v>
      </c>
      <c r="F14" s="4">
        <v>0</v>
      </c>
      <c r="G14" s="4">
        <v>0.94665373423860322</v>
      </c>
      <c r="H14" s="4">
        <v>0</v>
      </c>
      <c r="I14" s="4">
        <v>0</v>
      </c>
      <c r="J14" s="4">
        <v>9.6993210475266732E-4</v>
      </c>
    </row>
    <row r="15" spans="1:10" x14ac:dyDescent="0.25">
      <c r="A15" s="1" t="s">
        <v>22</v>
      </c>
      <c r="B15" s="4">
        <v>1.216882879590718E-2</v>
      </c>
      <c r="C15" s="4">
        <v>0.28905536268956689</v>
      </c>
      <c r="D15" s="4">
        <v>0.20266764114745109</v>
      </c>
      <c r="E15" s="4">
        <v>0.113575735428467</v>
      </c>
      <c r="F15" s="4">
        <v>0.2324502101224192</v>
      </c>
      <c r="G15" s="4">
        <v>9.2636579572446573E-2</v>
      </c>
      <c r="H15" s="4">
        <v>0</v>
      </c>
      <c r="I15" s="4">
        <v>7.3086058834277373E-5</v>
      </c>
      <c r="J15" s="4">
        <v>5.7372556184907733E-2</v>
      </c>
    </row>
    <row r="16" spans="1:10" x14ac:dyDescent="0.25">
      <c r="A16" s="1" t="s">
        <v>23</v>
      </c>
      <c r="B16" s="4">
        <v>0.1219626168224299</v>
      </c>
      <c r="C16" s="4">
        <v>0.1927570093457944</v>
      </c>
      <c r="D16" s="4">
        <v>0.1489485981308411</v>
      </c>
      <c r="E16" s="4">
        <v>0.17605140186915891</v>
      </c>
      <c r="F16" s="4">
        <v>0.26542056074766363</v>
      </c>
      <c r="G16" s="4">
        <v>9.3457943925233655E-2</v>
      </c>
      <c r="H16" s="4">
        <v>0</v>
      </c>
      <c r="I16" s="4">
        <v>0</v>
      </c>
      <c r="J16" s="4">
        <v>1.401869158878505E-3</v>
      </c>
    </row>
    <row r="17" spans="1:10" x14ac:dyDescent="0.25">
      <c r="A17" s="1" t="s">
        <v>24</v>
      </c>
      <c r="B17" s="4">
        <v>5.8285935656553194E-3</v>
      </c>
      <c r="C17" s="4">
        <v>4.2913240240187348E-2</v>
      </c>
      <c r="D17" s="4">
        <v>3.706703763052703E-2</v>
      </c>
      <c r="E17" s="4">
        <v>0.1032418250013207</v>
      </c>
      <c r="F17" s="4">
        <v>0.78930778848016325</v>
      </c>
      <c r="G17" s="4">
        <v>1.9757347373611081E-2</v>
      </c>
      <c r="H17" s="4">
        <v>8.2762506823504535E-4</v>
      </c>
      <c r="I17" s="4">
        <v>1.7609044005000961E-5</v>
      </c>
      <c r="J17" s="4">
        <v>1.0389335962950571E-3</v>
      </c>
    </row>
    <row r="18" spans="1:10" x14ac:dyDescent="0.25">
      <c r="A18" s="1" t="s">
        <v>25</v>
      </c>
      <c r="B18" s="4">
        <v>1.868399675060926E-2</v>
      </c>
      <c r="C18" s="4">
        <v>0.33456031681559711</v>
      </c>
      <c r="D18" s="4">
        <v>0.39871039805036562</v>
      </c>
      <c r="E18" s="4">
        <v>1.228675873273761E-2</v>
      </c>
      <c r="F18" s="4">
        <v>0.20308692120227459</v>
      </c>
      <c r="G18" s="4">
        <v>2.774675060926076E-2</v>
      </c>
      <c r="H18" s="4">
        <v>0</v>
      </c>
      <c r="I18" s="4">
        <v>0</v>
      </c>
      <c r="J18" s="4">
        <v>4.9248578391551581E-3</v>
      </c>
    </row>
    <row r="19" spans="1:10" x14ac:dyDescent="0.25">
      <c r="A19" s="1" t="s">
        <v>26</v>
      </c>
      <c r="B19" s="4">
        <v>2.040816326530612E-3</v>
      </c>
      <c r="C19" s="4">
        <v>0.60170068027210899</v>
      </c>
      <c r="D19" s="4">
        <v>0.15289115646258511</v>
      </c>
      <c r="E19" s="4">
        <v>7.9421768707483006E-2</v>
      </c>
      <c r="F19" s="4">
        <v>0</v>
      </c>
      <c r="G19" s="4">
        <v>0.14489795918367351</v>
      </c>
      <c r="H19" s="4">
        <v>0</v>
      </c>
      <c r="I19" s="4">
        <v>0</v>
      </c>
      <c r="J19" s="4">
        <v>1.9047619047619049E-2</v>
      </c>
    </row>
    <row r="20" spans="1:10" x14ac:dyDescent="0.25">
      <c r="A20" s="1" t="s">
        <v>27</v>
      </c>
      <c r="B20" s="4">
        <v>0</v>
      </c>
      <c r="C20" s="4">
        <v>0.1540676745860331</v>
      </c>
      <c r="D20" s="4">
        <v>0.17710583153347731</v>
      </c>
      <c r="E20" s="4">
        <v>0.54931605471562273</v>
      </c>
      <c r="F20" s="4">
        <v>0</v>
      </c>
      <c r="G20" s="4">
        <v>0.1195104391648668</v>
      </c>
      <c r="H20" s="4">
        <v>0</v>
      </c>
      <c r="I20" s="4">
        <v>0</v>
      </c>
      <c r="J20" s="4">
        <v>0</v>
      </c>
    </row>
    <row r="21" spans="1:10" x14ac:dyDescent="0.25">
      <c r="A21" s="1" t="s">
        <v>28</v>
      </c>
      <c r="B21" s="4">
        <v>2.1655295164639571E-2</v>
      </c>
      <c r="C21" s="4">
        <v>0.24265796499555031</v>
      </c>
      <c r="D21" s="4">
        <v>0.34767131415010383</v>
      </c>
      <c r="E21" s="4">
        <v>5.9329575793533084E-3</v>
      </c>
      <c r="F21" s="4">
        <v>0.35330762385048953</v>
      </c>
      <c r="G21" s="4">
        <v>2.8478196380895871E-2</v>
      </c>
      <c r="H21" s="4">
        <v>0</v>
      </c>
      <c r="I21" s="4">
        <v>0</v>
      </c>
      <c r="J21" s="4">
        <v>2.966478789676654E-4</v>
      </c>
    </row>
    <row r="22" spans="1:10" x14ac:dyDescent="0.25">
      <c r="A22" s="1" t="s">
        <v>29</v>
      </c>
      <c r="B22" s="4">
        <v>4.0150665170700428E-2</v>
      </c>
      <c r="C22" s="4">
        <v>0.38635999358871609</v>
      </c>
      <c r="D22" s="4">
        <v>0.21445744510338199</v>
      </c>
      <c r="E22" s="4">
        <v>7.7496393652828982E-2</v>
      </c>
      <c r="F22" s="4">
        <v>0</v>
      </c>
      <c r="G22" s="4">
        <v>0.23112678313832341</v>
      </c>
      <c r="H22" s="4">
        <v>5.0408719346049048E-2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4.3616177636796186E-3</v>
      </c>
      <c r="C23" s="4">
        <v>0.24702616970658209</v>
      </c>
      <c r="D23" s="4">
        <v>0.5114988104678827</v>
      </c>
      <c r="E23" s="4">
        <v>2.4980174464710549E-2</v>
      </c>
      <c r="F23" s="4">
        <v>0</v>
      </c>
      <c r="G23" s="4">
        <v>0.18636003172085649</v>
      </c>
      <c r="H23" s="4">
        <v>0</v>
      </c>
      <c r="I23" s="4">
        <v>0</v>
      </c>
      <c r="J23" s="4">
        <v>2.5773195876288658E-2</v>
      </c>
    </row>
    <row r="24" spans="1:10" x14ac:dyDescent="0.25">
      <c r="A24" s="1" t="s">
        <v>31</v>
      </c>
      <c r="B24" s="4">
        <v>4.7399473020964603E-3</v>
      </c>
      <c r="C24" s="4">
        <v>0.6630341390766411</v>
      </c>
      <c r="D24" s="4">
        <v>0.10966319165998401</v>
      </c>
      <c r="E24" s="4">
        <v>0.1441173101157063</v>
      </c>
      <c r="F24" s="4">
        <v>3.044449536029328E-2</v>
      </c>
      <c r="G24" s="4">
        <v>4.0482873181349528E-2</v>
      </c>
      <c r="H24" s="4">
        <v>0</v>
      </c>
      <c r="I24" s="4">
        <v>2.8640164967350219E-5</v>
      </c>
      <c r="J24" s="4">
        <v>7.4894031389620818E-3</v>
      </c>
    </row>
    <row r="25" spans="1:10" x14ac:dyDescent="0.25">
      <c r="A25" s="1" t="s">
        <v>32</v>
      </c>
      <c r="B25" s="4">
        <v>1.4313818601180381E-2</v>
      </c>
      <c r="C25" s="4">
        <v>0.15439929448477041</v>
      </c>
      <c r="D25" s="4">
        <v>0.44040431449698131</v>
      </c>
      <c r="E25" s="4">
        <v>0.14361305203174821</v>
      </c>
      <c r="F25" s="4">
        <v>0</v>
      </c>
      <c r="G25" s="4">
        <v>0.22247473034393869</v>
      </c>
      <c r="H25" s="4">
        <v>1.8451936774981349E-2</v>
      </c>
      <c r="I25" s="4">
        <v>1.017570042737942E-4</v>
      </c>
      <c r="J25" s="4">
        <v>6.2410962621260438E-3</v>
      </c>
    </row>
    <row r="26" spans="1:10" x14ac:dyDescent="0.25">
      <c r="A26" s="1" t="s">
        <v>33</v>
      </c>
      <c r="B26" s="4">
        <v>1.6098966276902219E-2</v>
      </c>
      <c r="C26" s="4">
        <v>0.2634611439631106</v>
      </c>
      <c r="D26" s="4">
        <v>0.22998778084000029</v>
      </c>
      <c r="E26" s="4">
        <v>8.1761342858926681E-2</v>
      </c>
      <c r="F26" s="4">
        <v>0.25497016562759212</v>
      </c>
      <c r="G26" s="4">
        <v>0.1513035257182101</v>
      </c>
      <c r="H26" s="4">
        <v>0</v>
      </c>
      <c r="I26" s="4">
        <v>1.132725051061818E-3</v>
      </c>
      <c r="J26" s="4">
        <v>1.284349664196077E-3</v>
      </c>
    </row>
    <row r="27" spans="1:10" x14ac:dyDescent="0.25">
      <c r="A27" s="1" t="s">
        <v>34</v>
      </c>
      <c r="B27" s="4">
        <v>7.7996360169858738E-4</v>
      </c>
      <c r="C27" s="4">
        <v>0.38706415922812493</v>
      </c>
      <c r="D27" s="4">
        <v>0.1705231533639541</v>
      </c>
      <c r="E27" s="4">
        <v>1.2392755004766441E-2</v>
      </c>
      <c r="F27" s="4">
        <v>0.35872548169974289</v>
      </c>
      <c r="G27" s="4">
        <v>7.0341161856891127E-2</v>
      </c>
      <c r="H27" s="4">
        <v>0</v>
      </c>
      <c r="I27" s="4">
        <v>2.8887540803651389E-5</v>
      </c>
      <c r="J27" s="4">
        <v>1.4443770401825691E-4</v>
      </c>
    </row>
    <row r="28" spans="1:10" x14ac:dyDescent="0.25">
      <c r="A28" s="1" t="s">
        <v>35</v>
      </c>
      <c r="B28" s="4">
        <v>5.3821313240043063E-4</v>
      </c>
      <c r="C28" s="4">
        <v>0</v>
      </c>
      <c r="D28" s="4">
        <v>0.14477933261571579</v>
      </c>
      <c r="E28" s="4">
        <v>2.2604951560818081E-2</v>
      </c>
      <c r="F28" s="4">
        <v>0.81270182992465023</v>
      </c>
      <c r="G28" s="4">
        <v>1.9375672766415501E-2</v>
      </c>
      <c r="H28" s="4">
        <v>0</v>
      </c>
      <c r="I28" s="4">
        <v>0</v>
      </c>
      <c r="J28" s="4">
        <v>0</v>
      </c>
    </row>
    <row r="29" spans="1:10" x14ac:dyDescent="0.25">
      <c r="A29" s="1" t="s">
        <v>36</v>
      </c>
      <c r="B29" s="4">
        <v>1.1869436201780419E-2</v>
      </c>
      <c r="C29" s="4">
        <v>0</v>
      </c>
      <c r="D29" s="4">
        <v>0.93471810089020768</v>
      </c>
      <c r="E29" s="4">
        <v>2.967359050445104E-2</v>
      </c>
      <c r="F29" s="4">
        <v>0</v>
      </c>
      <c r="G29" s="4">
        <v>8.9020771513353102E-3</v>
      </c>
      <c r="H29" s="4">
        <v>0</v>
      </c>
      <c r="I29" s="4">
        <v>2.967359050445104E-3</v>
      </c>
      <c r="J29" s="4">
        <v>1.1869436201780419E-2</v>
      </c>
    </row>
    <row r="30" spans="1:10" x14ac:dyDescent="0.25">
      <c r="A30" s="1" t="s">
        <v>37</v>
      </c>
      <c r="B30" s="4">
        <v>8.5287846481876348E-3</v>
      </c>
      <c r="C30" s="4">
        <v>0</v>
      </c>
      <c r="D30" s="4">
        <v>0.30490405117270791</v>
      </c>
      <c r="E30" s="4">
        <v>0.66311300639658854</v>
      </c>
      <c r="F30" s="4">
        <v>0</v>
      </c>
      <c r="G30" s="4">
        <v>1.279317697228145E-2</v>
      </c>
      <c r="H30" s="4">
        <v>0</v>
      </c>
      <c r="I30" s="4">
        <v>0</v>
      </c>
      <c r="J30" s="4">
        <v>1.066098081023454E-2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2.9513101822468031E-2</v>
      </c>
      <c r="C32" s="4">
        <v>9.6790280170459694E-2</v>
      </c>
      <c r="D32" s="4">
        <v>0.37564602411823372</v>
      </c>
      <c r="E32" s="4">
        <v>0.11311088947320699</v>
      </c>
      <c r="F32" s="4">
        <v>3.9577477559162209E-2</v>
      </c>
      <c r="G32" s="4">
        <v>0.31539577477559161</v>
      </c>
      <c r="H32" s="4">
        <v>2.9830447003354792E-2</v>
      </c>
      <c r="I32" s="4">
        <v>4.5335025840964729E-5</v>
      </c>
      <c r="J32" s="4">
        <v>9.0670051681929458E-5</v>
      </c>
    </row>
    <row r="33" spans="1:10" x14ac:dyDescent="0.25">
      <c r="A33" s="1" t="s">
        <v>40</v>
      </c>
      <c r="B33" s="4">
        <v>3.2769032769032758E-2</v>
      </c>
      <c r="C33" s="4">
        <v>0.24700524700524701</v>
      </c>
      <c r="D33" s="4">
        <v>0.59390159390159392</v>
      </c>
      <c r="E33" s="4">
        <v>8.9100089100089088E-4</v>
      </c>
      <c r="F33" s="4">
        <v>3.7818037818037817E-2</v>
      </c>
      <c r="G33" s="4">
        <v>6.88050688050688E-2</v>
      </c>
      <c r="H33" s="4">
        <v>0</v>
      </c>
      <c r="I33" s="4">
        <v>2.9700029700029698E-4</v>
      </c>
      <c r="J33" s="4">
        <v>1.8513018513018509E-2</v>
      </c>
    </row>
    <row r="34" spans="1:10" x14ac:dyDescent="0.25">
      <c r="A34" s="1" t="s">
        <v>41</v>
      </c>
      <c r="B34" s="4">
        <v>3.2733224222585922E-3</v>
      </c>
      <c r="C34" s="4">
        <v>3.6370249136206582E-4</v>
      </c>
      <c r="D34" s="4">
        <v>3.3642480450991078E-3</v>
      </c>
      <c r="E34" s="4">
        <v>0.98908892525913783</v>
      </c>
      <c r="F34" s="4">
        <v>0</v>
      </c>
      <c r="G34" s="4">
        <v>1.6366612111292961E-3</v>
      </c>
      <c r="H34" s="4">
        <v>0</v>
      </c>
      <c r="I34" s="4">
        <v>0</v>
      </c>
      <c r="J34" s="4">
        <v>2.2731405710129109E-3</v>
      </c>
    </row>
    <row r="35" spans="1:10" x14ac:dyDescent="0.25">
      <c r="A35" s="1" t="s">
        <v>42</v>
      </c>
      <c r="B35" s="4">
        <v>6.4363588598450022E-3</v>
      </c>
      <c r="C35" s="4">
        <v>0.92683567581768034</v>
      </c>
      <c r="D35" s="4">
        <v>2.1148036253776439E-2</v>
      </c>
      <c r="E35" s="4">
        <v>1.3660843294364899E-2</v>
      </c>
      <c r="F35" s="4">
        <v>0</v>
      </c>
      <c r="G35" s="4">
        <v>3.0999605937212661E-2</v>
      </c>
      <c r="H35" s="4">
        <v>0</v>
      </c>
      <c r="I35" s="4">
        <v>0</v>
      </c>
      <c r="J35" s="4">
        <v>9.1947983712071472E-4</v>
      </c>
    </row>
    <row r="36" spans="1:10" x14ac:dyDescent="0.25">
      <c r="A36" s="1" t="s">
        <v>43</v>
      </c>
      <c r="B36" s="4">
        <v>3.4359660865684968E-2</v>
      </c>
      <c r="C36" s="4">
        <v>0.33154841588576528</v>
      </c>
      <c r="D36" s="4">
        <v>0.26082106202588129</v>
      </c>
      <c r="E36" s="4">
        <v>0.22021419009370821</v>
      </c>
      <c r="F36" s="4">
        <v>0</v>
      </c>
      <c r="G36" s="4">
        <v>0.1329763498438197</v>
      </c>
      <c r="H36" s="4">
        <v>1.7849174475680499E-3</v>
      </c>
      <c r="I36" s="4">
        <v>0</v>
      </c>
      <c r="J36" s="4">
        <v>1.829540383757251E-2</v>
      </c>
    </row>
    <row r="37" spans="1:10" x14ac:dyDescent="0.25">
      <c r="A37" s="1" t="s">
        <v>44</v>
      </c>
      <c r="B37" s="4">
        <v>0</v>
      </c>
      <c r="C37" s="4">
        <v>0.38024429102496021</v>
      </c>
      <c r="D37" s="4">
        <v>0.1851655160205346</v>
      </c>
      <c r="E37" s="4">
        <v>0.29226411754292803</v>
      </c>
      <c r="F37" s="4">
        <v>9.8247477429633551E-2</v>
      </c>
      <c r="G37" s="4">
        <v>4.4078597981943711E-2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4.7391760603906428E-4</v>
      </c>
      <c r="C38" s="4">
        <v>0.1699333130225788</v>
      </c>
      <c r="D38" s="4">
        <v>0.44641910113627392</v>
      </c>
      <c r="E38" s="4">
        <v>0.19839093688997211</v>
      </c>
      <c r="F38" s="4">
        <v>0.15511774595759559</v>
      </c>
      <c r="G38" s="4">
        <v>2.9202351534026151E-2</v>
      </c>
      <c r="H38" s="4">
        <v>4.5135010098958512E-4</v>
      </c>
      <c r="I38" s="4">
        <v>0</v>
      </c>
      <c r="J38" s="4">
        <v>1.128375252473963E-5</v>
      </c>
    </row>
    <row r="39" spans="1:10" x14ac:dyDescent="0.25">
      <c r="A39" s="1" t="s">
        <v>46</v>
      </c>
      <c r="B39" s="4">
        <v>4.7465225130199747E-2</v>
      </c>
      <c r="C39" s="4">
        <v>6.6583163029863539E-3</v>
      </c>
      <c r="D39" s="4">
        <v>5.1420660557716397E-3</v>
      </c>
      <c r="E39" s="4">
        <v>0.39633462983716788</v>
      </c>
      <c r="F39" s="4">
        <v>0.51084448546377481</v>
      </c>
      <c r="G39" s="4">
        <v>2.7885819763992351E-2</v>
      </c>
      <c r="H39" s="4">
        <v>0</v>
      </c>
      <c r="I39" s="4">
        <v>0</v>
      </c>
      <c r="J39" s="4">
        <v>5.6694574461071921E-3</v>
      </c>
    </row>
    <row r="40" spans="1:10" x14ac:dyDescent="0.25">
      <c r="A40" s="1" t="s">
        <v>47</v>
      </c>
      <c r="B40" s="4">
        <v>7.8585461689587421E-3</v>
      </c>
      <c r="C40" s="4">
        <v>0.33988212180746558</v>
      </c>
      <c r="D40" s="4">
        <v>2.3575638506876221E-2</v>
      </c>
      <c r="E40" s="4">
        <v>0.26784544859201043</v>
      </c>
      <c r="F40" s="4">
        <v>0.35756385068762281</v>
      </c>
      <c r="G40" s="4">
        <v>3.2743942370661431E-3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6.5681444991789811E-4</v>
      </c>
      <c r="C41" s="4">
        <v>0.18653530377668309</v>
      </c>
      <c r="D41" s="4">
        <v>7.947454844006567E-2</v>
      </c>
      <c r="E41" s="4">
        <v>0.1346469622331691</v>
      </c>
      <c r="F41" s="4">
        <v>0.55927750410509025</v>
      </c>
      <c r="G41" s="4">
        <v>3.9080459770114942E-2</v>
      </c>
      <c r="H41" s="4">
        <v>0</v>
      </c>
      <c r="I41" s="4">
        <v>0</v>
      </c>
      <c r="J41" s="4">
        <v>3.2840722495894911E-4</v>
      </c>
    </row>
    <row r="42" spans="1:10" x14ac:dyDescent="0.25">
      <c r="A42" s="1" t="s">
        <v>49</v>
      </c>
      <c r="B42" s="4">
        <v>5.3425938293041268E-4</v>
      </c>
      <c r="C42" s="4">
        <v>0.22418859356217441</v>
      </c>
      <c r="D42" s="4">
        <v>0.41585414718845998</v>
      </c>
      <c r="E42" s="4">
        <v>0.3077334045679177</v>
      </c>
      <c r="F42" s="4">
        <v>0</v>
      </c>
      <c r="G42" s="4">
        <v>5.0687858955522899E-2</v>
      </c>
      <c r="H42" s="4">
        <v>6.0104180579671426E-4</v>
      </c>
      <c r="I42" s="4">
        <v>0</v>
      </c>
      <c r="J42" s="4">
        <v>4.0069453719780951E-4</v>
      </c>
    </row>
    <row r="43" spans="1:10" x14ac:dyDescent="0.25">
      <c r="A43" s="1" t="s">
        <v>50</v>
      </c>
      <c r="B43" s="4">
        <v>1.345949832321902E-2</v>
      </c>
      <c r="C43" s="4">
        <v>0.4981120501978451</v>
      </c>
      <c r="D43" s="4">
        <v>0.17925216070952729</v>
      </c>
      <c r="E43" s="4">
        <v>6.537937483973795E-2</v>
      </c>
      <c r="F43" s="4">
        <v>0.1982297013972337</v>
      </c>
      <c r="G43" s="4">
        <v>3.7605647257570658E-2</v>
      </c>
      <c r="H43" s="4">
        <v>4.2610851060620536E-3</v>
      </c>
      <c r="I43" s="4">
        <v>1.4580704197734461E-4</v>
      </c>
      <c r="J43" s="4">
        <v>3.5546751268269879E-3</v>
      </c>
    </row>
    <row r="44" spans="1:10" x14ac:dyDescent="0.25">
      <c r="A44" s="1" t="s">
        <v>51</v>
      </c>
      <c r="B44" s="4">
        <v>6.6263886182030794E-3</v>
      </c>
      <c r="C44" s="4">
        <v>0.27202841118257209</v>
      </c>
      <c r="D44" s="4">
        <v>0.3827172524307586</v>
      </c>
      <c r="E44" s="4">
        <v>0.1953377076160159</v>
      </c>
      <c r="F44" s="4">
        <v>4.7229260053270973E-2</v>
      </c>
      <c r="G44" s="4">
        <v>8.1584703003529754E-2</v>
      </c>
      <c r="H44" s="4">
        <v>1.4032352367959459E-2</v>
      </c>
      <c r="I44" s="4">
        <v>1.0827432382684769E-5</v>
      </c>
      <c r="J44" s="4">
        <v>4.3309729530739081E-4</v>
      </c>
    </row>
    <row r="45" spans="1:10" x14ac:dyDescent="0.25">
      <c r="A45" s="1" t="s">
        <v>52</v>
      </c>
      <c r="B45" s="4">
        <v>0</v>
      </c>
      <c r="C45" s="4">
        <v>0.30342583076396018</v>
      </c>
      <c r="D45" s="4">
        <v>0.23429256594724221</v>
      </c>
      <c r="E45" s="4">
        <v>0.14659129838985949</v>
      </c>
      <c r="F45" s="4">
        <v>0.29811579307982189</v>
      </c>
      <c r="G45" s="4">
        <v>1.240150736553614E-2</v>
      </c>
      <c r="H45" s="4">
        <v>5.0702295306611859E-3</v>
      </c>
      <c r="I45" s="4">
        <v>0</v>
      </c>
      <c r="J45" s="4">
        <v>1.027749229188078E-4</v>
      </c>
    </row>
    <row r="46" spans="1:10" x14ac:dyDescent="0.25">
      <c r="A46" s="1" t="s">
        <v>53</v>
      </c>
      <c r="B46" s="4">
        <v>5.5510662965955809E-3</v>
      </c>
      <c r="C46" s="4">
        <v>6.678846221410252E-2</v>
      </c>
      <c r="D46" s="4">
        <v>0.46593823560411762</v>
      </c>
      <c r="E46" s="4">
        <v>0.29873871341741909</v>
      </c>
      <c r="F46" s="4">
        <v>0</v>
      </c>
      <c r="G46" s="4">
        <v>0.15665952288936519</v>
      </c>
      <c r="H46" s="4">
        <v>3.618733092084461E-3</v>
      </c>
      <c r="I46" s="4">
        <v>0</v>
      </c>
      <c r="J46" s="4">
        <v>2.7052664863155681E-3</v>
      </c>
    </row>
    <row r="47" spans="1:10" x14ac:dyDescent="0.25">
      <c r="A47" s="1" t="s">
        <v>54</v>
      </c>
      <c r="B47" s="4">
        <v>8.7549789012895847E-3</v>
      </c>
      <c r="C47" s="4">
        <v>3.024805773553654E-2</v>
      </c>
      <c r="D47" s="4">
        <v>0.2377844382221872</v>
      </c>
      <c r="E47" s="4">
        <v>0.51687896833221592</v>
      </c>
      <c r="F47" s="4">
        <v>1.441416571360965E-2</v>
      </c>
      <c r="G47" s="4">
        <v>0.1855306227077336</v>
      </c>
      <c r="H47" s="4">
        <v>5.4620026028315656E-3</v>
      </c>
      <c r="I47" s="4">
        <v>1.971842094885042E-5</v>
      </c>
      <c r="J47" s="4">
        <v>9.0704736364711916E-4</v>
      </c>
    </row>
    <row r="48" spans="1:10" x14ac:dyDescent="0.25">
      <c r="A48" s="1" t="s">
        <v>55</v>
      </c>
      <c r="B48" s="4">
        <v>6.7145638890754057E-5</v>
      </c>
      <c r="C48" s="4">
        <v>5.8383133015510638E-2</v>
      </c>
      <c r="D48" s="4">
        <v>0.56397300745316592</v>
      </c>
      <c r="E48" s="4">
        <v>2.977909084804943E-2</v>
      </c>
      <c r="F48" s="4">
        <v>0</v>
      </c>
      <c r="G48" s="4">
        <v>0.34769690458604718</v>
      </c>
      <c r="H48" s="4">
        <v>0</v>
      </c>
      <c r="I48" s="4">
        <v>0</v>
      </c>
      <c r="J48" s="4">
        <v>1.007184583361311E-4</v>
      </c>
    </row>
    <row r="49" spans="1:10" x14ac:dyDescent="0.25">
      <c r="A49" s="1" t="s">
        <v>56</v>
      </c>
      <c r="B49" s="4">
        <v>1.53354072646015E-3</v>
      </c>
      <c r="C49" s="4">
        <v>0.93164789904920475</v>
      </c>
      <c r="D49" s="4">
        <v>0</v>
      </c>
      <c r="E49" s="4">
        <v>4.1186522367786882E-3</v>
      </c>
      <c r="F49" s="4">
        <v>6.2568461639574108E-2</v>
      </c>
      <c r="G49" s="4">
        <v>0</v>
      </c>
      <c r="H49" s="4">
        <v>0</v>
      </c>
      <c r="I49" s="4">
        <v>8.7630898654865718E-5</v>
      </c>
      <c r="J49" s="4">
        <v>4.3815449327432859E-5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workbookViewId="0">
      <selection activeCell="B1" sqref="B1:J1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3.7680260505504728E-2</v>
      </c>
      <c r="C2" s="4">
        <v>0.1111800279113041</v>
      </c>
      <c r="D2" s="4">
        <v>0.20204682896573109</v>
      </c>
      <c r="E2" s="4">
        <v>0.57528298961079227</v>
      </c>
      <c r="F2" s="4">
        <v>0</v>
      </c>
      <c r="G2" s="4">
        <v>5.2876414948053958E-2</v>
      </c>
      <c r="H2" s="4">
        <v>0</v>
      </c>
      <c r="I2" s="4">
        <v>3.1012560086835162E-4</v>
      </c>
      <c r="J2" s="4">
        <v>2.0623352457745381E-2</v>
      </c>
    </row>
    <row r="3" spans="1:10" x14ac:dyDescent="0.25">
      <c r="A3" s="1" t="s">
        <v>10</v>
      </c>
      <c r="B3" s="4">
        <v>1.6772124469099418E-2</v>
      </c>
      <c r="C3" s="4">
        <v>0.79301378174568771</v>
      </c>
      <c r="D3" s="4">
        <v>0.1008061021062668</v>
      </c>
      <c r="E3" s="4">
        <v>6.7045159053480102E-2</v>
      </c>
      <c r="F3" s="4">
        <v>0</v>
      </c>
      <c r="G3" s="4">
        <v>1.6382075062841291E-2</v>
      </c>
      <c r="H3" s="4">
        <v>0</v>
      </c>
      <c r="I3" s="4">
        <v>3.4671058334055649E-4</v>
      </c>
      <c r="J3" s="4">
        <v>5.6340469792840429E-3</v>
      </c>
    </row>
    <row r="4" spans="1:10" x14ac:dyDescent="0.25">
      <c r="A4" s="1" t="s">
        <v>11</v>
      </c>
      <c r="B4" s="4">
        <v>1.8906064209274671E-2</v>
      </c>
      <c r="C4" s="4">
        <v>9.7502972651605208E-2</v>
      </c>
      <c r="D4" s="4">
        <v>0.25564803804994052</v>
      </c>
      <c r="E4" s="4">
        <v>3.448275862068965E-3</v>
      </c>
      <c r="F4" s="4">
        <v>0.56599286563614737</v>
      </c>
      <c r="G4" s="4">
        <v>5.576694411414982E-2</v>
      </c>
      <c r="H4" s="4">
        <v>0</v>
      </c>
      <c r="I4" s="4">
        <v>0</v>
      </c>
      <c r="J4" s="4">
        <v>2.7348394768133169E-3</v>
      </c>
    </row>
    <row r="5" spans="1:10" x14ac:dyDescent="0.25">
      <c r="A5" s="1" t="s">
        <v>12</v>
      </c>
      <c r="B5" s="4">
        <v>0</v>
      </c>
      <c r="C5" s="4">
        <v>0.42021397678124289</v>
      </c>
      <c r="D5" s="4">
        <v>3.9380833143637613E-2</v>
      </c>
      <c r="E5" s="4">
        <v>9.7882995674937398E-2</v>
      </c>
      <c r="F5" s="4">
        <v>0.42453903938083309</v>
      </c>
      <c r="G5" s="4">
        <v>1.7983155019348961E-2</v>
      </c>
      <c r="H5" s="4">
        <v>0</v>
      </c>
      <c r="I5" s="4">
        <v>0</v>
      </c>
      <c r="J5" s="4">
        <v>0</v>
      </c>
    </row>
    <row r="6" spans="1:10" x14ac:dyDescent="0.25">
      <c r="A6" s="1" t="s">
        <v>13</v>
      </c>
      <c r="B6" s="4">
        <v>3.2421914484989392E-2</v>
      </c>
      <c r="C6" s="4">
        <v>2.537147478014758E-2</v>
      </c>
      <c r="D6" s="4">
        <v>4.4703325583746088E-2</v>
      </c>
      <c r="E6" s="4">
        <v>0.84423329627009003</v>
      </c>
      <c r="F6" s="4">
        <v>2.324876175073284E-2</v>
      </c>
      <c r="G6" s="4">
        <v>2.979379359142828E-2</v>
      </c>
      <c r="H6" s="4">
        <v>0</v>
      </c>
      <c r="I6" s="4">
        <v>0</v>
      </c>
      <c r="J6" s="4">
        <v>2.274335388658648E-4</v>
      </c>
    </row>
    <row r="7" spans="1:10" x14ac:dyDescent="0.25">
      <c r="A7" s="1" t="s">
        <v>14</v>
      </c>
      <c r="B7" s="4">
        <v>1.455990502259011E-2</v>
      </c>
      <c r="C7" s="4">
        <v>0.16363816245094481</v>
      </c>
      <c r="D7" s="4">
        <v>5.86683375655443E-2</v>
      </c>
      <c r="E7" s="4">
        <v>0.5908056590706724</v>
      </c>
      <c r="F7" s="4">
        <v>0.14317514757774619</v>
      </c>
      <c r="G7" s="4">
        <v>2.6481548659433429E-2</v>
      </c>
      <c r="H7" s="4">
        <v>4.9467400982752359E-5</v>
      </c>
      <c r="I7" s="4">
        <v>3.297826732183491E-5</v>
      </c>
      <c r="J7" s="4">
        <v>2.588793984764041E-3</v>
      </c>
    </row>
    <row r="8" spans="1:10" x14ac:dyDescent="0.25">
      <c r="A8" s="1" t="s">
        <v>15</v>
      </c>
      <c r="B8" s="4">
        <v>3.8062283737024219E-3</v>
      </c>
      <c r="C8" s="4">
        <v>0</v>
      </c>
      <c r="D8" s="4">
        <v>1.5051903114186849E-2</v>
      </c>
      <c r="E8" s="4">
        <v>0.54031141868512111</v>
      </c>
      <c r="F8" s="4">
        <v>0.40380622837370239</v>
      </c>
      <c r="G8" s="4">
        <v>2.2491349480968859E-2</v>
      </c>
      <c r="H8" s="4">
        <v>1.401384083044983E-2</v>
      </c>
      <c r="I8" s="4">
        <v>3.4602076124567478E-4</v>
      </c>
      <c r="J8" s="4">
        <v>1.7301038062283739E-4</v>
      </c>
    </row>
    <row r="9" spans="1:10" x14ac:dyDescent="0.25">
      <c r="A9" s="1" t="s">
        <v>16</v>
      </c>
      <c r="B9" s="4">
        <v>2.123468463144625E-3</v>
      </c>
      <c r="C9" s="4">
        <v>0.79050939605247605</v>
      </c>
      <c r="D9" s="4">
        <v>9.2818027813891171E-3</v>
      </c>
      <c r="E9" s="4">
        <v>0.15641177165819639</v>
      </c>
      <c r="F9" s="4">
        <v>2.091557341527794E-2</v>
      </c>
      <c r="G9" s="4">
        <v>1.995823976677303E-2</v>
      </c>
      <c r="H9" s="4">
        <v>0</v>
      </c>
      <c r="I9" s="4">
        <v>3.1517157152424852E-5</v>
      </c>
      <c r="J9" s="4">
        <v>7.6823070559035563E-4</v>
      </c>
    </row>
    <row r="10" spans="1:10" x14ac:dyDescent="0.25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8.9100451605028681E-3</v>
      </c>
      <c r="C11" s="4">
        <v>0.60441840595630425</v>
      </c>
      <c r="D11" s="4">
        <v>1.794214573416331E-2</v>
      </c>
      <c r="E11" s="4">
        <v>2.9049188331502499E-2</v>
      </c>
      <c r="F11" s="4">
        <v>0.3018430367386794</v>
      </c>
      <c r="G11" s="4">
        <v>3.7593067252532662E-2</v>
      </c>
      <c r="H11" s="4">
        <v>0</v>
      </c>
      <c r="I11" s="4">
        <v>0</v>
      </c>
      <c r="J11" s="4">
        <v>2.441108263151471E-4</v>
      </c>
    </row>
    <row r="12" spans="1:10" x14ac:dyDescent="0.25">
      <c r="A12" s="1" t="s">
        <v>19</v>
      </c>
      <c r="B12" s="4">
        <v>2.4066227115815651E-2</v>
      </c>
      <c r="C12" s="4">
        <v>0.47141010748817957</v>
      </c>
      <c r="D12" s="4">
        <v>0.11810611390147741</v>
      </c>
      <c r="E12" s="4">
        <v>3.2131930697118928E-2</v>
      </c>
      <c r="F12" s="4">
        <v>0.26675719450943192</v>
      </c>
      <c r="G12" s="4">
        <v>4.0001308836280947E-2</v>
      </c>
      <c r="H12" s="4">
        <v>0</v>
      </c>
      <c r="I12" s="4">
        <v>2.0941380495067331E-3</v>
      </c>
      <c r="J12" s="4">
        <v>4.5432979402189037E-2</v>
      </c>
    </row>
    <row r="13" spans="1:10" x14ac:dyDescent="0.25">
      <c r="A13" s="1" t="s">
        <v>20</v>
      </c>
      <c r="B13" s="4">
        <v>8.6094513851167842E-2</v>
      </c>
      <c r="C13" s="4">
        <v>0.41988049972840852</v>
      </c>
      <c r="D13" s="4">
        <v>0.23845736013036389</v>
      </c>
      <c r="E13" s="4">
        <v>8.6909288430200987E-3</v>
      </c>
      <c r="F13" s="4">
        <v>0</v>
      </c>
      <c r="G13" s="4">
        <v>6.7083107007061368E-2</v>
      </c>
      <c r="H13" s="4">
        <v>0</v>
      </c>
      <c r="I13" s="4">
        <v>0</v>
      </c>
      <c r="J13" s="4">
        <v>0.17979359043997831</v>
      </c>
    </row>
    <row r="14" spans="1:10" x14ac:dyDescent="0.25">
      <c r="A14" s="1" t="s">
        <v>21</v>
      </c>
      <c r="B14" s="4">
        <v>3.9215686274509803E-3</v>
      </c>
      <c r="C14" s="4">
        <v>0</v>
      </c>
      <c r="D14" s="4">
        <v>5.2941176470588228E-2</v>
      </c>
      <c r="E14" s="4">
        <v>1.9607843137254902E-3</v>
      </c>
      <c r="F14" s="4">
        <v>0</v>
      </c>
      <c r="G14" s="4">
        <v>0.93627450980392157</v>
      </c>
      <c r="H14" s="4">
        <v>0</v>
      </c>
      <c r="I14" s="4">
        <v>0</v>
      </c>
      <c r="J14" s="4">
        <v>4.9019607843137254E-3</v>
      </c>
    </row>
    <row r="15" spans="1:10" x14ac:dyDescent="0.25">
      <c r="A15" s="1" t="s">
        <v>22</v>
      </c>
      <c r="B15" s="4">
        <v>9.3158967868944651E-3</v>
      </c>
      <c r="C15" s="4">
        <v>0.2779301131969345</v>
      </c>
      <c r="D15" s="4">
        <v>0.27775434155944589</v>
      </c>
      <c r="E15" s="4">
        <v>6.4648808268297817E-2</v>
      </c>
      <c r="F15" s="4">
        <v>0.2022780004218519</v>
      </c>
      <c r="G15" s="4">
        <v>9.3440202488926372E-2</v>
      </c>
      <c r="H15" s="4">
        <v>0</v>
      </c>
      <c r="I15" s="4">
        <v>1.7577163748857481E-4</v>
      </c>
      <c r="J15" s="4">
        <v>7.4456865640160297E-2</v>
      </c>
    </row>
    <row r="16" spans="1:10" x14ac:dyDescent="0.25">
      <c r="A16" s="1" t="s">
        <v>23</v>
      </c>
      <c r="B16" s="4">
        <v>0.1352196786577563</v>
      </c>
      <c r="C16" s="4">
        <v>9.2421441774491686E-2</v>
      </c>
      <c r="D16" s="4">
        <v>0.1596758140196218</v>
      </c>
      <c r="E16" s="4">
        <v>0.19593345656192229</v>
      </c>
      <c r="F16" s="4">
        <v>0.33086876155268019</v>
      </c>
      <c r="G16" s="4">
        <v>8.3463671264040959E-2</v>
      </c>
      <c r="H16" s="4">
        <v>0</v>
      </c>
      <c r="I16" s="4">
        <v>0</v>
      </c>
      <c r="J16" s="4">
        <v>2.417176169486706E-3</v>
      </c>
    </row>
    <row r="17" spans="1:10" x14ac:dyDescent="0.25">
      <c r="A17" s="1" t="s">
        <v>24</v>
      </c>
      <c r="B17" s="4">
        <v>5.9413228644537132E-3</v>
      </c>
      <c r="C17" s="4">
        <v>4.8214097935434123E-2</v>
      </c>
      <c r="D17" s="4">
        <v>4.0432542325353149E-2</v>
      </c>
      <c r="E17" s="4">
        <v>8.8962108731466219E-2</v>
      </c>
      <c r="F17" s="4">
        <v>0.79135265869816662</v>
      </c>
      <c r="G17" s="4">
        <v>2.2555995653545512E-2</v>
      </c>
      <c r="H17" s="4">
        <v>8.4124925514388862E-4</v>
      </c>
      <c r="I17" s="4">
        <v>1.752602614883101E-5</v>
      </c>
      <c r="J17" s="4">
        <v>1.682498510287777E-3</v>
      </c>
    </row>
    <row r="18" spans="1:10" x14ac:dyDescent="0.25">
      <c r="A18" s="1" t="s">
        <v>25</v>
      </c>
      <c r="B18" s="4">
        <v>2.284423245889294E-2</v>
      </c>
      <c r="C18" s="4">
        <v>0.33799422618300501</v>
      </c>
      <c r="D18" s="4">
        <v>0.38318062005773817</v>
      </c>
      <c r="E18" s="4">
        <v>1.235094765909376E-2</v>
      </c>
      <c r="F18" s="4">
        <v>0.2048951926697628</v>
      </c>
      <c r="G18" s="4">
        <v>3.1429647295092261E-2</v>
      </c>
      <c r="H18" s="4">
        <v>0</v>
      </c>
      <c r="I18" s="4">
        <v>2.5103552152629601E-5</v>
      </c>
      <c r="J18" s="4">
        <v>7.2800301242625844E-3</v>
      </c>
    </row>
    <row r="19" spans="1:10" x14ac:dyDescent="0.25">
      <c r="A19" s="1" t="s">
        <v>26</v>
      </c>
      <c r="B19" s="4">
        <v>2.019182231196365E-3</v>
      </c>
      <c r="C19" s="4">
        <v>0.59801447080599024</v>
      </c>
      <c r="D19" s="4">
        <v>0.13747265690728591</v>
      </c>
      <c r="E19" s="4">
        <v>8.4469123338381288E-2</v>
      </c>
      <c r="F19" s="4">
        <v>0</v>
      </c>
      <c r="G19" s="4">
        <v>0.15665488810365141</v>
      </c>
      <c r="H19" s="4">
        <v>0</v>
      </c>
      <c r="I19" s="4">
        <v>0</v>
      </c>
      <c r="J19" s="4">
        <v>2.1369678613494869E-2</v>
      </c>
    </row>
    <row r="20" spans="1:10" x14ac:dyDescent="0.25">
      <c r="A20" s="1" t="s">
        <v>27</v>
      </c>
      <c r="B20" s="4">
        <v>7.6569678407350703E-4</v>
      </c>
      <c r="C20" s="4">
        <v>0.17840735068912711</v>
      </c>
      <c r="D20" s="4">
        <v>0.13935681470137831</v>
      </c>
      <c r="E20" s="4">
        <v>0.53905053598774888</v>
      </c>
      <c r="F20" s="4">
        <v>0</v>
      </c>
      <c r="G20" s="4">
        <v>0.14165390505359879</v>
      </c>
      <c r="H20" s="4">
        <v>0</v>
      </c>
      <c r="I20" s="4">
        <v>0</v>
      </c>
      <c r="J20" s="4">
        <v>7.6569678407350703E-4</v>
      </c>
    </row>
    <row r="21" spans="1:10" x14ac:dyDescent="0.25">
      <c r="A21" s="1" t="s">
        <v>28</v>
      </c>
      <c r="B21" s="4">
        <v>4.6433566433566442E-2</v>
      </c>
      <c r="C21" s="4">
        <v>0.19636363636363641</v>
      </c>
      <c r="D21" s="4">
        <v>0.34629370629370643</v>
      </c>
      <c r="E21" s="4">
        <v>5.5944055944055961E-3</v>
      </c>
      <c r="F21" s="4">
        <v>0.38685314685314692</v>
      </c>
      <c r="G21" s="4">
        <v>1.8181818181818181E-2</v>
      </c>
      <c r="H21" s="4">
        <v>0</v>
      </c>
      <c r="I21" s="4">
        <v>0</v>
      </c>
      <c r="J21" s="4">
        <v>2.7972027972027977E-4</v>
      </c>
    </row>
    <row r="22" spans="1:10" x14ac:dyDescent="0.25">
      <c r="A22" s="1" t="s">
        <v>29</v>
      </c>
      <c r="B22" s="4">
        <v>4.0108360297990822E-2</v>
      </c>
      <c r="C22" s="4">
        <v>0.390021822560012</v>
      </c>
      <c r="D22" s="4">
        <v>0.1632929490556099</v>
      </c>
      <c r="E22" s="4">
        <v>8.0743472044548112E-2</v>
      </c>
      <c r="F22" s="4">
        <v>0</v>
      </c>
      <c r="G22" s="4">
        <v>0.27616825946271351</v>
      </c>
      <c r="H22" s="4">
        <v>4.9665136579125593E-2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5.0741608118657303E-3</v>
      </c>
      <c r="C23" s="4">
        <v>0.24941451990632321</v>
      </c>
      <c r="D23" s="4">
        <v>0.45160031225605002</v>
      </c>
      <c r="E23" s="4">
        <v>2.4590163934426229E-2</v>
      </c>
      <c r="F23" s="4">
        <v>0</v>
      </c>
      <c r="G23" s="4">
        <v>0.22599531615925059</v>
      </c>
      <c r="H23" s="4">
        <v>0</v>
      </c>
      <c r="I23" s="4">
        <v>0</v>
      </c>
      <c r="J23" s="4">
        <v>4.3325526932084323E-2</v>
      </c>
    </row>
    <row r="24" spans="1:10" x14ac:dyDescent="0.25">
      <c r="A24" s="1" t="s">
        <v>31</v>
      </c>
      <c r="B24" s="4">
        <v>5.7344007267359333E-3</v>
      </c>
      <c r="C24" s="4">
        <v>0.67915744052688354</v>
      </c>
      <c r="D24" s="4">
        <v>0.1071225799125646</v>
      </c>
      <c r="E24" s="4">
        <v>0.1382785442570828</v>
      </c>
      <c r="F24" s="4">
        <v>2.516607051609606E-2</v>
      </c>
      <c r="G24" s="4">
        <v>3.6010333276557088E-2</v>
      </c>
      <c r="H24" s="4">
        <v>0</v>
      </c>
      <c r="I24" s="4">
        <v>2.8388122409583829E-5</v>
      </c>
      <c r="J24" s="4">
        <v>8.5022426616703558E-3</v>
      </c>
    </row>
    <row r="25" spans="1:10" x14ac:dyDescent="0.25">
      <c r="A25" s="1" t="s">
        <v>32</v>
      </c>
      <c r="B25" s="4">
        <v>1.5791965372649801E-2</v>
      </c>
      <c r="C25" s="4">
        <v>0.14747058027864199</v>
      </c>
      <c r="D25" s="4">
        <v>0.50497091843635877</v>
      </c>
      <c r="E25" s="4">
        <v>0.12197348843500611</v>
      </c>
      <c r="F25" s="4">
        <v>0</v>
      </c>
      <c r="G25" s="4">
        <v>0.18378871905856889</v>
      </c>
      <c r="H25" s="4">
        <v>1.798999053158393E-2</v>
      </c>
      <c r="I25" s="4">
        <v>1.014473150277289E-4</v>
      </c>
      <c r="J25" s="4">
        <v>7.9128905721628576E-3</v>
      </c>
    </row>
    <row r="26" spans="1:10" x14ac:dyDescent="0.25">
      <c r="A26" s="1" t="s">
        <v>33</v>
      </c>
      <c r="B26" s="4">
        <v>1.8810653299452772E-2</v>
      </c>
      <c r="C26" s="4">
        <v>0.27682621176511402</v>
      </c>
      <c r="D26" s="4">
        <v>0.2194923118284233</v>
      </c>
      <c r="E26" s="4">
        <v>6.7263912858716302E-2</v>
      </c>
      <c r="F26" s="4">
        <v>0.25413895080090543</v>
      </c>
      <c r="G26" s="4">
        <v>0.16039789431691051</v>
      </c>
      <c r="H26" s="4">
        <v>0</v>
      </c>
      <c r="I26" s="4">
        <v>1.413617560078746E-3</v>
      </c>
      <c r="J26" s="4">
        <v>1.656447570399022E-3</v>
      </c>
    </row>
    <row r="27" spans="1:10" x14ac:dyDescent="0.25">
      <c r="A27" s="1" t="s">
        <v>34</v>
      </c>
      <c r="B27" s="4">
        <v>6.5865305450354028E-4</v>
      </c>
      <c r="C27" s="4">
        <v>0.38525714913002912</v>
      </c>
      <c r="D27" s="4">
        <v>0.1652121411713047</v>
      </c>
      <c r="E27" s="4">
        <v>9.9895713266370274E-3</v>
      </c>
      <c r="F27" s="4">
        <v>0.37760030737142553</v>
      </c>
      <c r="G27" s="4">
        <v>6.0897963664306498E-2</v>
      </c>
      <c r="H27" s="4">
        <v>0</v>
      </c>
      <c r="I27" s="4">
        <v>2.744387727098085E-5</v>
      </c>
      <c r="J27" s="4">
        <v>3.5677040452275098E-4</v>
      </c>
    </row>
    <row r="28" spans="1:10" x14ac:dyDescent="0.25">
      <c r="A28" s="1" t="s">
        <v>35</v>
      </c>
      <c r="B28" s="4">
        <v>7.0323488045007034E-4</v>
      </c>
      <c r="C28" s="4">
        <v>0</v>
      </c>
      <c r="D28" s="4">
        <v>0.21237693389592119</v>
      </c>
      <c r="E28" s="4">
        <v>3.1645569620253167E-2</v>
      </c>
      <c r="F28" s="4">
        <v>0.72714486638537268</v>
      </c>
      <c r="G28" s="4">
        <v>2.8129395218002812E-2</v>
      </c>
      <c r="H28" s="4">
        <v>0</v>
      </c>
      <c r="I28" s="4">
        <v>0</v>
      </c>
      <c r="J28" s="4">
        <v>0</v>
      </c>
    </row>
    <row r="29" spans="1:10" x14ac:dyDescent="0.25">
      <c r="A29" s="1" t="s">
        <v>36</v>
      </c>
      <c r="B29" s="4">
        <v>1.492537313432836E-2</v>
      </c>
      <c r="C29" s="4">
        <v>0</v>
      </c>
      <c r="D29" s="4">
        <v>0.92835820895522403</v>
      </c>
      <c r="E29" s="4">
        <v>2.6865671641791052E-2</v>
      </c>
      <c r="F29" s="4">
        <v>0</v>
      </c>
      <c r="G29" s="4">
        <v>8.9552238805970172E-3</v>
      </c>
      <c r="H29" s="4">
        <v>0</v>
      </c>
      <c r="I29" s="4">
        <v>5.9701492537313451E-3</v>
      </c>
      <c r="J29" s="4">
        <v>1.492537313432836E-2</v>
      </c>
    </row>
    <row r="30" spans="1:10" x14ac:dyDescent="0.25">
      <c r="A30" s="1" t="s">
        <v>37</v>
      </c>
      <c r="B30" s="4">
        <v>8.130081300813009E-3</v>
      </c>
      <c r="C30" s="4">
        <v>0</v>
      </c>
      <c r="D30" s="4">
        <v>0.30284552845528462</v>
      </c>
      <c r="E30" s="4">
        <v>0.67682926829268297</v>
      </c>
      <c r="F30" s="4">
        <v>0</v>
      </c>
      <c r="G30" s="4">
        <v>2.0325203252032518E-3</v>
      </c>
      <c r="H30" s="4">
        <v>0</v>
      </c>
      <c r="I30" s="4">
        <v>0</v>
      </c>
      <c r="J30" s="4">
        <v>1.016260162601626E-2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3.1293222683264177E-2</v>
      </c>
      <c r="C32" s="4">
        <v>0.1261670124481328</v>
      </c>
      <c r="D32" s="4">
        <v>0.33255532503457808</v>
      </c>
      <c r="E32" s="4">
        <v>0.1183437067773167</v>
      </c>
      <c r="F32" s="4">
        <v>4.4605809128630713E-2</v>
      </c>
      <c r="G32" s="4">
        <v>0.31535269709543562</v>
      </c>
      <c r="H32" s="4">
        <v>3.1552558782849238E-2</v>
      </c>
      <c r="I32" s="4">
        <v>4.3222683264177042E-5</v>
      </c>
      <c r="J32" s="4">
        <v>8.6445366528354071E-5</v>
      </c>
    </row>
    <row r="33" spans="1:10" x14ac:dyDescent="0.25">
      <c r="A33" s="1" t="s">
        <v>40</v>
      </c>
      <c r="B33" s="4">
        <v>5.2768860353130019E-2</v>
      </c>
      <c r="C33" s="4">
        <v>0.23575441412520071</v>
      </c>
      <c r="D33" s="4">
        <v>0.5778491171749599</v>
      </c>
      <c r="E33" s="4">
        <v>9.0288924558587481E-4</v>
      </c>
      <c r="F33" s="4">
        <v>4.0128410914927769E-2</v>
      </c>
      <c r="G33" s="4">
        <v>7.1428571428571438E-2</v>
      </c>
      <c r="H33" s="4">
        <v>0</v>
      </c>
      <c r="I33" s="4">
        <v>4.0128410914927769E-4</v>
      </c>
      <c r="J33" s="4">
        <v>2.0766452648475119E-2</v>
      </c>
    </row>
    <row r="34" spans="1:10" x14ac:dyDescent="0.25">
      <c r="A34" s="1" t="s">
        <v>41</v>
      </c>
      <c r="B34" s="4">
        <v>2.407002188183808E-3</v>
      </c>
      <c r="C34" s="4">
        <v>2.9175784099197671E-4</v>
      </c>
      <c r="D34" s="4">
        <v>2.7716994894237778E-3</v>
      </c>
      <c r="E34" s="4">
        <v>0.98971553610503282</v>
      </c>
      <c r="F34" s="4">
        <v>0</v>
      </c>
      <c r="G34" s="4">
        <v>1.167031363967907E-3</v>
      </c>
      <c r="H34" s="4">
        <v>0</v>
      </c>
      <c r="I34" s="4">
        <v>0</v>
      </c>
      <c r="J34" s="4">
        <v>3.646973012399708E-3</v>
      </c>
    </row>
    <row r="35" spans="1:10" x14ac:dyDescent="0.25">
      <c r="A35" s="1" t="s">
        <v>42</v>
      </c>
      <c r="B35" s="4">
        <v>9.7387939374395365E-3</v>
      </c>
      <c r="C35" s="4">
        <v>0.91505965817478241</v>
      </c>
      <c r="D35" s="4">
        <v>3.3279587229925828E-2</v>
      </c>
      <c r="E35" s="4">
        <v>1.418897129958078E-2</v>
      </c>
      <c r="F35" s="4">
        <v>0</v>
      </c>
      <c r="G35" s="4">
        <v>2.6830054821025479E-2</v>
      </c>
      <c r="H35" s="4">
        <v>0</v>
      </c>
      <c r="I35" s="4">
        <v>0</v>
      </c>
      <c r="J35" s="4">
        <v>9.0293453724604982E-4</v>
      </c>
    </row>
    <row r="36" spans="1:10" x14ac:dyDescent="0.25">
      <c r="A36" s="1" t="s">
        <v>43</v>
      </c>
      <c r="B36" s="4">
        <v>3.6379385015158083E-2</v>
      </c>
      <c r="C36" s="4">
        <v>0.32979644867908192</v>
      </c>
      <c r="D36" s="4">
        <v>0.29471632741446507</v>
      </c>
      <c r="E36" s="4">
        <v>0.1024252923343439</v>
      </c>
      <c r="F36" s="4">
        <v>0</v>
      </c>
      <c r="G36" s="4">
        <v>0.19683845820701601</v>
      </c>
      <c r="H36" s="4">
        <v>1.5158077089649201E-3</v>
      </c>
      <c r="I36" s="4">
        <v>0</v>
      </c>
      <c r="J36" s="4">
        <v>3.8328280640970117E-2</v>
      </c>
    </row>
    <row r="37" spans="1:10" x14ac:dyDescent="0.25">
      <c r="A37" s="1" t="s">
        <v>44</v>
      </c>
      <c r="B37" s="4">
        <v>1.68321831341525E-4</v>
      </c>
      <c r="C37" s="4">
        <v>0.36879313246928119</v>
      </c>
      <c r="D37" s="4">
        <v>0.16175727991920549</v>
      </c>
      <c r="E37" s="4">
        <v>0.34017842114122199</v>
      </c>
      <c r="F37" s="4">
        <v>9.3418616394546364E-2</v>
      </c>
      <c r="G37" s="4">
        <v>3.5684228244403302E-2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4.6573519627411838E-4</v>
      </c>
      <c r="C38" s="4">
        <v>0.1718673763583943</v>
      </c>
      <c r="D38" s="4">
        <v>0.4563539587491684</v>
      </c>
      <c r="E38" s="4">
        <v>0.19148369926813039</v>
      </c>
      <c r="F38" s="4">
        <v>0.15262807717897539</v>
      </c>
      <c r="G38" s="4">
        <v>2.673541805278332E-2</v>
      </c>
      <c r="H38" s="4">
        <v>4.5464626302949658E-4</v>
      </c>
      <c r="I38" s="4">
        <v>0</v>
      </c>
      <c r="J38" s="4">
        <v>1.108893324462187E-5</v>
      </c>
    </row>
    <row r="39" spans="1:10" x14ac:dyDescent="0.25">
      <c r="A39" s="1" t="s">
        <v>46</v>
      </c>
      <c r="B39" s="4">
        <v>4.7297297297297293E-2</v>
      </c>
      <c r="C39" s="4">
        <v>4.104571861581207E-3</v>
      </c>
      <c r="D39" s="4">
        <v>3.7888355645364991E-3</v>
      </c>
      <c r="E39" s="4">
        <v>0.45971204849709518</v>
      </c>
      <c r="F39" s="4">
        <v>0.45705986360191958</v>
      </c>
      <c r="G39" s="4">
        <v>2.2164688052538521E-2</v>
      </c>
      <c r="H39" s="4">
        <v>0</v>
      </c>
      <c r="I39" s="4">
        <v>0</v>
      </c>
      <c r="J39" s="4">
        <v>5.8726951250315726E-3</v>
      </c>
    </row>
    <row r="40" spans="1:10" x14ac:dyDescent="0.25">
      <c r="A40" s="1" t="s">
        <v>47</v>
      </c>
      <c r="B40" s="4">
        <v>7.2799470549305099E-3</v>
      </c>
      <c r="C40" s="4">
        <v>0.3487756452680344</v>
      </c>
      <c r="D40" s="4">
        <v>2.2501654533421581E-2</v>
      </c>
      <c r="E40" s="4">
        <v>0.22898742554599599</v>
      </c>
      <c r="F40" s="4">
        <v>0.38914626075446718</v>
      </c>
      <c r="G40" s="4">
        <v>3.3090668431502322E-3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9.5724313975749831E-4</v>
      </c>
      <c r="C41" s="4">
        <v>0.17677089980855129</v>
      </c>
      <c r="D41" s="4">
        <v>6.9559668155711546E-2</v>
      </c>
      <c r="E41" s="4">
        <v>0.14805360561582639</v>
      </c>
      <c r="F41" s="4">
        <v>0.56573069559668154</v>
      </c>
      <c r="G41" s="4">
        <v>3.8608806636885762E-2</v>
      </c>
      <c r="H41" s="4">
        <v>0</v>
      </c>
      <c r="I41" s="4">
        <v>0</v>
      </c>
      <c r="J41" s="4">
        <v>3.1908104658583282E-4</v>
      </c>
    </row>
    <row r="42" spans="1:10" x14ac:dyDescent="0.25">
      <c r="A42" s="1" t="s">
        <v>49</v>
      </c>
      <c r="B42" s="4">
        <v>1.8570102135561739E-4</v>
      </c>
      <c r="C42" s="4">
        <v>0.2612194367069019</v>
      </c>
      <c r="D42" s="4">
        <v>0.45484370164035898</v>
      </c>
      <c r="E42" s="4">
        <v>0.24487774682760749</v>
      </c>
      <c r="F42" s="4">
        <v>0</v>
      </c>
      <c r="G42" s="4">
        <v>3.7944908696997827E-2</v>
      </c>
      <c r="H42" s="4">
        <v>5.5710306406685228E-4</v>
      </c>
      <c r="I42" s="4">
        <v>0</v>
      </c>
      <c r="J42" s="4">
        <v>3.7140204271123489E-4</v>
      </c>
    </row>
    <row r="43" spans="1:10" x14ac:dyDescent="0.25">
      <c r="A43" s="1" t="s">
        <v>50</v>
      </c>
      <c r="B43" s="4">
        <v>1.3363730814872439E-2</v>
      </c>
      <c r="C43" s="4">
        <v>0.49632177342715178</v>
      </c>
      <c r="D43" s="4">
        <v>0.1881164230108279</v>
      </c>
      <c r="E43" s="4">
        <v>6.4972154790803927E-2</v>
      </c>
      <c r="F43" s="4">
        <v>0.19252586329996499</v>
      </c>
      <c r="G43" s="4">
        <v>3.6083057999773488E-2</v>
      </c>
      <c r="H43" s="4">
        <v>4.0967664104546329E-3</v>
      </c>
      <c r="I43" s="4">
        <v>1.354099474609404E-4</v>
      </c>
      <c r="J43" s="4">
        <v>4.3848202986897233E-3</v>
      </c>
    </row>
    <row r="44" spans="1:10" x14ac:dyDescent="0.25">
      <c r="A44" s="1" t="s">
        <v>51</v>
      </c>
      <c r="B44" s="4">
        <v>6.5658926808996954E-3</v>
      </c>
      <c r="C44" s="4">
        <v>0.27201703807594407</v>
      </c>
      <c r="D44" s="4">
        <v>0.38960054023167628</v>
      </c>
      <c r="E44" s="4">
        <v>0.19034855332190539</v>
      </c>
      <c r="F44" s="4">
        <v>4.6626149290945933E-2</v>
      </c>
      <c r="G44" s="4">
        <v>8.0359461846137861E-2</v>
      </c>
      <c r="H44" s="4">
        <v>1.3692795179471201E-2</v>
      </c>
      <c r="I44" s="4">
        <v>1.03890706976261E-5</v>
      </c>
      <c r="J44" s="4">
        <v>7.7918030232195738E-4</v>
      </c>
    </row>
    <row r="45" spans="1:10" x14ac:dyDescent="0.25">
      <c r="A45" s="1" t="s">
        <v>52</v>
      </c>
      <c r="B45" s="4">
        <v>0</v>
      </c>
      <c r="C45" s="4">
        <v>0.30246540373505298</v>
      </c>
      <c r="D45" s="4">
        <v>0.21846029826682781</v>
      </c>
      <c r="E45" s="4">
        <v>0.15420529356442289</v>
      </c>
      <c r="F45" s="4">
        <v>0.29813247346500071</v>
      </c>
      <c r="G45" s="4">
        <v>2.1026467822114741E-2</v>
      </c>
      <c r="H45" s="4">
        <v>5.5757087196023104E-3</v>
      </c>
      <c r="I45" s="4">
        <v>0</v>
      </c>
      <c r="J45" s="4">
        <v>1.3435442697836889E-4</v>
      </c>
    </row>
    <row r="46" spans="1:10" x14ac:dyDescent="0.25">
      <c r="A46" s="1" t="s">
        <v>53</v>
      </c>
      <c r="B46" s="4">
        <v>7.204895380971181E-3</v>
      </c>
      <c r="C46" s="4">
        <v>6.1126464008422171E-2</v>
      </c>
      <c r="D46" s="4">
        <v>0.46759442031846299</v>
      </c>
      <c r="E46" s="4">
        <v>0.28543229372285828</v>
      </c>
      <c r="F46" s="4">
        <v>0</v>
      </c>
      <c r="G46" s="4">
        <v>0.1726871956836426</v>
      </c>
      <c r="H46" s="4">
        <v>3.2899065666535071E-3</v>
      </c>
      <c r="I46" s="4">
        <v>0</v>
      </c>
      <c r="J46" s="4">
        <v>2.6648243189893411E-3</v>
      </c>
    </row>
    <row r="47" spans="1:10" x14ac:dyDescent="0.25">
      <c r="A47" s="1" t="s">
        <v>54</v>
      </c>
      <c r="B47" s="4">
        <v>9.3406593406593404E-3</v>
      </c>
      <c r="C47" s="4">
        <v>3.0200833649109509E-2</v>
      </c>
      <c r="D47" s="4">
        <v>0.22519893899204249</v>
      </c>
      <c r="E47" s="4">
        <v>0.52942402425161039</v>
      </c>
      <c r="F47" s="4">
        <v>1.2068965517241379E-2</v>
      </c>
      <c r="G47" s="4">
        <v>0.18776051534672231</v>
      </c>
      <c r="H47" s="4">
        <v>5.1724137931034491E-3</v>
      </c>
      <c r="I47" s="4">
        <v>1.89465706707086E-5</v>
      </c>
      <c r="J47" s="4">
        <v>8.1470253884047001E-4</v>
      </c>
    </row>
    <row r="48" spans="1:10" x14ac:dyDescent="0.25">
      <c r="A48" s="1" t="s">
        <v>55</v>
      </c>
      <c r="B48" s="4">
        <v>4.6370718436997649E-5</v>
      </c>
      <c r="C48" s="4">
        <v>5.3419067639421287E-2</v>
      </c>
      <c r="D48" s="4">
        <v>0.5858476567330283</v>
      </c>
      <c r="E48" s="4">
        <v>3.9878817855817983E-2</v>
      </c>
      <c r="F48" s="4">
        <v>0</v>
      </c>
      <c r="G48" s="4">
        <v>0.32068443180413009</v>
      </c>
      <c r="H48" s="4">
        <v>0</v>
      </c>
      <c r="I48" s="4">
        <v>0</v>
      </c>
      <c r="J48" s="4">
        <v>1.2365524916532709E-4</v>
      </c>
    </row>
    <row r="49" spans="1:10" x14ac:dyDescent="0.25">
      <c r="A49" s="1" t="s">
        <v>56</v>
      </c>
      <c r="B49" s="4">
        <v>1.7014222144664519E-3</v>
      </c>
      <c r="C49" s="4">
        <v>0.93866154785795319</v>
      </c>
      <c r="D49" s="4">
        <v>3.4900968501875928E-4</v>
      </c>
      <c r="E49" s="4">
        <v>5.7586598028095291E-3</v>
      </c>
      <c r="F49" s="4">
        <v>5.3398481807870178E-2</v>
      </c>
      <c r="G49" s="4">
        <v>0</v>
      </c>
      <c r="H49" s="4">
        <v>0</v>
      </c>
      <c r="I49" s="4">
        <v>8.7252421254689833E-5</v>
      </c>
      <c r="J49" s="4">
        <v>4.3626210627344923E-5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"/>
  <sheetViews>
    <sheetView workbookViewId="0">
      <selection activeCell="B2" sqref="B2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5.1862556197816309E-2</v>
      </c>
      <c r="C2" s="4">
        <v>0.1183365446371227</v>
      </c>
      <c r="D2" s="4">
        <v>0.17132305716120741</v>
      </c>
      <c r="E2" s="4">
        <v>0.57257546563904937</v>
      </c>
      <c r="F2" s="4">
        <v>0</v>
      </c>
      <c r="G2" s="4">
        <v>5.7482337829158639E-2</v>
      </c>
      <c r="H2" s="4">
        <v>0</v>
      </c>
      <c r="I2" s="4">
        <v>3.2113037893384712E-4</v>
      </c>
      <c r="J2" s="4">
        <v>2.8098908156711629E-2</v>
      </c>
    </row>
    <row r="3" spans="1:10" x14ac:dyDescent="0.25">
      <c r="A3" s="1" t="s">
        <v>10</v>
      </c>
      <c r="B3" s="4">
        <v>1.651329887810412E-2</v>
      </c>
      <c r="C3" s="4">
        <v>0.78053699735282989</v>
      </c>
      <c r="D3" s="4">
        <v>0.1146686835581327</v>
      </c>
      <c r="E3" s="4">
        <v>6.2817765452329921E-2</v>
      </c>
      <c r="F3" s="4">
        <v>0</v>
      </c>
      <c r="G3" s="4">
        <v>1.596705743938821E-2</v>
      </c>
      <c r="H3" s="4">
        <v>0</v>
      </c>
      <c r="I3" s="4">
        <v>4.2018572208916342E-4</v>
      </c>
      <c r="J3" s="4">
        <v>9.0760115971259304E-3</v>
      </c>
    </row>
    <row r="4" spans="1:10" x14ac:dyDescent="0.25">
      <c r="A4" s="1" t="s">
        <v>11</v>
      </c>
      <c r="B4" s="4">
        <v>2.684482966173107E-2</v>
      </c>
      <c r="C4" s="4">
        <v>8.2460575418321899E-2</v>
      </c>
      <c r="D4" s="4">
        <v>0.26471650415312392</v>
      </c>
      <c r="E4" s="4">
        <v>4.3336944745395447E-3</v>
      </c>
      <c r="F4" s="4">
        <v>0.56157457565908275</v>
      </c>
      <c r="G4" s="4">
        <v>5.5615745756590833E-2</v>
      </c>
      <c r="H4" s="4">
        <v>0</v>
      </c>
      <c r="I4" s="4">
        <v>0</v>
      </c>
      <c r="J4" s="4">
        <v>4.454074876610088E-3</v>
      </c>
    </row>
    <row r="5" spans="1:10" x14ac:dyDescent="0.25">
      <c r="A5" s="1" t="s">
        <v>12</v>
      </c>
      <c r="B5" s="4">
        <v>0</v>
      </c>
      <c r="C5" s="4">
        <v>0.41974494283201402</v>
      </c>
      <c r="D5" s="4">
        <v>4.7493403693931388E-2</v>
      </c>
      <c r="E5" s="4">
        <v>9.2568161829375536E-2</v>
      </c>
      <c r="F5" s="4">
        <v>0.42854001759014942</v>
      </c>
      <c r="G5" s="4">
        <v>1.121372031662269E-2</v>
      </c>
      <c r="H5" s="4">
        <v>0</v>
      </c>
      <c r="I5" s="4">
        <v>0</v>
      </c>
      <c r="J5" s="4">
        <v>4.3975373790677217E-4</v>
      </c>
    </row>
    <row r="6" spans="1:10" x14ac:dyDescent="0.25">
      <c r="A6" s="1" t="s">
        <v>13</v>
      </c>
      <c r="B6" s="4">
        <v>3.3962080936081371E-2</v>
      </c>
      <c r="C6" s="4">
        <v>2.393610564901804E-2</v>
      </c>
      <c r="D6" s="4">
        <v>4.1778943024300248E-2</v>
      </c>
      <c r="E6" s="4">
        <v>0.83829776903842879</v>
      </c>
      <c r="F6" s="4">
        <v>3.15102080450562E-2</v>
      </c>
      <c r="G6" s="4">
        <v>2.993227004588158E-2</v>
      </c>
      <c r="H6" s="4">
        <v>0</v>
      </c>
      <c r="I6" s="4">
        <v>0</v>
      </c>
      <c r="J6" s="4">
        <v>5.8262326123370469E-4</v>
      </c>
    </row>
    <row r="7" spans="1:10" x14ac:dyDescent="0.25">
      <c r="A7" s="1" t="s">
        <v>14</v>
      </c>
      <c r="B7" s="4">
        <v>1.435971854276699E-2</v>
      </c>
      <c r="C7" s="4">
        <v>0.15416026863304261</v>
      </c>
      <c r="D7" s="4">
        <v>6.4964649106525149E-2</v>
      </c>
      <c r="E7" s="4">
        <v>0.58944029158159394</v>
      </c>
      <c r="F7" s="4">
        <v>0.1559826535949918</v>
      </c>
      <c r="G7" s="4">
        <v>1.685706089803081E-2</v>
      </c>
      <c r="H7" s="4">
        <v>3.3747869665727352E-5</v>
      </c>
      <c r="I7" s="4">
        <v>3.3747869665727352E-5</v>
      </c>
      <c r="J7" s="4">
        <v>4.1678619037173294E-3</v>
      </c>
    </row>
    <row r="8" spans="1:10" x14ac:dyDescent="0.25">
      <c r="A8" s="1" t="s">
        <v>15</v>
      </c>
      <c r="B8" s="4">
        <v>3.7019153388057301E-3</v>
      </c>
      <c r="C8" s="4">
        <v>0</v>
      </c>
      <c r="D8" s="4">
        <v>1.271527442459359E-2</v>
      </c>
      <c r="E8" s="4">
        <v>0.49830999517141478</v>
      </c>
      <c r="F8" s="4">
        <v>0.44777080315467571</v>
      </c>
      <c r="G8" s="4">
        <v>2.2372444873652021E-2</v>
      </c>
      <c r="H8" s="4">
        <v>1.464670851440528E-2</v>
      </c>
      <c r="I8" s="4">
        <v>3.2190568163528092E-4</v>
      </c>
      <c r="J8" s="4">
        <v>1.6095284081764041E-4</v>
      </c>
    </row>
    <row r="9" spans="1:10" x14ac:dyDescent="0.25">
      <c r="A9" s="1" t="s">
        <v>16</v>
      </c>
      <c r="B9" s="4">
        <v>2.4796889367989278E-3</v>
      </c>
      <c r="C9" s="4">
        <v>0.80087753436263387</v>
      </c>
      <c r="D9" s="4">
        <v>1.3256003774637599E-2</v>
      </c>
      <c r="E9" s="4">
        <v>0.15008661691216729</v>
      </c>
      <c r="F9" s="4">
        <v>1.8886964068618499E-2</v>
      </c>
      <c r="G9" s="4">
        <v>1.3104467228499891E-2</v>
      </c>
      <c r="H9" s="4">
        <v>0</v>
      </c>
      <c r="I9" s="4">
        <v>3.0996111709986597E-5</v>
      </c>
      <c r="J9" s="4">
        <v>1.2777286049338919E-3</v>
      </c>
    </row>
    <row r="10" spans="1:10" x14ac:dyDescent="0.25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1.099689218264404E-2</v>
      </c>
      <c r="C11" s="4">
        <v>0.59347358355247426</v>
      </c>
      <c r="D11" s="4">
        <v>1.8766435572555581E-2</v>
      </c>
      <c r="E11" s="4">
        <v>3.048051637580684E-2</v>
      </c>
      <c r="F11" s="4">
        <v>0.31137939278030119</v>
      </c>
      <c r="G11" s="4">
        <v>3.430552235237868E-2</v>
      </c>
      <c r="H11" s="4">
        <v>0</v>
      </c>
      <c r="I11" s="4">
        <v>0</v>
      </c>
      <c r="J11" s="4">
        <v>5.976571838393498E-4</v>
      </c>
    </row>
    <row r="12" spans="1:10" x14ac:dyDescent="0.25">
      <c r="A12" s="1" t="s">
        <v>19</v>
      </c>
      <c r="B12" s="4">
        <v>3.0190002550369809E-2</v>
      </c>
      <c r="C12" s="4">
        <v>0.46054896710022952</v>
      </c>
      <c r="D12" s="4">
        <v>0.1191182096403979</v>
      </c>
      <c r="E12" s="4">
        <v>3.1927441979086972E-2</v>
      </c>
      <c r="F12" s="4">
        <v>0.26662522315735782</v>
      </c>
      <c r="G12" s="4">
        <v>3.8128028564141797E-2</v>
      </c>
      <c r="H12" s="4">
        <v>0</v>
      </c>
      <c r="I12" s="4">
        <v>3.538638102524866E-3</v>
      </c>
      <c r="J12" s="4">
        <v>4.9923488905891357E-2</v>
      </c>
    </row>
    <row r="13" spans="1:10" x14ac:dyDescent="0.25">
      <c r="A13" s="1" t="s">
        <v>20</v>
      </c>
      <c r="B13" s="4">
        <v>6.640709495998269E-2</v>
      </c>
      <c r="C13" s="4">
        <v>0.5314730694354316</v>
      </c>
      <c r="D13" s="4">
        <v>0.20333117023577771</v>
      </c>
      <c r="E13" s="4">
        <v>6.921912178239239E-3</v>
      </c>
      <c r="F13" s="4">
        <v>0</v>
      </c>
      <c r="G13" s="4">
        <v>5.9701492537313432E-2</v>
      </c>
      <c r="H13" s="4">
        <v>0</v>
      </c>
      <c r="I13" s="4">
        <v>0</v>
      </c>
      <c r="J13" s="4">
        <v>0.13216526065325551</v>
      </c>
    </row>
    <row r="14" spans="1:10" x14ac:dyDescent="0.25">
      <c r="A14" s="1" t="s">
        <v>21</v>
      </c>
      <c r="B14" s="4">
        <v>4.1109969167523134E-3</v>
      </c>
      <c r="C14" s="4">
        <v>0</v>
      </c>
      <c r="D14" s="4">
        <v>5.5498458376156218E-2</v>
      </c>
      <c r="E14" s="4">
        <v>1.0277492291880779E-3</v>
      </c>
      <c r="F14" s="4">
        <v>0</v>
      </c>
      <c r="G14" s="4">
        <v>0.93114080164439883</v>
      </c>
      <c r="H14" s="4">
        <v>0</v>
      </c>
      <c r="I14" s="4">
        <v>0</v>
      </c>
      <c r="J14" s="4">
        <v>8.2219938335046251E-3</v>
      </c>
    </row>
    <row r="15" spans="1:10" x14ac:dyDescent="0.25">
      <c r="A15" s="1" t="s">
        <v>22</v>
      </c>
      <c r="B15" s="4">
        <v>9.3815620131409583E-3</v>
      </c>
      <c r="C15" s="4">
        <v>0.22603806814333119</v>
      </c>
      <c r="D15" s="4">
        <v>0.30674659622028028</v>
      </c>
      <c r="E15" s="4">
        <v>8.7922508975140548E-2</v>
      </c>
      <c r="F15" s="4">
        <v>0.2036510194404931</v>
      </c>
      <c r="G15" s="4">
        <v>8.6940323782429038E-2</v>
      </c>
      <c r="H15" s="4">
        <v>0</v>
      </c>
      <c r="I15" s="4">
        <v>4.064214590530379E-4</v>
      </c>
      <c r="J15" s="4">
        <v>7.8913499966131534E-2</v>
      </c>
    </row>
    <row r="16" spans="1:10" x14ac:dyDescent="0.25">
      <c r="A16" s="1" t="s">
        <v>23</v>
      </c>
      <c r="B16" s="4">
        <v>0.13174893357708711</v>
      </c>
      <c r="C16" s="4">
        <v>0.19902498476538691</v>
      </c>
      <c r="D16" s="4">
        <v>0.15015234613040829</v>
      </c>
      <c r="E16" s="4">
        <v>0.140036563071298</v>
      </c>
      <c r="F16" s="4">
        <v>0.27921998781230961</v>
      </c>
      <c r="G16" s="4">
        <v>9.7867154174283974E-2</v>
      </c>
      <c r="H16" s="4">
        <v>0</v>
      </c>
      <c r="I16" s="4">
        <v>0</v>
      </c>
      <c r="J16" s="4">
        <v>1.950030469226082E-3</v>
      </c>
    </row>
    <row r="17" spans="1:10" x14ac:dyDescent="0.25">
      <c r="A17" s="1" t="s">
        <v>24</v>
      </c>
      <c r="B17" s="4">
        <v>5.942857142857143E-3</v>
      </c>
      <c r="C17" s="4">
        <v>4.0246153846153848E-2</v>
      </c>
      <c r="D17" s="4">
        <v>3.8259340659340661E-2</v>
      </c>
      <c r="E17" s="4">
        <v>9.7617582417582421E-2</v>
      </c>
      <c r="F17" s="4">
        <v>0.7915428571428571</v>
      </c>
      <c r="G17" s="4">
        <v>2.1731868131868129E-2</v>
      </c>
      <c r="H17" s="4">
        <v>8.0879120879120883E-4</v>
      </c>
      <c r="I17" s="4">
        <v>1.7582417582417581E-5</v>
      </c>
      <c r="J17" s="4">
        <v>3.8329670329670328E-3</v>
      </c>
    </row>
    <row r="18" spans="1:10" x14ac:dyDescent="0.25">
      <c r="A18" s="1" t="s">
        <v>25</v>
      </c>
      <c r="B18" s="4">
        <v>2.3359428096760389E-2</v>
      </c>
      <c r="C18" s="4">
        <v>0.37468220605633451</v>
      </c>
      <c r="D18" s="4">
        <v>0.35449442444684981</v>
      </c>
      <c r="E18" s="4">
        <v>1.1553855060789891E-2</v>
      </c>
      <c r="F18" s="4">
        <v>0.18992121227376851</v>
      </c>
      <c r="G18" s="4">
        <v>3.534120371535731E-2</v>
      </c>
      <c r="H18" s="4">
        <v>0</v>
      </c>
      <c r="I18" s="4">
        <v>2.517179751806076E-5</v>
      </c>
      <c r="J18" s="4">
        <v>1.062249855262164E-2</v>
      </c>
    </row>
    <row r="19" spans="1:10" x14ac:dyDescent="0.25">
      <c r="A19" s="1" t="s">
        <v>26</v>
      </c>
      <c r="B19" s="4">
        <v>1.828153564899452E-3</v>
      </c>
      <c r="C19" s="4">
        <v>0.53614758185142097</v>
      </c>
      <c r="D19" s="4">
        <v>0.17633372112348339</v>
      </c>
      <c r="E19" s="4">
        <v>9.7390726275552605E-2</v>
      </c>
      <c r="F19" s="4">
        <v>0</v>
      </c>
      <c r="G19" s="4">
        <v>0.16004653481801559</v>
      </c>
      <c r="H19" s="4">
        <v>0</v>
      </c>
      <c r="I19" s="4">
        <v>0</v>
      </c>
      <c r="J19" s="4">
        <v>2.8253282366627889E-2</v>
      </c>
    </row>
    <row r="20" spans="1:10" x14ac:dyDescent="0.25">
      <c r="A20" s="1" t="s">
        <v>27</v>
      </c>
      <c r="B20" s="4">
        <v>7.7399380804953576E-4</v>
      </c>
      <c r="C20" s="4">
        <v>0.1741486068111455</v>
      </c>
      <c r="D20" s="4">
        <v>0.1594427244582044</v>
      </c>
      <c r="E20" s="4">
        <v>0.5123839009287926</v>
      </c>
      <c r="F20" s="4">
        <v>0</v>
      </c>
      <c r="G20" s="4">
        <v>0.15170278637770901</v>
      </c>
      <c r="H20" s="4">
        <v>0</v>
      </c>
      <c r="I20" s="4">
        <v>0</v>
      </c>
      <c r="J20" s="4">
        <v>1.547987616099072E-3</v>
      </c>
    </row>
    <row r="21" spans="1:10" x14ac:dyDescent="0.25">
      <c r="A21" s="1" t="s">
        <v>28</v>
      </c>
      <c r="B21" s="4">
        <v>3.5146443514644347E-2</v>
      </c>
      <c r="C21" s="4">
        <v>0.19525801952580191</v>
      </c>
      <c r="D21" s="4">
        <v>0.36708507670850771</v>
      </c>
      <c r="E21" s="4">
        <v>5.2998605299860524E-3</v>
      </c>
      <c r="F21" s="4">
        <v>0.37545327754532781</v>
      </c>
      <c r="G21" s="4">
        <v>2.064156206415621E-2</v>
      </c>
      <c r="H21" s="4">
        <v>0</v>
      </c>
      <c r="I21" s="4">
        <v>0</v>
      </c>
      <c r="J21" s="4">
        <v>1.1157601115760109E-3</v>
      </c>
    </row>
    <row r="22" spans="1:10" x14ac:dyDescent="0.25">
      <c r="A22" s="1" t="s">
        <v>29</v>
      </c>
      <c r="B22" s="4">
        <v>3.5507246376811602E-2</v>
      </c>
      <c r="C22" s="4">
        <v>0.4251449275362319</v>
      </c>
      <c r="D22" s="4">
        <v>0.17355072463768109</v>
      </c>
      <c r="E22" s="4">
        <v>6.971014492753623E-2</v>
      </c>
      <c r="F22" s="4">
        <v>0</v>
      </c>
      <c r="G22" s="4">
        <v>0.24782608695652181</v>
      </c>
      <c r="H22" s="4">
        <v>4.8260869565217392E-2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4.7952784950202878E-3</v>
      </c>
      <c r="C23" s="4">
        <v>0.21689413500553301</v>
      </c>
      <c r="D23" s="4">
        <v>0.50866838804869052</v>
      </c>
      <c r="E23" s="4">
        <v>2.655846551088159E-2</v>
      </c>
      <c r="F23" s="4">
        <v>0</v>
      </c>
      <c r="G23" s="4">
        <v>0.18332718554039101</v>
      </c>
      <c r="H23" s="4">
        <v>0</v>
      </c>
      <c r="I23" s="4">
        <v>0</v>
      </c>
      <c r="J23" s="4">
        <v>5.9756547399483592E-2</v>
      </c>
    </row>
    <row r="24" spans="1:10" x14ac:dyDescent="0.25">
      <c r="A24" s="1" t="s">
        <v>31</v>
      </c>
      <c r="B24" s="4">
        <v>7.5091009228537269E-3</v>
      </c>
      <c r="C24" s="4">
        <v>0.67898929382211892</v>
      </c>
      <c r="D24" s="4">
        <v>0.1003452305791008</v>
      </c>
      <c r="E24" s="4">
        <v>0.15128353236704589</v>
      </c>
      <c r="F24" s="4">
        <v>2.3682549064384831E-2</v>
      </c>
      <c r="G24" s="4">
        <v>2.5630348051529361E-2</v>
      </c>
      <c r="H24" s="4">
        <v>0</v>
      </c>
      <c r="I24" s="4">
        <v>1.34330964630657E-5</v>
      </c>
      <c r="J24" s="4">
        <v>1.2546512096503371E-2</v>
      </c>
    </row>
    <row r="25" spans="1:10" x14ac:dyDescent="0.25">
      <c r="A25" s="1" t="s">
        <v>32</v>
      </c>
      <c r="B25" s="4">
        <v>1.6662862360191742E-2</v>
      </c>
      <c r="C25" s="4">
        <v>0.14416147650569011</v>
      </c>
      <c r="D25" s="4">
        <v>0.51566830795317431</v>
      </c>
      <c r="E25" s="4">
        <v>0.12061825414941139</v>
      </c>
      <c r="F25" s="4">
        <v>0</v>
      </c>
      <c r="G25" s="4">
        <v>0.17504157563504741</v>
      </c>
      <c r="H25" s="4">
        <v>1.80324126911664E-2</v>
      </c>
      <c r="I25" s="4">
        <v>1.3043336485472979E-4</v>
      </c>
      <c r="J25" s="4">
        <v>9.6846773404636911E-3</v>
      </c>
    </row>
    <row r="26" spans="1:10" x14ac:dyDescent="0.25">
      <c r="A26" s="1" t="s">
        <v>33</v>
      </c>
      <c r="B26" s="4">
        <v>1.8491003564220381E-2</v>
      </c>
      <c r="C26" s="4">
        <v>0.26739382488083469</v>
      </c>
      <c r="D26" s="4">
        <v>0.24051187357753251</v>
      </c>
      <c r="E26" s="4">
        <v>7.6274316142053503E-2</v>
      </c>
      <c r="F26" s="4">
        <v>0.26133894447545841</v>
      </c>
      <c r="G26" s="4">
        <v>0.1324429939451196</v>
      </c>
      <c r="H26" s="4">
        <v>0</v>
      </c>
      <c r="I26" s="4">
        <v>1.717696568901103E-3</v>
      </c>
      <c r="J26" s="4">
        <v>1.829346845879675E-3</v>
      </c>
    </row>
    <row r="27" spans="1:10" x14ac:dyDescent="0.25">
      <c r="A27" s="1" t="s">
        <v>34</v>
      </c>
      <c r="B27" s="4">
        <v>6.0583710883995367E-4</v>
      </c>
      <c r="C27" s="4">
        <v>0.38009693393741439</v>
      </c>
      <c r="D27" s="4">
        <v>0.18475397745232319</v>
      </c>
      <c r="E27" s="4">
        <v>9.0348751448740914E-3</v>
      </c>
      <c r="F27" s="4">
        <v>0.37187862185228121</v>
      </c>
      <c r="G27" s="4">
        <v>5.2892213676114207E-2</v>
      </c>
      <c r="H27" s="4">
        <v>2.6340743862606679E-5</v>
      </c>
      <c r="I27" s="4">
        <v>7.9022231587820037E-5</v>
      </c>
      <c r="J27" s="4">
        <v>6.321778527025603E-4</v>
      </c>
    </row>
    <row r="28" spans="1:10" x14ac:dyDescent="0.25">
      <c r="A28" s="1" t="s">
        <v>35</v>
      </c>
      <c r="B28" s="4">
        <v>1.684919966301601E-3</v>
      </c>
      <c r="C28" s="4">
        <v>0</v>
      </c>
      <c r="D28" s="4">
        <v>0.2072451558550969</v>
      </c>
      <c r="E28" s="4">
        <v>3.3698399326032018E-2</v>
      </c>
      <c r="F28" s="4">
        <v>0.72872788542544242</v>
      </c>
      <c r="G28" s="4">
        <v>2.780117944397641E-2</v>
      </c>
      <c r="H28" s="4">
        <v>0</v>
      </c>
      <c r="I28" s="4">
        <v>0</v>
      </c>
      <c r="J28" s="4">
        <v>8.424599831508004E-4</v>
      </c>
    </row>
    <row r="29" spans="1:10" x14ac:dyDescent="0.25">
      <c r="A29" s="1" t="s">
        <v>36</v>
      </c>
      <c r="B29" s="4">
        <v>1.6949152542372881E-2</v>
      </c>
      <c r="C29" s="4">
        <v>0</v>
      </c>
      <c r="D29" s="4">
        <v>0.91807909604519777</v>
      </c>
      <c r="E29" s="4">
        <v>3.1073446327683611E-2</v>
      </c>
      <c r="F29" s="4">
        <v>0</v>
      </c>
      <c r="G29" s="4">
        <v>1.1299435028248589E-2</v>
      </c>
      <c r="H29" s="4">
        <v>0</v>
      </c>
      <c r="I29" s="4">
        <v>5.6497175141242938E-3</v>
      </c>
      <c r="J29" s="4">
        <v>1.6949152542372881E-2</v>
      </c>
    </row>
    <row r="30" spans="1:10" x14ac:dyDescent="0.25">
      <c r="A30" s="1" t="s">
        <v>37</v>
      </c>
      <c r="B30" s="4">
        <v>8.179959100204498E-3</v>
      </c>
      <c r="C30" s="4">
        <v>0</v>
      </c>
      <c r="D30" s="4">
        <v>0.42944785276073622</v>
      </c>
      <c r="E30" s="4">
        <v>0.5521472392638036</v>
      </c>
      <c r="F30" s="4">
        <v>0</v>
      </c>
      <c r="G30" s="4">
        <v>0</v>
      </c>
      <c r="H30" s="4">
        <v>0</v>
      </c>
      <c r="I30" s="4">
        <v>0</v>
      </c>
      <c r="J30" s="4">
        <v>1.0224948875255621E-2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2.7915030195531911E-2</v>
      </c>
      <c r="C32" s="4">
        <v>0.1182482368343258</v>
      </c>
      <c r="D32" s="4">
        <v>0.43236623168208121</v>
      </c>
      <c r="E32" s="4">
        <v>0.12707462308374509</v>
      </c>
      <c r="F32" s="4">
        <v>4.3920773681321003E-2</v>
      </c>
      <c r="G32" s="4">
        <v>0.22196883314329149</v>
      </c>
      <c r="H32" s="4">
        <v>2.8210650787617721E-2</v>
      </c>
      <c r="I32" s="4">
        <v>4.223151315511635E-5</v>
      </c>
      <c r="J32" s="4">
        <v>2.533890789306981E-4</v>
      </c>
    </row>
    <row r="33" spans="1:10" x14ac:dyDescent="0.25">
      <c r="A33" s="1" t="s">
        <v>40</v>
      </c>
      <c r="B33" s="4">
        <v>5.2380952380952389E-2</v>
      </c>
      <c r="C33" s="4">
        <v>0.24052684903748731</v>
      </c>
      <c r="D33" s="4">
        <v>0.57892603850050661</v>
      </c>
      <c r="E33" s="4">
        <v>1.1144883485309019E-3</v>
      </c>
      <c r="F33" s="4">
        <v>3.5157041540020272E-2</v>
      </c>
      <c r="G33" s="4">
        <v>6.3728470111448846E-2</v>
      </c>
      <c r="H33" s="4">
        <v>0</v>
      </c>
      <c r="I33" s="4">
        <v>4.0526849037487338E-4</v>
      </c>
      <c r="J33" s="4">
        <v>2.7760891590678832E-2</v>
      </c>
    </row>
    <row r="34" spans="1:10" x14ac:dyDescent="0.25">
      <c r="A34" s="1" t="s">
        <v>41</v>
      </c>
      <c r="B34" s="4">
        <v>3.220744900487241E-3</v>
      </c>
      <c r="C34" s="4">
        <v>3.3033281030638359E-4</v>
      </c>
      <c r="D34" s="4">
        <v>3.881410521100007E-3</v>
      </c>
      <c r="E34" s="4">
        <v>0.98579568915682536</v>
      </c>
      <c r="F34" s="4">
        <v>0</v>
      </c>
      <c r="G34" s="4">
        <v>1.486497646378726E-3</v>
      </c>
      <c r="H34" s="4">
        <v>0</v>
      </c>
      <c r="I34" s="4">
        <v>0</v>
      </c>
      <c r="J34" s="4">
        <v>5.2853249649021383E-3</v>
      </c>
    </row>
    <row r="35" spans="1:10" x14ac:dyDescent="0.25">
      <c r="A35" s="1" t="s">
        <v>42</v>
      </c>
      <c r="B35" s="4">
        <v>1.240261763789343E-2</v>
      </c>
      <c r="C35" s="4">
        <v>0.91623558741040823</v>
      </c>
      <c r="D35" s="4">
        <v>2.8544717980679341E-2</v>
      </c>
      <c r="E35" s="4">
        <v>1.271424119663447E-2</v>
      </c>
      <c r="F35" s="4">
        <v>0</v>
      </c>
      <c r="G35" s="4">
        <v>2.8482393268931139E-2</v>
      </c>
      <c r="H35" s="4">
        <v>0</v>
      </c>
      <c r="I35" s="4">
        <v>0</v>
      </c>
      <c r="J35" s="4">
        <v>1.6204425054534119E-3</v>
      </c>
    </row>
    <row r="36" spans="1:10" x14ac:dyDescent="0.25">
      <c r="A36" s="1" t="s">
        <v>43</v>
      </c>
      <c r="B36" s="4">
        <v>3.5001029442042413E-2</v>
      </c>
      <c r="C36" s="4">
        <v>0.30800905908997323</v>
      </c>
      <c r="D36" s="4">
        <v>0.25406629606753139</v>
      </c>
      <c r="E36" s="4">
        <v>0.22647724933086269</v>
      </c>
      <c r="F36" s="4">
        <v>0</v>
      </c>
      <c r="G36" s="4">
        <v>0.1142680667078443</v>
      </c>
      <c r="H36" s="4">
        <v>1.8529956763434221E-3</v>
      </c>
      <c r="I36" s="4">
        <v>0</v>
      </c>
      <c r="J36" s="4">
        <v>6.0325303685402523E-2</v>
      </c>
    </row>
    <row r="37" spans="1:10" x14ac:dyDescent="0.25">
      <c r="A37" s="1" t="s">
        <v>44</v>
      </c>
      <c r="B37" s="4">
        <v>0</v>
      </c>
      <c r="C37" s="4">
        <v>0.40111642743221693</v>
      </c>
      <c r="D37" s="4">
        <v>0.18867623604465711</v>
      </c>
      <c r="E37" s="4">
        <v>0.29282296650717698</v>
      </c>
      <c r="F37" s="4">
        <v>8.9792663476874007E-2</v>
      </c>
      <c r="G37" s="4">
        <v>2.7591706539074959E-2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5.0933245614965888E-4</v>
      </c>
      <c r="C38" s="4">
        <v>0.17769336063921229</v>
      </c>
      <c r="D38" s="4">
        <v>0.45504610519837441</v>
      </c>
      <c r="E38" s="4">
        <v>0.18394329431988199</v>
      </c>
      <c r="F38" s="4">
        <v>0.15348945787926699</v>
      </c>
      <c r="G38" s="4">
        <v>2.883033923663799E-2</v>
      </c>
      <c r="H38" s="4">
        <v>4.8811027047675648E-4</v>
      </c>
      <c r="I38" s="4">
        <v>0</v>
      </c>
      <c r="J38" s="4">
        <v>0</v>
      </c>
    </row>
    <row r="39" spans="1:10" x14ac:dyDescent="0.25">
      <c r="A39" s="1" t="s">
        <v>46</v>
      </c>
      <c r="B39" s="4">
        <v>5.8347292015633719E-2</v>
      </c>
      <c r="C39" s="4">
        <v>6.1418202121719711E-3</v>
      </c>
      <c r="D39" s="4">
        <v>4.1876046901172534E-3</v>
      </c>
      <c r="E39" s="4">
        <v>0.43076493579006142</v>
      </c>
      <c r="F39" s="4">
        <v>0.46747627024008942</v>
      </c>
      <c r="G39" s="4">
        <v>2.6242322724734781E-2</v>
      </c>
      <c r="H39" s="4">
        <v>0</v>
      </c>
      <c r="I39" s="4">
        <v>0</v>
      </c>
      <c r="J39" s="4">
        <v>6.8397543271915126E-3</v>
      </c>
    </row>
    <row r="40" spans="1:10" x14ac:dyDescent="0.25">
      <c r="A40" s="1" t="s">
        <v>47</v>
      </c>
      <c r="B40" s="4">
        <v>7.2799470549305099E-3</v>
      </c>
      <c r="C40" s="4">
        <v>0.35936465916611521</v>
      </c>
      <c r="D40" s="4">
        <v>2.4487094639311719E-2</v>
      </c>
      <c r="E40" s="4">
        <v>0.23759099933818659</v>
      </c>
      <c r="F40" s="4">
        <v>0.36730641958967569</v>
      </c>
      <c r="G40" s="4">
        <v>3.9708802117802778E-3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1.2816404998397949E-2</v>
      </c>
      <c r="C41" s="4">
        <v>0.17013777635373281</v>
      </c>
      <c r="D41" s="4">
        <v>6.1198333867350213E-2</v>
      </c>
      <c r="E41" s="4">
        <v>0.14098045498237749</v>
      </c>
      <c r="F41" s="4">
        <v>0.5770586350528677</v>
      </c>
      <c r="G41" s="4">
        <v>3.7487984620313997E-2</v>
      </c>
      <c r="H41" s="4">
        <v>0</v>
      </c>
      <c r="I41" s="4">
        <v>0</v>
      </c>
      <c r="J41" s="4">
        <v>3.2041012495994872E-4</v>
      </c>
    </row>
    <row r="42" spans="1:10" x14ac:dyDescent="0.25">
      <c r="A42" s="1" t="s">
        <v>49</v>
      </c>
      <c r="B42" s="4">
        <v>3.4058012147357658E-4</v>
      </c>
      <c r="C42" s="4">
        <v>0.25889765567349721</v>
      </c>
      <c r="D42" s="4">
        <v>0.4580235000283816</v>
      </c>
      <c r="E42" s="4">
        <v>0.25112107623318392</v>
      </c>
      <c r="F42" s="4">
        <v>0</v>
      </c>
      <c r="G42" s="4">
        <v>3.0368394164727249E-2</v>
      </c>
      <c r="H42" s="4">
        <v>5.1087018221036493E-4</v>
      </c>
      <c r="I42" s="4">
        <v>0</v>
      </c>
      <c r="J42" s="4">
        <v>7.3792359652608268E-4</v>
      </c>
    </row>
    <row r="43" spans="1:10" x14ac:dyDescent="0.25">
      <c r="A43" s="1" t="s">
        <v>50</v>
      </c>
      <c r="B43" s="4">
        <v>1.347064254424735E-2</v>
      </c>
      <c r="C43" s="4">
        <v>0.48959867994578338</v>
      </c>
      <c r="D43" s="4">
        <v>0.20126406977429431</v>
      </c>
      <c r="E43" s="4">
        <v>6.9447718388433805E-2</v>
      </c>
      <c r="F43" s="4">
        <v>0.19329856404816631</v>
      </c>
      <c r="G43" s="4">
        <v>2.2212072995855179E-2</v>
      </c>
      <c r="H43" s="4">
        <v>4.0539611448327344E-3</v>
      </c>
      <c r="I43" s="4">
        <v>1.252283575932583E-4</v>
      </c>
      <c r="J43" s="4">
        <v>6.5290628007936037E-3</v>
      </c>
    </row>
    <row r="44" spans="1:10" x14ac:dyDescent="0.25">
      <c r="A44" s="1" t="s">
        <v>51</v>
      </c>
      <c r="B44" s="4">
        <v>6.7197188301898097E-3</v>
      </c>
      <c r="C44" s="4">
        <v>0.27212365081425421</v>
      </c>
      <c r="D44" s="4">
        <v>0.39090192006230462</v>
      </c>
      <c r="E44" s="4">
        <v>0.18788253971423721</v>
      </c>
      <c r="F44" s="4">
        <v>4.4771499605603421E-2</v>
      </c>
      <c r="G44" s="4">
        <v>8.2663524807045211E-2</v>
      </c>
      <c r="H44" s="4">
        <v>1.3928689105668329E-2</v>
      </c>
      <c r="I44" s="4">
        <v>1.996944674647789E-5</v>
      </c>
      <c r="J44" s="4">
        <v>9.8848761395065542E-4</v>
      </c>
    </row>
    <row r="45" spans="1:10" x14ac:dyDescent="0.25">
      <c r="A45" s="1" t="s">
        <v>52</v>
      </c>
      <c r="B45" s="4">
        <v>0</v>
      </c>
      <c r="C45" s="4">
        <v>0.35113784135240572</v>
      </c>
      <c r="D45" s="4">
        <v>0.17987646293888171</v>
      </c>
      <c r="E45" s="4">
        <v>0.14681404421326399</v>
      </c>
      <c r="F45" s="4">
        <v>0.29330299089726919</v>
      </c>
      <c r="G45" s="4">
        <v>2.022106631989597E-2</v>
      </c>
      <c r="H45" s="4">
        <v>8.5500650195058526E-3</v>
      </c>
      <c r="I45" s="4">
        <v>0</v>
      </c>
      <c r="J45" s="4">
        <v>9.7529258777633295E-5</v>
      </c>
    </row>
    <row r="46" spans="1:10" x14ac:dyDescent="0.25">
      <c r="A46" s="1" t="s">
        <v>53</v>
      </c>
      <c r="B46" s="4">
        <v>6.0235294117647054E-3</v>
      </c>
      <c r="C46" s="4">
        <v>5.4086274509803918E-2</v>
      </c>
      <c r="D46" s="4">
        <v>0.48806274509803921</v>
      </c>
      <c r="E46" s="4">
        <v>0.27736470588235301</v>
      </c>
      <c r="F46" s="4">
        <v>0</v>
      </c>
      <c r="G46" s="4">
        <v>0.16859607843137259</v>
      </c>
      <c r="H46" s="4">
        <v>3.1686274509803922E-3</v>
      </c>
      <c r="I46" s="4">
        <v>3.1372549019607843E-5</v>
      </c>
      <c r="J46" s="4">
        <v>2.666666666666667E-3</v>
      </c>
    </row>
    <row r="47" spans="1:10" x14ac:dyDescent="0.25">
      <c r="A47" s="1" t="s">
        <v>54</v>
      </c>
      <c r="B47" s="4">
        <v>8.3267955210042082E-3</v>
      </c>
      <c r="C47" s="4">
        <v>3.2273019042864282E-2</v>
      </c>
      <c r="D47" s="4">
        <v>0.22667784038228381</v>
      </c>
      <c r="E47" s="4">
        <v>0.52701305185079528</v>
      </c>
      <c r="F47" s="4">
        <v>1.2748734041794449E-2</v>
      </c>
      <c r="G47" s="4">
        <v>0.18682690250338779</v>
      </c>
      <c r="H47" s="4">
        <v>5.224306397546538E-3</v>
      </c>
      <c r="I47" s="4">
        <v>1.7830397261250981E-5</v>
      </c>
      <c r="J47" s="4">
        <v>8.9151986306254918E-4</v>
      </c>
    </row>
    <row r="48" spans="1:10" x14ac:dyDescent="0.25">
      <c r="A48" s="1" t="s">
        <v>55</v>
      </c>
      <c r="B48" s="4">
        <v>5.8164051707841968E-5</v>
      </c>
      <c r="C48" s="4">
        <v>4.9628477119716172E-2</v>
      </c>
      <c r="D48" s="4">
        <v>0.57474807695104047</v>
      </c>
      <c r="E48" s="4">
        <v>4.2474298759651613E-2</v>
      </c>
      <c r="F48" s="4">
        <v>0</v>
      </c>
      <c r="G48" s="4">
        <v>0.3328874089369066</v>
      </c>
      <c r="H48" s="4">
        <v>0</v>
      </c>
      <c r="I48" s="4">
        <v>0</v>
      </c>
      <c r="J48" s="4">
        <v>2.0357418097744691E-4</v>
      </c>
    </row>
    <row r="49" spans="1:10" x14ac:dyDescent="0.25">
      <c r="A49" s="1" t="s">
        <v>56</v>
      </c>
      <c r="B49" s="4">
        <v>1.606086221470837E-3</v>
      </c>
      <c r="C49" s="4">
        <v>0.94349112426035509</v>
      </c>
      <c r="D49" s="4">
        <v>8.4530853761623009E-5</v>
      </c>
      <c r="E49" s="4">
        <v>1.21301775147929E-2</v>
      </c>
      <c r="F49" s="4">
        <v>4.2561284868977187E-2</v>
      </c>
      <c r="G49" s="4">
        <v>0</v>
      </c>
      <c r="H49" s="4">
        <v>0</v>
      </c>
      <c r="I49" s="4">
        <v>8.4530853761623009E-5</v>
      </c>
      <c r="J49" s="4">
        <v>4.2265426880811498E-5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9"/>
  <sheetViews>
    <sheetView workbookViewId="0">
      <selection activeCell="B2" sqref="B2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6.4536639643935773E-2</v>
      </c>
      <c r="C2" s="4">
        <v>0.1049117787315212</v>
      </c>
      <c r="D2" s="4">
        <v>0.15736766809728181</v>
      </c>
      <c r="E2" s="4">
        <v>0.58893657606103955</v>
      </c>
      <c r="F2" s="4">
        <v>0</v>
      </c>
      <c r="G2" s="4">
        <v>5.1502145922746788E-2</v>
      </c>
      <c r="H2" s="4">
        <v>0</v>
      </c>
      <c r="I2" s="4">
        <v>3.1791448100460982E-4</v>
      </c>
      <c r="J2" s="4">
        <v>3.24272770624702E-2</v>
      </c>
    </row>
    <row r="3" spans="1:10" x14ac:dyDescent="0.25">
      <c r="A3" s="1" t="s">
        <v>10</v>
      </c>
      <c r="B3" s="4">
        <v>1.7599407870389411E-2</v>
      </c>
      <c r="C3" s="4">
        <v>0.76273695464451663</v>
      </c>
      <c r="D3" s="4">
        <v>0.13734117356799211</v>
      </c>
      <c r="E3" s="4">
        <v>5.3661745959949013E-2</v>
      </c>
      <c r="F3" s="4">
        <v>0</v>
      </c>
      <c r="G3" s="4">
        <v>1.6489164850528391E-2</v>
      </c>
      <c r="H3" s="4">
        <v>0</v>
      </c>
      <c r="I3" s="4">
        <v>4.5232123031374642E-4</v>
      </c>
      <c r="J3" s="4">
        <v>1.1719231876310699E-2</v>
      </c>
    </row>
    <row r="4" spans="1:10" x14ac:dyDescent="0.25">
      <c r="A4" s="1" t="s">
        <v>11</v>
      </c>
      <c r="B4" s="4">
        <v>3.0036968576709799E-2</v>
      </c>
      <c r="C4" s="4">
        <v>7.474584103512015E-2</v>
      </c>
      <c r="D4" s="4">
        <v>0.28488909426987058</v>
      </c>
      <c r="E4" s="4">
        <v>4.5055452865064701E-3</v>
      </c>
      <c r="F4" s="4">
        <v>0.55718576709796674</v>
      </c>
      <c r="G4" s="4">
        <v>4.2860443622920533E-2</v>
      </c>
      <c r="H4" s="4">
        <v>0</v>
      </c>
      <c r="I4" s="4">
        <v>1.155268022181146E-4</v>
      </c>
      <c r="J4" s="4">
        <v>5.660813308687616E-3</v>
      </c>
    </row>
    <row r="5" spans="1:10" x14ac:dyDescent="0.25">
      <c r="A5" s="1" t="s">
        <v>12</v>
      </c>
      <c r="B5" s="4">
        <v>0</v>
      </c>
      <c r="C5" s="4">
        <v>0.52144522144522154</v>
      </c>
      <c r="D5" s="4">
        <v>5.4545454545454543E-2</v>
      </c>
      <c r="E5" s="4">
        <v>6.5967365967365965E-2</v>
      </c>
      <c r="F5" s="4">
        <v>0.34125874125874128</v>
      </c>
      <c r="G5" s="4">
        <v>1.5617715617715621E-2</v>
      </c>
      <c r="H5" s="4">
        <v>0</v>
      </c>
      <c r="I5" s="4">
        <v>0</v>
      </c>
      <c r="J5" s="4">
        <v>1.1655011655011659E-3</v>
      </c>
    </row>
    <row r="6" spans="1:10" x14ac:dyDescent="0.25">
      <c r="A6" s="1" t="s">
        <v>13</v>
      </c>
      <c r="B6" s="4">
        <v>3.8817851179175147E-2</v>
      </c>
      <c r="C6" s="4">
        <v>2.1662053663334631E-2</v>
      </c>
      <c r="D6" s="4">
        <v>3.3305121577418398E-2</v>
      </c>
      <c r="E6" s="4">
        <v>0.84697028615870262</v>
      </c>
      <c r="F6" s="4">
        <v>2.664867214127228E-2</v>
      </c>
      <c r="G6" s="4">
        <v>3.1132053892078598E-2</v>
      </c>
      <c r="H6" s="4">
        <v>0</v>
      </c>
      <c r="I6" s="4">
        <v>0</v>
      </c>
      <c r="J6" s="4">
        <v>1.463961388018391E-3</v>
      </c>
    </row>
    <row r="7" spans="1:10" x14ac:dyDescent="0.25">
      <c r="A7" s="1" t="s">
        <v>14</v>
      </c>
      <c r="B7" s="4">
        <v>1.355694405925249E-2</v>
      </c>
      <c r="C7" s="4">
        <v>0.1605788211494853</v>
      </c>
      <c r="D7" s="4">
        <v>6.4880826141573006E-2</v>
      </c>
      <c r="E7" s="4">
        <v>0.59368321451294515</v>
      </c>
      <c r="F7" s="4">
        <v>0.14387327275396841</v>
      </c>
      <c r="G7" s="4">
        <v>1.8434833678646591E-2</v>
      </c>
      <c r="H7" s="4">
        <v>3.2628024209993961E-5</v>
      </c>
      <c r="I7" s="4">
        <v>4.8942036314990938E-5</v>
      </c>
      <c r="J7" s="4">
        <v>4.9105176436040907E-3</v>
      </c>
    </row>
    <row r="8" spans="1:10" x14ac:dyDescent="0.25">
      <c r="A8" s="1" t="s">
        <v>15</v>
      </c>
      <c r="B8" s="4">
        <v>4.3654975161824478E-3</v>
      </c>
      <c r="C8" s="4">
        <v>0</v>
      </c>
      <c r="D8" s="4">
        <v>1.113954538612073E-2</v>
      </c>
      <c r="E8" s="4">
        <v>0.53063374981183209</v>
      </c>
      <c r="F8" s="4">
        <v>0.42029203673039289</v>
      </c>
      <c r="G8" s="4">
        <v>1.9418937227156409E-2</v>
      </c>
      <c r="H8" s="4">
        <v>1.3397561342766821E-2</v>
      </c>
      <c r="I8" s="4">
        <v>4.5160319132921882E-4</v>
      </c>
      <c r="J8" s="4">
        <v>3.0106879421947918E-4</v>
      </c>
    </row>
    <row r="9" spans="1:10" x14ac:dyDescent="0.25">
      <c r="A9" s="1" t="s">
        <v>16</v>
      </c>
      <c r="B9" s="4">
        <v>2.9973671368064641E-3</v>
      </c>
      <c r="C9" s="4">
        <v>0.80908428174648606</v>
      </c>
      <c r="D9" s="4">
        <v>1.283897360509462E-2</v>
      </c>
      <c r="E9" s="4">
        <v>0.14618114339765881</v>
      </c>
      <c r="F9" s="4">
        <v>1.871622313666187E-2</v>
      </c>
      <c r="G9" s="4">
        <v>8.4980630079708897E-3</v>
      </c>
      <c r="H9" s="4">
        <v>0</v>
      </c>
      <c r="I9" s="4">
        <v>3.3136722115448352E-5</v>
      </c>
      <c r="J9" s="4">
        <v>1.6508112472059719E-3</v>
      </c>
    </row>
    <row r="10" spans="1:10" x14ac:dyDescent="0.25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1.367209752762903E-2</v>
      </c>
      <c r="C11" s="4">
        <v>0.61285177167597127</v>
      </c>
      <c r="D11" s="4">
        <v>1.5608978010709811E-2</v>
      </c>
      <c r="E11" s="4">
        <v>2.3812236527287228E-2</v>
      </c>
      <c r="F11" s="4">
        <v>0.29816566024837649</v>
      </c>
      <c r="G11" s="4">
        <v>3.4408112111199728E-2</v>
      </c>
      <c r="H11" s="4">
        <v>0</v>
      </c>
      <c r="I11" s="4">
        <v>0</v>
      </c>
      <c r="J11" s="4">
        <v>1.481143898826478E-3</v>
      </c>
    </row>
    <row r="12" spans="1:10" x14ac:dyDescent="0.25">
      <c r="A12" s="1" t="s">
        <v>19</v>
      </c>
      <c r="B12" s="4">
        <v>3.909549973004732E-2</v>
      </c>
      <c r="C12" s="4">
        <v>0.47178200527201708</v>
      </c>
      <c r="D12" s="4">
        <v>0.12298726458538441</v>
      </c>
      <c r="E12" s="4">
        <v>3.3617048305649953E-2</v>
      </c>
      <c r="F12" s="4">
        <v>0.22315558802045291</v>
      </c>
      <c r="G12" s="4">
        <v>4.0143551306888563E-2</v>
      </c>
      <c r="H12" s="4">
        <v>0</v>
      </c>
      <c r="I12" s="4">
        <v>4.8909073585924352E-3</v>
      </c>
      <c r="J12" s="4">
        <v>6.4328135420967381E-2</v>
      </c>
    </row>
    <row r="13" spans="1:10" x14ac:dyDescent="0.25">
      <c r="A13" s="1" t="s">
        <v>20</v>
      </c>
      <c r="B13" s="4">
        <v>7.7596996245306624E-2</v>
      </c>
      <c r="C13" s="4">
        <v>0.49787234042553191</v>
      </c>
      <c r="D13" s="4">
        <v>0.17622027534418019</v>
      </c>
      <c r="E13" s="4">
        <v>8.260325406758447E-3</v>
      </c>
      <c r="F13" s="4">
        <v>0</v>
      </c>
      <c r="G13" s="4">
        <v>6.0075093867334159E-2</v>
      </c>
      <c r="H13" s="4">
        <v>0</v>
      </c>
      <c r="I13" s="4">
        <v>0</v>
      </c>
      <c r="J13" s="4">
        <v>0.17997496871088861</v>
      </c>
    </row>
    <row r="14" spans="1:10" x14ac:dyDescent="0.25">
      <c r="A14" s="1" t="s">
        <v>21</v>
      </c>
      <c r="B14" s="4">
        <v>2.4630541871921178E-3</v>
      </c>
      <c r="C14" s="4">
        <v>0</v>
      </c>
      <c r="D14" s="4">
        <v>2.7914614121510681E-2</v>
      </c>
      <c r="E14" s="4">
        <v>1.6420361247947461E-3</v>
      </c>
      <c r="F14" s="4">
        <v>0</v>
      </c>
      <c r="G14" s="4">
        <v>0.96059113300492605</v>
      </c>
      <c r="H14" s="4">
        <v>0</v>
      </c>
      <c r="I14" s="4">
        <v>0</v>
      </c>
      <c r="J14" s="4">
        <v>7.3891625615763543E-3</v>
      </c>
    </row>
    <row r="15" spans="1:10" x14ac:dyDescent="0.25">
      <c r="A15" s="1" t="s">
        <v>22</v>
      </c>
      <c r="B15" s="4">
        <v>9.6176168208801788E-3</v>
      </c>
      <c r="C15" s="4">
        <v>0.24143534640002651</v>
      </c>
      <c r="D15" s="4">
        <v>0.31439657745497962</v>
      </c>
      <c r="E15" s="4">
        <v>9.0571419095944017E-2</v>
      </c>
      <c r="F15" s="4">
        <v>0.18273471959672341</v>
      </c>
      <c r="G15" s="4">
        <v>6.8086094252644849E-2</v>
      </c>
      <c r="H15" s="4">
        <v>0</v>
      </c>
      <c r="I15" s="4">
        <v>1.724538188571618E-3</v>
      </c>
      <c r="J15" s="4">
        <v>9.1433688190229831E-2</v>
      </c>
    </row>
    <row r="16" spans="1:10" x14ac:dyDescent="0.25">
      <c r="A16" s="1" t="s">
        <v>23</v>
      </c>
      <c r="B16" s="4">
        <v>0.12296094908551659</v>
      </c>
      <c r="C16" s="4">
        <v>0.17165101334651511</v>
      </c>
      <c r="D16" s="4">
        <v>0.13049925852694019</v>
      </c>
      <c r="E16" s="4">
        <v>0.17523479980227391</v>
      </c>
      <c r="F16" s="4">
        <v>0.28942165101334649</v>
      </c>
      <c r="G16" s="4">
        <v>0.1078843302026693</v>
      </c>
      <c r="H16" s="4">
        <v>0</v>
      </c>
      <c r="I16" s="4">
        <v>0</v>
      </c>
      <c r="J16" s="4">
        <v>2.3479980227385068E-3</v>
      </c>
    </row>
    <row r="17" spans="1:10" x14ac:dyDescent="0.25">
      <c r="A17" s="1" t="s">
        <v>24</v>
      </c>
      <c r="B17" s="4">
        <v>6.6589718547456263E-3</v>
      </c>
      <c r="C17" s="4">
        <v>4.3416496492941478E-2</v>
      </c>
      <c r="D17" s="4">
        <v>3.9048210956228353E-2</v>
      </c>
      <c r="E17" s="4">
        <v>0.1005948681523573</v>
      </c>
      <c r="F17" s="4">
        <v>0.78083991831661181</v>
      </c>
      <c r="G17" s="4">
        <v>2.1344224451744651E-2</v>
      </c>
      <c r="H17" s="4">
        <v>8.345911391281184E-4</v>
      </c>
      <c r="I17" s="4">
        <v>3.5514516558643339E-5</v>
      </c>
      <c r="J17" s="4">
        <v>7.22720411968392E-3</v>
      </c>
    </row>
    <row r="18" spans="1:10" x14ac:dyDescent="0.25">
      <c r="A18" s="1" t="s">
        <v>25</v>
      </c>
      <c r="B18" s="4">
        <v>2.348731130767874E-2</v>
      </c>
      <c r="C18" s="4">
        <v>0.34258209218517682</v>
      </c>
      <c r="D18" s="4">
        <v>0.41780701091202338</v>
      </c>
      <c r="E18" s="4">
        <v>1.2802096721352791E-2</v>
      </c>
      <c r="F18" s="4">
        <v>0.1588417630604067</v>
      </c>
      <c r="G18" s="4">
        <v>3.1173609536050001E-2</v>
      </c>
      <c r="H18" s="4">
        <v>0</v>
      </c>
      <c r="I18" s="4">
        <v>2.520097779793856E-5</v>
      </c>
      <c r="J18" s="4">
        <v>1.328091529951362E-2</v>
      </c>
    </row>
    <row r="19" spans="1:10" x14ac:dyDescent="0.25">
      <c r="A19" s="1" t="s">
        <v>26</v>
      </c>
      <c r="B19" s="4">
        <v>2.8703556051666401E-3</v>
      </c>
      <c r="C19" s="4">
        <v>0.55302184659543929</v>
      </c>
      <c r="D19" s="4">
        <v>0.22580130760644229</v>
      </c>
      <c r="E19" s="4">
        <v>4.1301227874342213E-2</v>
      </c>
      <c r="F19" s="4">
        <v>0</v>
      </c>
      <c r="G19" s="4">
        <v>0.14798277786636899</v>
      </c>
      <c r="H19" s="4">
        <v>0</v>
      </c>
      <c r="I19" s="4">
        <v>0</v>
      </c>
      <c r="J19" s="4">
        <v>2.9022484452240468E-2</v>
      </c>
    </row>
    <row r="20" spans="1:10" x14ac:dyDescent="0.25">
      <c r="A20" s="1" t="s">
        <v>27</v>
      </c>
      <c r="B20" s="4">
        <v>7.9744816586921861E-4</v>
      </c>
      <c r="C20" s="4">
        <v>0.19298245614035089</v>
      </c>
      <c r="D20" s="4">
        <v>0.2448165869218501</v>
      </c>
      <c r="E20" s="4">
        <v>0.37480063795853269</v>
      </c>
      <c r="F20" s="4">
        <v>0</v>
      </c>
      <c r="G20" s="4">
        <v>0.18421052631578949</v>
      </c>
      <c r="H20" s="4">
        <v>0</v>
      </c>
      <c r="I20" s="4">
        <v>0</v>
      </c>
      <c r="J20" s="4">
        <v>2.392344497607655E-3</v>
      </c>
    </row>
    <row r="21" spans="1:10" x14ac:dyDescent="0.25">
      <c r="A21" s="1" t="s">
        <v>28</v>
      </c>
      <c r="B21" s="4">
        <v>3.903903903903904E-2</v>
      </c>
      <c r="C21" s="4">
        <v>0.18443443443443441</v>
      </c>
      <c r="D21" s="4">
        <v>0.38113113113113112</v>
      </c>
      <c r="E21" s="4">
        <v>5.2552552552552548E-3</v>
      </c>
      <c r="F21" s="4">
        <v>0.36736736736736741</v>
      </c>
      <c r="G21" s="4">
        <v>2.002002002002002E-2</v>
      </c>
      <c r="H21" s="4">
        <v>0</v>
      </c>
      <c r="I21" s="4">
        <v>0</v>
      </c>
      <c r="J21" s="4">
        <v>2.7527527527527532E-3</v>
      </c>
    </row>
    <row r="22" spans="1:10" x14ac:dyDescent="0.25">
      <c r="A22" s="1" t="s">
        <v>29</v>
      </c>
      <c r="B22" s="4">
        <v>4.0296495956873332E-2</v>
      </c>
      <c r="C22" s="4">
        <v>0.43059299191374673</v>
      </c>
      <c r="D22" s="4">
        <v>0.1671159029649596</v>
      </c>
      <c r="E22" s="4">
        <v>7.607816711590297E-2</v>
      </c>
      <c r="F22" s="4">
        <v>0</v>
      </c>
      <c r="G22" s="4">
        <v>0.23861185983827499</v>
      </c>
      <c r="H22" s="4">
        <v>4.7304582210242592E-2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6.3447303489601687E-3</v>
      </c>
      <c r="C23" s="4">
        <v>0.1917518505463518</v>
      </c>
      <c r="D23" s="4">
        <v>0.56609094113500169</v>
      </c>
      <c r="E23" s="4">
        <v>2.3616496298907299E-2</v>
      </c>
      <c r="F23" s="4">
        <v>0</v>
      </c>
      <c r="G23" s="4">
        <v>0.1431089178709905</v>
      </c>
      <c r="H23" s="4">
        <v>0</v>
      </c>
      <c r="I23" s="4">
        <v>0</v>
      </c>
      <c r="J23" s="4">
        <v>6.9087063799788503E-2</v>
      </c>
    </row>
    <row r="24" spans="1:10" x14ac:dyDescent="0.25">
      <c r="A24" s="1" t="s">
        <v>31</v>
      </c>
      <c r="B24" s="4">
        <v>9.2934468640896214E-3</v>
      </c>
      <c r="C24" s="4">
        <v>0.6697184336774421</v>
      </c>
      <c r="D24" s="4">
        <v>0.11309120136638789</v>
      </c>
      <c r="E24" s="4">
        <v>0.15398236756838221</v>
      </c>
      <c r="F24" s="4">
        <v>2.2392183457664579E-2</v>
      </c>
      <c r="G24" s="4">
        <v>1.6778439203275309E-2</v>
      </c>
      <c r="H24" s="4">
        <v>0</v>
      </c>
      <c r="I24" s="4">
        <v>7.5352271870996913E-5</v>
      </c>
      <c r="J24" s="4">
        <v>1.4668575590887399E-2</v>
      </c>
    </row>
    <row r="25" spans="1:10" x14ac:dyDescent="0.25">
      <c r="A25" s="1" t="s">
        <v>32</v>
      </c>
      <c r="B25" s="4">
        <v>1.7121838481820251E-2</v>
      </c>
      <c r="C25" s="4">
        <v>0.14358256567169039</v>
      </c>
      <c r="D25" s="4">
        <v>0.56218873083558485</v>
      </c>
      <c r="E25" s="4">
        <v>0.1068324598808633</v>
      </c>
      <c r="F25" s="4">
        <v>0</v>
      </c>
      <c r="G25" s="4">
        <v>0.13889521825461409</v>
      </c>
      <c r="H25" s="4">
        <v>1.8130920217440841E-2</v>
      </c>
      <c r="I25" s="4">
        <v>1.3020409491878521E-4</v>
      </c>
      <c r="J25" s="4">
        <v>1.311806256306761E-2</v>
      </c>
    </row>
    <row r="26" spans="1:10" x14ac:dyDescent="0.25">
      <c r="A26" s="1" t="s">
        <v>33</v>
      </c>
      <c r="B26" s="4">
        <v>1.8811805679131609E-2</v>
      </c>
      <c r="C26" s="4">
        <v>0.26888171441645281</v>
      </c>
      <c r="D26" s="4">
        <v>0.25154434756082072</v>
      </c>
      <c r="E26" s="4">
        <v>6.3138182033878207E-2</v>
      </c>
      <c r="F26" s="4">
        <v>0.23642711272677969</v>
      </c>
      <c r="G26" s="4">
        <v>0.1569175754802519</v>
      </c>
      <c r="H26" s="4">
        <v>0</v>
      </c>
      <c r="I26" s="4">
        <v>1.957444644990721E-3</v>
      </c>
      <c r="J26" s="4">
        <v>2.3218174576946221E-3</v>
      </c>
    </row>
    <row r="27" spans="1:10" x14ac:dyDescent="0.25">
      <c r="A27" s="1" t="s">
        <v>34</v>
      </c>
      <c r="B27" s="4">
        <v>8.9378817220318776E-4</v>
      </c>
      <c r="C27" s="4">
        <v>0.3994736580763692</v>
      </c>
      <c r="D27" s="4">
        <v>0.1973037390138537</v>
      </c>
      <c r="E27" s="4">
        <v>8.9378817220318787E-3</v>
      </c>
      <c r="F27" s="4">
        <v>0.33914295645265402</v>
      </c>
      <c r="G27" s="4">
        <v>5.3105913898406083E-2</v>
      </c>
      <c r="H27" s="4">
        <v>2.482744922786633E-5</v>
      </c>
      <c r="I27" s="4">
        <v>1.7379214459506431E-4</v>
      </c>
      <c r="J27" s="4">
        <v>9.4344307065892042E-4</v>
      </c>
    </row>
    <row r="28" spans="1:10" x14ac:dyDescent="0.25">
      <c r="A28" s="1" t="s">
        <v>35</v>
      </c>
      <c r="B28" s="4">
        <v>3.779289493575208E-3</v>
      </c>
      <c r="C28" s="4">
        <v>0</v>
      </c>
      <c r="D28" s="4">
        <v>0.18140589569161</v>
      </c>
      <c r="E28" s="4">
        <v>3.1746031746031751E-2</v>
      </c>
      <c r="F28" s="4">
        <v>0.74300831443688597</v>
      </c>
      <c r="G28" s="4">
        <v>3.1746031746031751E-2</v>
      </c>
      <c r="H28" s="4">
        <v>0</v>
      </c>
      <c r="I28" s="4">
        <v>0</v>
      </c>
      <c r="J28" s="4">
        <v>8.3144368858654588E-3</v>
      </c>
    </row>
    <row r="29" spans="1:10" x14ac:dyDescent="0.25">
      <c r="A29" s="1" t="s">
        <v>36</v>
      </c>
      <c r="B29" s="4">
        <v>1.8808777429467079E-2</v>
      </c>
      <c r="C29" s="4">
        <v>0</v>
      </c>
      <c r="D29" s="4">
        <v>0.90595611285266453</v>
      </c>
      <c r="E29" s="4">
        <v>3.7617554858934157E-2</v>
      </c>
      <c r="F29" s="4">
        <v>0</v>
      </c>
      <c r="G29" s="4">
        <v>1.2539184952978059E-2</v>
      </c>
      <c r="H29" s="4">
        <v>0</v>
      </c>
      <c r="I29" s="4">
        <v>6.269592476489028E-3</v>
      </c>
      <c r="J29" s="4">
        <v>1.8808777429467079E-2</v>
      </c>
    </row>
    <row r="30" spans="1:10" x14ac:dyDescent="0.25">
      <c r="A30" s="1" t="s">
        <v>37</v>
      </c>
      <c r="B30" s="4">
        <v>8.4033613445378165E-3</v>
      </c>
      <c r="C30" s="4">
        <v>0</v>
      </c>
      <c r="D30" s="4">
        <v>0.40336134453781508</v>
      </c>
      <c r="E30" s="4">
        <v>0.57352941176470595</v>
      </c>
      <c r="F30" s="4">
        <v>0</v>
      </c>
      <c r="G30" s="4">
        <v>4.2016806722689082E-3</v>
      </c>
      <c r="H30" s="4">
        <v>0</v>
      </c>
      <c r="I30" s="4">
        <v>0</v>
      </c>
      <c r="J30" s="4">
        <v>1.050420168067227E-2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2.992784519514595E-2</v>
      </c>
      <c r="C32" s="4">
        <v>0.1145047556575927</v>
      </c>
      <c r="D32" s="4">
        <v>0.46720236142997712</v>
      </c>
      <c r="E32" s="4">
        <v>0.1106920301738275</v>
      </c>
      <c r="F32" s="4">
        <v>4.0792062971466057E-2</v>
      </c>
      <c r="G32" s="4">
        <v>0.20543620859298131</v>
      </c>
      <c r="H32" s="4">
        <v>3.033781567727124E-2</v>
      </c>
      <c r="I32" s="4">
        <v>4.0997048212528703E-5</v>
      </c>
      <c r="J32" s="4">
        <v>1.0659232535257461E-3</v>
      </c>
    </row>
    <row r="33" spans="1:10" x14ac:dyDescent="0.25">
      <c r="A33" s="1" t="s">
        <v>40</v>
      </c>
      <c r="B33" s="4">
        <v>3.8095238095238099E-2</v>
      </c>
      <c r="C33" s="4">
        <v>0.2373333333333334</v>
      </c>
      <c r="D33" s="4">
        <v>0.58104761904761915</v>
      </c>
      <c r="E33" s="4">
        <v>1.0476190476190481E-3</v>
      </c>
      <c r="F33" s="4">
        <v>4.0000000000000008E-2</v>
      </c>
      <c r="G33" s="4">
        <v>6.9333333333333344E-2</v>
      </c>
      <c r="H33" s="4">
        <v>0</v>
      </c>
      <c r="I33" s="4">
        <v>3.8095238095238102E-4</v>
      </c>
      <c r="J33" s="4">
        <v>3.2761904761904763E-2</v>
      </c>
    </row>
    <row r="34" spans="1:10" x14ac:dyDescent="0.25">
      <c r="A34" s="1" t="s">
        <v>41</v>
      </c>
      <c r="B34" s="4">
        <v>2.8689127556274828E-3</v>
      </c>
      <c r="C34" s="4">
        <v>2.9424746211563941E-4</v>
      </c>
      <c r="D34" s="4">
        <v>5.5907017801971473E-3</v>
      </c>
      <c r="E34" s="4">
        <v>0.98322789465940874</v>
      </c>
      <c r="F34" s="4">
        <v>0</v>
      </c>
      <c r="G34" s="4">
        <v>1.4712373105781971E-3</v>
      </c>
      <c r="H34" s="4">
        <v>0</v>
      </c>
      <c r="I34" s="4">
        <v>0</v>
      </c>
      <c r="J34" s="4">
        <v>6.5470060320729747E-3</v>
      </c>
    </row>
    <row r="35" spans="1:10" x14ac:dyDescent="0.25">
      <c r="A35" s="1" t="s">
        <v>42</v>
      </c>
      <c r="B35" s="4">
        <v>1.615040060564002E-2</v>
      </c>
      <c r="C35" s="4">
        <v>0.9085231215696169</v>
      </c>
      <c r="D35" s="4">
        <v>2.8263201059870041E-2</v>
      </c>
      <c r="E35" s="4">
        <v>1.4825563055958609E-2</v>
      </c>
      <c r="F35" s="4">
        <v>0</v>
      </c>
      <c r="G35" s="4">
        <v>2.895716358589363E-2</v>
      </c>
      <c r="H35" s="4">
        <v>0</v>
      </c>
      <c r="I35" s="4">
        <v>0</v>
      </c>
      <c r="J35" s="4">
        <v>3.280550123020629E-3</v>
      </c>
    </row>
    <row r="36" spans="1:10" x14ac:dyDescent="0.25">
      <c r="A36" s="1" t="s">
        <v>43</v>
      </c>
      <c r="B36" s="4">
        <v>3.9667306461932193E-2</v>
      </c>
      <c r="C36" s="4">
        <v>0.26444870974621448</v>
      </c>
      <c r="D36" s="4">
        <v>0.27980379611857542</v>
      </c>
      <c r="E36" s="4">
        <v>0.21518447430155679</v>
      </c>
      <c r="F36" s="4">
        <v>0</v>
      </c>
      <c r="G36" s="4">
        <v>0.1100447856685861</v>
      </c>
      <c r="H36" s="4">
        <v>4.2653017701002336E-3</v>
      </c>
      <c r="I36" s="4">
        <v>4.2653017701002339E-4</v>
      </c>
      <c r="J36" s="4">
        <v>8.6159095756024734E-2</v>
      </c>
    </row>
    <row r="37" spans="1:10" x14ac:dyDescent="0.25">
      <c r="A37" s="1" t="s">
        <v>44</v>
      </c>
      <c r="B37" s="4">
        <v>6.485084306095979E-4</v>
      </c>
      <c r="C37" s="4">
        <v>0.4069390402075227</v>
      </c>
      <c r="D37" s="4">
        <v>0.1874189364461738</v>
      </c>
      <c r="E37" s="4">
        <v>0.258916990920882</v>
      </c>
      <c r="F37" s="4">
        <v>0.125</v>
      </c>
      <c r="G37" s="4">
        <v>2.1076523994811931E-2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4.682963379226374E-4</v>
      </c>
      <c r="C38" s="4">
        <v>0.16562080484530611</v>
      </c>
      <c r="D38" s="4">
        <v>0.47451947592436489</v>
      </c>
      <c r="E38" s="4">
        <v>0.18424859250933989</v>
      </c>
      <c r="F38" s="4">
        <v>0.1540070556648247</v>
      </c>
      <c r="G38" s="4">
        <v>2.0615445453883219E-2</v>
      </c>
      <c r="H38" s="4">
        <v>5.0992267907131632E-4</v>
      </c>
      <c r="I38" s="4">
        <v>0</v>
      </c>
      <c r="J38" s="4">
        <v>1.0406585287169719E-5</v>
      </c>
    </row>
    <row r="39" spans="1:10" x14ac:dyDescent="0.25">
      <c r="A39" s="1" t="s">
        <v>46</v>
      </c>
      <c r="B39" s="4">
        <v>6.6120145141782022E-2</v>
      </c>
      <c r="C39" s="4">
        <v>4.3676925144469844E-3</v>
      </c>
      <c r="D39" s="4">
        <v>5.5772073646015319E-3</v>
      </c>
      <c r="E39" s="4">
        <v>0.44456390270124979</v>
      </c>
      <c r="F39" s="4">
        <v>0.45000671952694532</v>
      </c>
      <c r="G39" s="4">
        <v>1.9755409219190969E-2</v>
      </c>
      <c r="H39" s="4">
        <v>0</v>
      </c>
      <c r="I39" s="4">
        <v>0</v>
      </c>
      <c r="J39" s="4">
        <v>9.6089235317833623E-3</v>
      </c>
    </row>
    <row r="40" spans="1:10" x14ac:dyDescent="0.25">
      <c r="A40" s="1" t="s">
        <v>47</v>
      </c>
      <c r="B40" s="4">
        <v>7.3138297872340418E-3</v>
      </c>
      <c r="C40" s="4">
        <v>0.36436170212765961</v>
      </c>
      <c r="D40" s="4">
        <v>2.9920212765957441E-2</v>
      </c>
      <c r="E40" s="4">
        <v>0.21742021276595741</v>
      </c>
      <c r="F40" s="4">
        <v>0.37898936170212771</v>
      </c>
      <c r="G40" s="4">
        <v>1.9946808510638301E-3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1.6888250089831119E-2</v>
      </c>
      <c r="C41" s="4">
        <v>0.17247574559827519</v>
      </c>
      <c r="D41" s="4">
        <v>5.8210564139417893E-2</v>
      </c>
      <c r="E41" s="4">
        <v>0.15989938914840099</v>
      </c>
      <c r="F41" s="4">
        <v>0.55084441250449157</v>
      </c>
      <c r="G41" s="4">
        <v>4.1322314049586771E-2</v>
      </c>
      <c r="H41" s="4">
        <v>0</v>
      </c>
      <c r="I41" s="4">
        <v>0</v>
      </c>
      <c r="J41" s="4">
        <v>3.5932446999640681E-4</v>
      </c>
    </row>
    <row r="42" spans="1:10" x14ac:dyDescent="0.25">
      <c r="A42" s="1" t="s">
        <v>49</v>
      </c>
      <c r="B42" s="4">
        <v>4.701948696515333E-4</v>
      </c>
      <c r="C42" s="4">
        <v>0.27339219476516369</v>
      </c>
      <c r="D42" s="4">
        <v>0.49647353847761339</v>
      </c>
      <c r="E42" s="4">
        <v>0.18729428974452739</v>
      </c>
      <c r="F42" s="4">
        <v>0</v>
      </c>
      <c r="G42" s="4">
        <v>3.9653100673945972E-2</v>
      </c>
      <c r="H42" s="4">
        <v>8.3590199049161473E-4</v>
      </c>
      <c r="I42" s="4">
        <v>0</v>
      </c>
      <c r="J42" s="4">
        <v>1.880779478606133E-3</v>
      </c>
    </row>
    <row r="43" spans="1:10" x14ac:dyDescent="0.25">
      <c r="A43" s="1" t="s">
        <v>50</v>
      </c>
      <c r="B43" s="4">
        <v>1.3329685309985991E-2</v>
      </c>
      <c r="C43" s="4">
        <v>0.48473350229441481</v>
      </c>
      <c r="D43" s="4">
        <v>0.2159317819634046</v>
      </c>
      <c r="E43" s="4">
        <v>5.7785169825086892E-2</v>
      </c>
      <c r="F43" s="4">
        <v>0.19354203866904751</v>
      </c>
      <c r="G43" s="4">
        <v>2.2255342434191579E-2</v>
      </c>
      <c r="H43" s="4">
        <v>4.0080256513641693E-3</v>
      </c>
      <c r="I43" s="4">
        <v>1.4640093696599661E-4</v>
      </c>
      <c r="J43" s="4">
        <v>8.2680529155386619E-3</v>
      </c>
    </row>
    <row r="44" spans="1:10" x14ac:dyDescent="0.25">
      <c r="A44" s="1" t="s">
        <v>51</v>
      </c>
      <c r="B44" s="4">
        <v>7.1851880543827703E-3</v>
      </c>
      <c r="C44" s="4">
        <v>0.28409575086183519</v>
      </c>
      <c r="D44" s="4">
        <v>0.39029515435565709</v>
      </c>
      <c r="E44" s="4">
        <v>0.18523647209203239</v>
      </c>
      <c r="F44" s="4">
        <v>4.3769609172250833E-2</v>
      </c>
      <c r="G44" s="4">
        <v>7.4418019134678687E-2</v>
      </c>
      <c r="H44" s="4">
        <v>1.3527907967618239E-2</v>
      </c>
      <c r="I44" s="4">
        <v>4.8417709261339433E-5</v>
      </c>
      <c r="J44" s="4">
        <v>1.423480652283379E-3</v>
      </c>
    </row>
    <row r="45" spans="1:10" x14ac:dyDescent="0.25">
      <c r="A45" s="1" t="s">
        <v>52</v>
      </c>
      <c r="B45" s="4">
        <v>9.4210902475472692E-4</v>
      </c>
      <c r="C45" s="4">
        <v>0.37369241764667671</v>
      </c>
      <c r="D45" s="4">
        <v>0.17802611916054839</v>
      </c>
      <c r="E45" s="4">
        <v>0.1215970372295497</v>
      </c>
      <c r="F45" s="4">
        <v>0.30063023845104292</v>
      </c>
      <c r="G45" s="4">
        <v>1.3319472418946141E-2</v>
      </c>
      <c r="H45" s="4">
        <v>1.163017347800663E-2</v>
      </c>
      <c r="I45" s="4">
        <v>0</v>
      </c>
      <c r="J45" s="4">
        <v>1.624325904749529E-4</v>
      </c>
    </row>
    <row r="46" spans="1:10" x14ac:dyDescent="0.25">
      <c r="A46" s="1" t="s">
        <v>53</v>
      </c>
      <c r="B46" s="4">
        <v>5.3008295648528042E-3</v>
      </c>
      <c r="C46" s="4">
        <v>4.9324668323799822E-2</v>
      </c>
      <c r="D46" s="4">
        <v>0.49360606151358138</v>
      </c>
      <c r="E46" s="4">
        <v>0.27675122038872751</v>
      </c>
      <c r="F46" s="4">
        <v>0</v>
      </c>
      <c r="G46" s="4">
        <v>0.16845856667964421</v>
      </c>
      <c r="H46" s="4">
        <v>3.0547153424575479E-3</v>
      </c>
      <c r="I46" s="4">
        <v>2.9948189631936749E-5</v>
      </c>
      <c r="J46" s="4">
        <v>3.4739899973046618E-3</v>
      </c>
    </row>
    <row r="47" spans="1:10" x14ac:dyDescent="0.25">
      <c r="A47" s="1" t="s">
        <v>54</v>
      </c>
      <c r="B47" s="4">
        <v>9.1358703118560262E-3</v>
      </c>
      <c r="C47" s="4">
        <v>3.7161698035444432E-2</v>
      </c>
      <c r="D47" s="4">
        <v>0.2254430553647479</v>
      </c>
      <c r="E47" s="4">
        <v>0.50080711636213771</v>
      </c>
      <c r="F47" s="4">
        <v>1.154004670971287E-2</v>
      </c>
      <c r="G47" s="4">
        <v>0.20957549113889271</v>
      </c>
      <c r="H47" s="4">
        <v>5.5296057150707517E-3</v>
      </c>
      <c r="I47" s="4">
        <v>1.7172688556120348E-5</v>
      </c>
      <c r="J47" s="4">
        <v>7.8994367358153591E-4</v>
      </c>
    </row>
    <row r="48" spans="1:10" x14ac:dyDescent="0.25">
      <c r="A48" s="1" t="s">
        <v>55</v>
      </c>
      <c r="B48" s="4">
        <v>5.4611981868822022E-5</v>
      </c>
      <c r="C48" s="4">
        <v>4.8618316858718813E-2</v>
      </c>
      <c r="D48" s="4">
        <v>0.59148872262574403</v>
      </c>
      <c r="E48" s="4">
        <v>3.7859756430560873E-2</v>
      </c>
      <c r="F48" s="4">
        <v>0</v>
      </c>
      <c r="G48" s="4">
        <v>0.32177379717109938</v>
      </c>
      <c r="H48" s="4">
        <v>0</v>
      </c>
      <c r="I48" s="4">
        <v>0</v>
      </c>
      <c r="J48" s="4">
        <v>2.0479493200808261E-4</v>
      </c>
    </row>
    <row r="49" spans="1:10" x14ac:dyDescent="0.25">
      <c r="A49" s="1" t="s">
        <v>56</v>
      </c>
      <c r="B49" s="4">
        <v>1.6206798752076499E-3</v>
      </c>
      <c r="C49" s="4">
        <v>0.938981402698432</v>
      </c>
      <c r="D49" s="4">
        <v>3.2413597504152991E-4</v>
      </c>
      <c r="E49" s="4">
        <v>3.4844617316964459E-3</v>
      </c>
      <c r="F49" s="4">
        <v>5.1051416069040963E-2</v>
      </c>
      <c r="G49" s="4">
        <v>4.4163526599408452E-3</v>
      </c>
      <c r="H49" s="4">
        <v>0</v>
      </c>
      <c r="I49" s="4">
        <v>8.1033993760382477E-5</v>
      </c>
      <c r="J49" s="4">
        <v>4.0516996880191239E-5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9"/>
  <sheetViews>
    <sheetView workbookViewId="0">
      <selection activeCell="B2" sqref="B2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6.4496124031007754E-2</v>
      </c>
      <c r="C2" s="4">
        <v>8.5736434108527132E-2</v>
      </c>
      <c r="D2" s="4">
        <v>0.17333333333333331</v>
      </c>
      <c r="E2" s="4">
        <v>0.59426356589147289</v>
      </c>
      <c r="F2" s="4">
        <v>0</v>
      </c>
      <c r="G2" s="4">
        <v>5.0542635658914717E-2</v>
      </c>
      <c r="H2" s="4">
        <v>0</v>
      </c>
      <c r="I2" s="4">
        <v>4.6511627906976741E-4</v>
      </c>
      <c r="J2" s="4">
        <v>3.1162790697674411E-2</v>
      </c>
    </row>
    <row r="3" spans="1:10" x14ac:dyDescent="0.25">
      <c r="A3" s="1" t="s">
        <v>10</v>
      </c>
      <c r="B3" s="4">
        <v>1.5078653516994049E-2</v>
      </c>
      <c r="C3" s="4">
        <v>0.75083543891107674</v>
      </c>
      <c r="D3" s="4">
        <v>0.14797457005460921</v>
      </c>
      <c r="E3" s="4">
        <v>4.8170185019153967E-2</v>
      </c>
      <c r="F3" s="4">
        <v>0</v>
      </c>
      <c r="G3" s="4">
        <v>2.3270030157307029E-2</v>
      </c>
      <c r="H3" s="4">
        <v>0</v>
      </c>
      <c r="I3" s="4">
        <v>5.7054364658896408E-4</v>
      </c>
      <c r="J3" s="4">
        <v>1.4100578694270109E-2</v>
      </c>
    </row>
    <row r="4" spans="1:10" x14ac:dyDescent="0.25">
      <c r="A4" s="1" t="s">
        <v>11</v>
      </c>
      <c r="B4" s="4">
        <v>4.0212534718029221E-2</v>
      </c>
      <c r="C4" s="4">
        <v>6.7020891196715365E-2</v>
      </c>
      <c r="D4" s="4">
        <v>0.29114841202753289</v>
      </c>
      <c r="E4" s="4">
        <v>4.9510928631807749E-3</v>
      </c>
      <c r="F4" s="4">
        <v>0.55029585798816572</v>
      </c>
      <c r="G4" s="4">
        <v>3.8159642555246953E-2</v>
      </c>
      <c r="H4" s="4">
        <v>0</v>
      </c>
      <c r="I4" s="4">
        <v>4.8303345006641709E-4</v>
      </c>
      <c r="J4" s="4">
        <v>7.7285352010626734E-3</v>
      </c>
    </row>
    <row r="5" spans="1:10" x14ac:dyDescent="0.25">
      <c r="A5" s="1" t="s">
        <v>12</v>
      </c>
      <c r="B5" s="4">
        <v>4.4883303411131072E-4</v>
      </c>
      <c r="C5" s="4">
        <v>0.52019748653500908</v>
      </c>
      <c r="D5" s="4">
        <v>5.2962298025134663E-2</v>
      </c>
      <c r="E5" s="4">
        <v>6.2612208258527841E-2</v>
      </c>
      <c r="F5" s="4">
        <v>0.35390484739676842</v>
      </c>
      <c r="G5" s="4">
        <v>7.1813285457809706E-3</v>
      </c>
      <c r="H5" s="4">
        <v>0</v>
      </c>
      <c r="I5" s="4">
        <v>0</v>
      </c>
      <c r="J5" s="4">
        <v>2.6929982046678641E-3</v>
      </c>
    </row>
    <row r="6" spans="1:10" x14ac:dyDescent="0.25">
      <c r="A6" s="1" t="s">
        <v>13</v>
      </c>
      <c r="B6" s="4">
        <v>4.1457728512360341E-2</v>
      </c>
      <c r="C6" s="4">
        <v>2.507257851675904E-2</v>
      </c>
      <c r="D6" s="4">
        <v>6.030614937978359E-2</v>
      </c>
      <c r="E6" s="4">
        <v>0.80465382246854933</v>
      </c>
      <c r="F6" s="4">
        <v>2.905340019354271E-2</v>
      </c>
      <c r="G6" s="4">
        <v>3.7608867775138562E-2</v>
      </c>
      <c r="H6" s="4">
        <v>0</v>
      </c>
      <c r="I6" s="4">
        <v>0</v>
      </c>
      <c r="J6" s="4">
        <v>1.8474531538664549E-3</v>
      </c>
    </row>
    <row r="7" spans="1:10" x14ac:dyDescent="0.25">
      <c r="A7" s="1" t="s">
        <v>14</v>
      </c>
      <c r="B7" s="4">
        <v>1.219869230018542E-2</v>
      </c>
      <c r="C7" s="4">
        <v>0.15419147067434369</v>
      </c>
      <c r="D7" s="4">
        <v>6.0619368270388087E-2</v>
      </c>
      <c r="E7" s="4">
        <v>0.60778764516443839</v>
      </c>
      <c r="F7" s="4">
        <v>0.1436192706808497</v>
      </c>
      <c r="G7" s="4">
        <v>1.53378224520998E-2</v>
      </c>
      <c r="H7" s="4">
        <v>1.6264923066913899E-5</v>
      </c>
      <c r="I7" s="4">
        <v>6.5059692267655582E-5</v>
      </c>
      <c r="J7" s="4">
        <v>6.1644058423603668E-3</v>
      </c>
    </row>
    <row r="8" spans="1:10" x14ac:dyDescent="0.25">
      <c r="A8" s="1" t="s">
        <v>15</v>
      </c>
      <c r="B8" s="4">
        <v>4.7732696897374713E-3</v>
      </c>
      <c r="C8" s="4">
        <v>0</v>
      </c>
      <c r="D8" s="4">
        <v>1.0889021479713599E-2</v>
      </c>
      <c r="E8" s="4">
        <v>0.53758949880668261</v>
      </c>
      <c r="F8" s="4">
        <v>0.41318615751789978</v>
      </c>
      <c r="G8" s="4">
        <v>1.9093078758949888E-2</v>
      </c>
      <c r="H8" s="4">
        <v>1.357398568019093E-2</v>
      </c>
      <c r="I8" s="4">
        <v>5.9665871121718391E-4</v>
      </c>
      <c r="J8" s="4">
        <v>2.9832935560859201E-4</v>
      </c>
    </row>
    <row r="9" spans="1:10" x14ac:dyDescent="0.25">
      <c r="A9" s="1" t="s">
        <v>16</v>
      </c>
      <c r="B9" s="4">
        <v>4.2235061328592741E-3</v>
      </c>
      <c r="C9" s="4">
        <v>0.77485485236128526</v>
      </c>
      <c r="D9" s="4">
        <v>1.2135503211506511E-2</v>
      </c>
      <c r="E9" s="4">
        <v>0.18030861034758999</v>
      </c>
      <c r="F9" s="4">
        <v>1.9359623621062048E-2</v>
      </c>
      <c r="G9" s="4">
        <v>5.3671364798265299E-3</v>
      </c>
      <c r="H9" s="4">
        <v>0</v>
      </c>
      <c r="I9" s="4">
        <v>4.2461522783437741E-5</v>
      </c>
      <c r="J9" s="4">
        <v>3.708306323086896E-3</v>
      </c>
    </row>
    <row r="10" spans="1:10" x14ac:dyDescent="0.25">
      <c r="A10" s="1" t="s">
        <v>17</v>
      </c>
      <c r="B10" s="4">
        <v>1.9723865877712028E-3</v>
      </c>
      <c r="C10" s="4">
        <v>0</v>
      </c>
      <c r="D10" s="4">
        <v>0</v>
      </c>
      <c r="E10" s="4">
        <v>0</v>
      </c>
      <c r="F10" s="4">
        <v>0</v>
      </c>
      <c r="G10" s="4">
        <v>0.99802761341222879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1.7411143131604221E-2</v>
      </c>
      <c r="C11" s="4">
        <v>0.58561479346781942</v>
      </c>
      <c r="D11" s="4">
        <v>1.2247838616714701E-2</v>
      </c>
      <c r="E11" s="4">
        <v>2.425552353506244E-2</v>
      </c>
      <c r="F11" s="4">
        <v>0.31880403458213258</v>
      </c>
      <c r="G11" s="4">
        <v>3.8664745437079727E-2</v>
      </c>
      <c r="H11" s="4">
        <v>0</v>
      </c>
      <c r="I11" s="4">
        <v>1.200768491834774E-4</v>
      </c>
      <c r="J11" s="4">
        <v>2.881844380403458E-3</v>
      </c>
    </row>
    <row r="12" spans="1:10" x14ac:dyDescent="0.25">
      <c r="A12" s="1" t="s">
        <v>19</v>
      </c>
      <c r="B12" s="4">
        <v>4.4407112745253413E-2</v>
      </c>
      <c r="C12" s="4">
        <v>0.43616279438334021</v>
      </c>
      <c r="D12" s="4">
        <v>0.1402263146216996</v>
      </c>
      <c r="E12" s="4">
        <v>3.2394053694253383E-2</v>
      </c>
      <c r="F12" s="4">
        <v>0.2353323401692605</v>
      </c>
      <c r="G12" s="4">
        <v>3.8860185742812768E-2</v>
      </c>
      <c r="H12" s="4">
        <v>3.1696725728232273E-5</v>
      </c>
      <c r="I12" s="4">
        <v>7.0049763859393321E-3</v>
      </c>
      <c r="J12" s="4">
        <v>6.5580525531712577E-2</v>
      </c>
    </row>
    <row r="13" spans="1:10" x14ac:dyDescent="0.25">
      <c r="A13" s="1" t="s">
        <v>20</v>
      </c>
      <c r="B13" s="4">
        <v>8.4227467811158793E-2</v>
      </c>
      <c r="C13" s="4">
        <v>0.46834763948497848</v>
      </c>
      <c r="D13" s="4">
        <v>0.18991416309012879</v>
      </c>
      <c r="E13" s="4">
        <v>8.5836909871244635E-3</v>
      </c>
      <c r="F13" s="4">
        <v>0</v>
      </c>
      <c r="G13" s="4">
        <v>6.2768240343347631E-2</v>
      </c>
      <c r="H13" s="4">
        <v>0</v>
      </c>
      <c r="I13" s="4">
        <v>0</v>
      </c>
      <c r="J13" s="4">
        <v>0.18615879828326179</v>
      </c>
    </row>
    <row r="14" spans="1:10" x14ac:dyDescent="0.25">
      <c r="A14" s="1" t="s">
        <v>21</v>
      </c>
      <c r="B14" s="4">
        <v>3.7807183364839312E-3</v>
      </c>
      <c r="C14" s="4">
        <v>0</v>
      </c>
      <c r="D14" s="4">
        <v>3.9697542533081283E-2</v>
      </c>
      <c r="E14" s="4">
        <v>2.8355387523629478E-3</v>
      </c>
      <c r="F14" s="4">
        <v>0</v>
      </c>
      <c r="G14" s="4">
        <v>0.94139886578449894</v>
      </c>
      <c r="H14" s="4">
        <v>0</v>
      </c>
      <c r="I14" s="4">
        <v>0</v>
      </c>
      <c r="J14" s="4">
        <v>1.228733459357278E-2</v>
      </c>
    </row>
    <row r="15" spans="1:10" x14ac:dyDescent="0.25">
      <c r="A15" s="1" t="s">
        <v>22</v>
      </c>
      <c r="B15" s="4">
        <v>1.049344964109827E-2</v>
      </c>
      <c r="C15" s="4">
        <v>0.1567901631956739</v>
      </c>
      <c r="D15" s="4">
        <v>0.38883702964560468</v>
      </c>
      <c r="E15" s="4">
        <v>7.5192326262593756E-2</v>
      </c>
      <c r="F15" s="4">
        <v>0.18981555991888499</v>
      </c>
      <c r="G15" s="4">
        <v>6.4505745646505949E-2</v>
      </c>
      <c r="H15" s="4">
        <v>0</v>
      </c>
      <c r="I15" s="4">
        <v>8.3046319245501671E-3</v>
      </c>
      <c r="J15" s="4">
        <v>0.1060610937650884</v>
      </c>
    </row>
    <row r="16" spans="1:10" x14ac:dyDescent="0.25">
      <c r="A16" s="1" t="s">
        <v>23</v>
      </c>
      <c r="B16" s="4">
        <v>0.1351000259807742</v>
      </c>
      <c r="C16" s="4">
        <v>0.1104182904650559</v>
      </c>
      <c r="D16" s="4">
        <v>0.14328396986230191</v>
      </c>
      <c r="E16" s="4">
        <v>0.22226552351260059</v>
      </c>
      <c r="F16" s="4">
        <v>0.29825928812678609</v>
      </c>
      <c r="G16" s="4">
        <v>8.7295401402961798E-2</v>
      </c>
      <c r="H16" s="4">
        <v>0</v>
      </c>
      <c r="I16" s="4">
        <v>0</v>
      </c>
      <c r="J16" s="4">
        <v>3.3775006495193561E-3</v>
      </c>
    </row>
    <row r="17" spans="1:10" x14ac:dyDescent="0.25">
      <c r="A17" s="1" t="s">
        <v>24</v>
      </c>
      <c r="B17" s="4">
        <v>6.9856240432158512E-3</v>
      </c>
      <c r="C17" s="4">
        <v>4.0576445953792832E-2</v>
      </c>
      <c r="D17" s="4">
        <v>3.8500114374197182E-2</v>
      </c>
      <c r="E17" s="4">
        <v>0.1105910506589713</v>
      </c>
      <c r="F17" s="4">
        <v>0.77325755309602162</v>
      </c>
      <c r="G17" s="4">
        <v>1.917967306575637E-2</v>
      </c>
      <c r="H17" s="4">
        <v>8.2701342577114602E-4</v>
      </c>
      <c r="I17" s="4">
        <v>7.0384121342225204E-5</v>
      </c>
      <c r="J17" s="4">
        <v>1.0012141260931541E-2</v>
      </c>
    </row>
    <row r="18" spans="1:10" x14ac:dyDescent="0.25">
      <c r="A18" s="1" t="s">
        <v>25</v>
      </c>
      <c r="B18" s="4">
        <v>2.4809749074454959E-2</v>
      </c>
      <c r="C18" s="4">
        <v>0.31977581242287118</v>
      </c>
      <c r="D18" s="4">
        <v>0.45305429864253388</v>
      </c>
      <c r="E18" s="4">
        <v>1.3214726450020571E-2</v>
      </c>
      <c r="F18" s="4">
        <v>0.13494960921431509</v>
      </c>
      <c r="G18" s="4">
        <v>3.5813451254627718E-2</v>
      </c>
      <c r="H18" s="4">
        <v>0</v>
      </c>
      <c r="I18" s="4">
        <v>5.1419169066227893E-5</v>
      </c>
      <c r="J18" s="4">
        <v>1.8330933772110241E-2</v>
      </c>
    </row>
    <row r="19" spans="1:10" x14ac:dyDescent="0.25">
      <c r="A19" s="1" t="s">
        <v>26</v>
      </c>
      <c r="B19" s="4">
        <v>3.0197075651621111E-3</v>
      </c>
      <c r="C19" s="4">
        <v>0.53019707565162111</v>
      </c>
      <c r="D19" s="4">
        <v>0.2193261284170375</v>
      </c>
      <c r="E19" s="4">
        <v>5.2606484424666249E-2</v>
      </c>
      <c r="F19" s="4">
        <v>0</v>
      </c>
      <c r="G19" s="4">
        <v>0.15909090909090909</v>
      </c>
      <c r="H19" s="4">
        <v>0</v>
      </c>
      <c r="I19" s="4">
        <v>1.589319771137953E-4</v>
      </c>
      <c r="J19" s="4">
        <v>3.5600762873490149E-2</v>
      </c>
    </row>
    <row r="20" spans="1:10" x14ac:dyDescent="0.25">
      <c r="A20" s="1" t="s">
        <v>27</v>
      </c>
      <c r="B20" s="4">
        <v>1.5649452269170579E-3</v>
      </c>
      <c r="C20" s="4">
        <v>0.19483568075117369</v>
      </c>
      <c r="D20" s="4">
        <v>0.1924882629107981</v>
      </c>
      <c r="E20" s="4">
        <v>0.45226917057902982</v>
      </c>
      <c r="F20" s="4">
        <v>0</v>
      </c>
      <c r="G20" s="4">
        <v>0.15571205007824729</v>
      </c>
      <c r="H20" s="4">
        <v>0</v>
      </c>
      <c r="I20" s="4">
        <v>0</v>
      </c>
      <c r="J20" s="4">
        <v>3.1298904538341159E-3</v>
      </c>
    </row>
    <row r="21" spans="1:10" x14ac:dyDescent="0.25">
      <c r="A21" s="1" t="s">
        <v>28</v>
      </c>
      <c r="B21" s="4">
        <v>4.8475762118940523E-2</v>
      </c>
      <c r="C21" s="4">
        <v>0.17691154422788599</v>
      </c>
      <c r="D21" s="4">
        <v>0.37931034482758619</v>
      </c>
      <c r="E21" s="4">
        <v>5.2473763118440772E-3</v>
      </c>
      <c r="F21" s="4">
        <v>0.37031484257871061</v>
      </c>
      <c r="G21" s="4">
        <v>1.4742628685657171E-2</v>
      </c>
      <c r="H21" s="4">
        <v>0</v>
      </c>
      <c r="I21" s="4">
        <v>0</v>
      </c>
      <c r="J21" s="4">
        <v>4.9975012493753126E-3</v>
      </c>
    </row>
    <row r="22" spans="1:10" x14ac:dyDescent="0.25">
      <c r="A22" s="1" t="s">
        <v>29</v>
      </c>
      <c r="B22" s="4">
        <v>4.1693393200769722E-2</v>
      </c>
      <c r="C22" s="4">
        <v>0.39441949967928158</v>
      </c>
      <c r="D22" s="4">
        <v>0.1780628608082104</v>
      </c>
      <c r="E22" s="4">
        <v>7.3957665169980744E-2</v>
      </c>
      <c r="F22" s="4">
        <v>0</v>
      </c>
      <c r="G22" s="4">
        <v>0.25856318152661961</v>
      </c>
      <c r="H22" s="4">
        <v>5.3303399615137907E-2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7.352941176470589E-3</v>
      </c>
      <c r="C23" s="4">
        <v>0.1717914438502674</v>
      </c>
      <c r="D23" s="4">
        <v>0.55882352941176472</v>
      </c>
      <c r="E23" s="4">
        <v>3.2419786096256682E-2</v>
      </c>
      <c r="F23" s="4">
        <v>0</v>
      </c>
      <c r="G23" s="4">
        <v>0.14906417112299469</v>
      </c>
      <c r="H23" s="4">
        <v>0</v>
      </c>
      <c r="I23" s="4">
        <v>0</v>
      </c>
      <c r="J23" s="4">
        <v>8.0548128342246006E-2</v>
      </c>
    </row>
    <row r="24" spans="1:10" x14ac:dyDescent="0.25">
      <c r="A24" s="1" t="s">
        <v>31</v>
      </c>
      <c r="B24" s="4">
        <v>1.1226325128861309E-2</v>
      </c>
      <c r="C24" s="4">
        <v>0.6918313395540856</v>
      </c>
      <c r="D24" s="4">
        <v>0.1036684733404956</v>
      </c>
      <c r="E24" s="4">
        <v>0.13902536183773739</v>
      </c>
      <c r="F24" s="4">
        <v>1.8384616313178261E-2</v>
      </c>
      <c r="G24" s="4">
        <v>1.8432901582549701E-2</v>
      </c>
      <c r="H24" s="4">
        <v>0</v>
      </c>
      <c r="I24" s="4">
        <v>7.2427904057169759E-5</v>
      </c>
      <c r="J24" s="4">
        <v>1.7358554339035021E-2</v>
      </c>
    </row>
    <row r="25" spans="1:10" x14ac:dyDescent="0.25">
      <c r="A25" s="1" t="s">
        <v>32</v>
      </c>
      <c r="B25" s="4">
        <v>1.9103999999999999E-2</v>
      </c>
      <c r="C25" s="4">
        <v>0.137824</v>
      </c>
      <c r="D25" s="4">
        <v>0.55286400000000002</v>
      </c>
      <c r="E25" s="4">
        <v>0.133184</v>
      </c>
      <c r="F25" s="4">
        <v>0</v>
      </c>
      <c r="G25" s="4">
        <v>0.1232</v>
      </c>
      <c r="H25" s="4">
        <v>1.7663999999999999E-2</v>
      </c>
      <c r="I25" s="4">
        <v>6.0800000000000003E-4</v>
      </c>
      <c r="J25" s="4">
        <v>1.5552E-2</v>
      </c>
    </row>
    <row r="26" spans="1:10" x14ac:dyDescent="0.25">
      <c r="A26" s="1" t="s">
        <v>33</v>
      </c>
      <c r="B26" s="4">
        <v>1.7985976176396041E-2</v>
      </c>
      <c r="C26" s="4">
        <v>0.28191264678550298</v>
      </c>
      <c r="D26" s="4">
        <v>0.27441919405254711</v>
      </c>
      <c r="E26" s="4">
        <v>6.3495818197178339E-2</v>
      </c>
      <c r="F26" s="4">
        <v>0.2126721297626088</v>
      </c>
      <c r="G26" s="4">
        <v>0.14484244318661821</v>
      </c>
      <c r="H26" s="4">
        <v>0</v>
      </c>
      <c r="I26" s="4">
        <v>2.1880544056771139E-3</v>
      </c>
      <c r="J26" s="4">
        <v>2.4837374334713181E-3</v>
      </c>
    </row>
    <row r="27" spans="1:10" x14ac:dyDescent="0.25">
      <c r="A27" s="1" t="s">
        <v>34</v>
      </c>
      <c r="B27" s="4">
        <v>1.4770344959024199E-3</v>
      </c>
      <c r="C27" s="4">
        <v>0.43088907947398508</v>
      </c>
      <c r="D27" s="4">
        <v>0.18389079473985129</v>
      </c>
      <c r="E27" s="4">
        <v>7.2422336573279974E-3</v>
      </c>
      <c r="F27" s="4">
        <v>0.34367257480465019</v>
      </c>
      <c r="G27" s="4">
        <v>3.1089193825042879E-2</v>
      </c>
      <c r="H27" s="4">
        <v>2.3823137030684199E-5</v>
      </c>
      <c r="I27" s="4">
        <v>6.6704783685915764E-4</v>
      </c>
      <c r="J27" s="4">
        <v>1.0482180293501051E-3</v>
      </c>
    </row>
    <row r="28" spans="1:10" x14ac:dyDescent="0.25">
      <c r="A28" s="1" t="s">
        <v>35</v>
      </c>
      <c r="B28" s="4">
        <v>5.3475935828877002E-3</v>
      </c>
      <c r="C28" s="4">
        <v>0</v>
      </c>
      <c r="D28" s="4">
        <v>0.1550802139037433</v>
      </c>
      <c r="E28" s="4">
        <v>3.055767761650114E-2</v>
      </c>
      <c r="F28" s="4">
        <v>0.75553857906799082</v>
      </c>
      <c r="G28" s="4">
        <v>4.3544690603514118E-2</v>
      </c>
      <c r="H28" s="4">
        <v>0</v>
      </c>
      <c r="I28" s="4">
        <v>0</v>
      </c>
      <c r="J28" s="4">
        <v>9.9312452253628707E-3</v>
      </c>
    </row>
    <row r="29" spans="1:10" x14ac:dyDescent="0.25">
      <c r="A29" s="1" t="s">
        <v>36</v>
      </c>
      <c r="B29" s="4">
        <v>2.5735294117647061E-2</v>
      </c>
      <c r="C29" s="4">
        <v>0</v>
      </c>
      <c r="D29" s="4">
        <v>0.88235294117647067</v>
      </c>
      <c r="E29" s="4">
        <v>4.7794117647058827E-2</v>
      </c>
      <c r="F29" s="4">
        <v>0</v>
      </c>
      <c r="G29" s="4">
        <v>1.470588235294118E-2</v>
      </c>
      <c r="H29" s="4">
        <v>0</v>
      </c>
      <c r="I29" s="4">
        <v>7.352941176470589E-3</v>
      </c>
      <c r="J29" s="4">
        <v>2.205882352941177E-2</v>
      </c>
    </row>
    <row r="30" spans="1:10" x14ac:dyDescent="0.25">
      <c r="A30" s="1" t="s">
        <v>37</v>
      </c>
      <c r="B30" s="4">
        <v>7.5901328273244792E-3</v>
      </c>
      <c r="C30" s="4">
        <v>0</v>
      </c>
      <c r="D30" s="4">
        <v>0.39089184060721072</v>
      </c>
      <c r="E30" s="4">
        <v>0.59013282732447825</v>
      </c>
      <c r="F30" s="4">
        <v>0</v>
      </c>
      <c r="G30" s="4">
        <v>0</v>
      </c>
      <c r="H30" s="4">
        <v>0</v>
      </c>
      <c r="I30" s="4">
        <v>0</v>
      </c>
      <c r="J30" s="4">
        <v>1.1385199240986721E-2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2.7842978551193848E-2</v>
      </c>
      <c r="C32" s="4">
        <v>7.5232699312019424E-2</v>
      </c>
      <c r="D32" s="4">
        <v>0.46268717118575481</v>
      </c>
      <c r="E32" s="4">
        <v>0.15698097936058281</v>
      </c>
      <c r="F32" s="4">
        <v>3.787940105220558E-2</v>
      </c>
      <c r="G32" s="4">
        <v>0.20967219749089441</v>
      </c>
      <c r="H32" s="4">
        <v>2.8571428571428571E-2</v>
      </c>
      <c r="I32" s="4">
        <v>4.0469445568595713E-5</v>
      </c>
      <c r="J32" s="4">
        <v>1.0926750303520839E-3</v>
      </c>
    </row>
    <row r="33" spans="1:10" x14ac:dyDescent="0.25">
      <c r="A33" s="1" t="s">
        <v>40</v>
      </c>
      <c r="B33" s="4">
        <v>4.7765363128491632E-2</v>
      </c>
      <c r="C33" s="4">
        <v>0.21862197392923649</v>
      </c>
      <c r="D33" s="4">
        <v>0.58994413407821233</v>
      </c>
      <c r="E33" s="4">
        <v>9.3109869646182506E-4</v>
      </c>
      <c r="F33" s="4">
        <v>3.8826815642458101E-2</v>
      </c>
      <c r="G33" s="4">
        <v>6.3873370577281194E-2</v>
      </c>
      <c r="H33" s="4">
        <v>0</v>
      </c>
      <c r="I33" s="4">
        <v>3.7243947858473002E-4</v>
      </c>
      <c r="J33" s="4">
        <v>3.9664804469273743E-2</v>
      </c>
    </row>
    <row r="34" spans="1:10" x14ac:dyDescent="0.25">
      <c r="A34" s="1" t="s">
        <v>41</v>
      </c>
      <c r="B34" s="4">
        <v>2.8364770954474551E-3</v>
      </c>
      <c r="C34" s="4">
        <v>2.8364770954474549E-4</v>
      </c>
      <c r="D34" s="4">
        <v>3.1201248049921998E-3</v>
      </c>
      <c r="E34" s="4">
        <v>0.98595943837753519</v>
      </c>
      <c r="F34" s="4">
        <v>0</v>
      </c>
      <c r="G34" s="4">
        <v>1.3473266203375409E-3</v>
      </c>
      <c r="H34" s="4">
        <v>0</v>
      </c>
      <c r="I34" s="4">
        <v>0</v>
      </c>
      <c r="J34" s="4">
        <v>6.4529853921429592E-3</v>
      </c>
    </row>
    <row r="35" spans="1:10" x14ac:dyDescent="0.25">
      <c r="A35" s="1" t="s">
        <v>42</v>
      </c>
      <c r="B35" s="4">
        <v>2.3409208484221421E-2</v>
      </c>
      <c r="C35" s="4">
        <v>0.89815054319710275</v>
      </c>
      <c r="D35" s="4">
        <v>3.0263838592860831E-2</v>
      </c>
      <c r="E35" s="4">
        <v>1.3903259182617689E-2</v>
      </c>
      <c r="F35" s="4">
        <v>0</v>
      </c>
      <c r="G35" s="4">
        <v>2.8841179513709261E-2</v>
      </c>
      <c r="H35" s="4">
        <v>0</v>
      </c>
      <c r="I35" s="4">
        <v>0</v>
      </c>
      <c r="J35" s="4">
        <v>5.4319710294878417E-3</v>
      </c>
    </row>
    <row r="36" spans="1:10" x14ac:dyDescent="0.25">
      <c r="A36" s="1" t="s">
        <v>43</v>
      </c>
      <c r="B36" s="4">
        <v>4.0677220756376427E-2</v>
      </c>
      <c r="C36" s="4">
        <v>0.24626209322779241</v>
      </c>
      <c r="D36" s="4">
        <v>0.33421284080914693</v>
      </c>
      <c r="E36" s="4">
        <v>0.14951627088830249</v>
      </c>
      <c r="F36" s="4">
        <v>0</v>
      </c>
      <c r="G36" s="4">
        <v>9.7625329815303447E-2</v>
      </c>
      <c r="H36" s="4">
        <v>4.1776605101143359E-3</v>
      </c>
      <c r="I36" s="4">
        <v>8.7950747581354446E-4</v>
      </c>
      <c r="J36" s="4">
        <v>0.12664907651715041</v>
      </c>
    </row>
    <row r="37" spans="1:10" x14ac:dyDescent="0.25">
      <c r="A37" s="1" t="s">
        <v>44</v>
      </c>
      <c r="B37" s="4">
        <v>3.0792917628945349E-4</v>
      </c>
      <c r="C37" s="4">
        <v>0.39753656658968439</v>
      </c>
      <c r="D37" s="4">
        <v>0.1527328714395689</v>
      </c>
      <c r="E37" s="4">
        <v>0.26481909160893002</v>
      </c>
      <c r="F37" s="4">
        <v>0.17290223248652811</v>
      </c>
      <c r="G37" s="4">
        <v>1.1701308698999231E-2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4.6702878318696382E-4</v>
      </c>
      <c r="C38" s="4">
        <v>0.18717701406162751</v>
      </c>
      <c r="D38" s="4">
        <v>0.47064317985684551</v>
      </c>
      <c r="E38" s="4">
        <v>0.167277526778009</v>
      </c>
      <c r="F38" s="4">
        <v>0.15438347124219501</v>
      </c>
      <c r="G38" s="4">
        <v>1.9574597695314479E-2</v>
      </c>
      <c r="H38" s="4">
        <v>4.7718158282146299E-4</v>
      </c>
      <c r="I38" s="4">
        <v>0</v>
      </c>
      <c r="J38" s="4">
        <v>0</v>
      </c>
    </row>
    <row r="39" spans="1:10" x14ac:dyDescent="0.25">
      <c r="A39" s="1" t="s">
        <v>46</v>
      </c>
      <c r="B39" s="4">
        <v>6.8979319546364257E-2</v>
      </c>
      <c r="C39" s="4">
        <v>3.402268178785858E-3</v>
      </c>
      <c r="D39" s="4">
        <v>4.1360907271514348E-3</v>
      </c>
      <c r="E39" s="4">
        <v>0.46077384923282189</v>
      </c>
      <c r="F39" s="4">
        <v>0.42621747831887929</v>
      </c>
      <c r="G39" s="4">
        <v>2.3148765843895931E-2</v>
      </c>
      <c r="H39" s="4">
        <v>0</v>
      </c>
      <c r="I39" s="4">
        <v>0</v>
      </c>
      <c r="J39" s="4">
        <v>1.33422281521014E-2</v>
      </c>
    </row>
    <row r="40" spans="1:10" x14ac:dyDescent="0.25">
      <c r="A40" s="1" t="s">
        <v>47</v>
      </c>
      <c r="B40" s="4">
        <v>1.7672151127361369E-2</v>
      </c>
      <c r="C40" s="4">
        <v>0.32480195003046919</v>
      </c>
      <c r="D40" s="4">
        <v>2.9250457038391221E-2</v>
      </c>
      <c r="E40" s="4">
        <v>0.2449725776965265</v>
      </c>
      <c r="F40" s="4">
        <v>0.38208409506398527</v>
      </c>
      <c r="G40" s="4">
        <v>1.2187690432663011E-3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1.8099547511312219E-2</v>
      </c>
      <c r="C41" s="4">
        <v>0.16254785938043859</v>
      </c>
      <c r="D41" s="4">
        <v>5.6038983640793599E-2</v>
      </c>
      <c r="E41" s="4">
        <v>0.14061956143404111</v>
      </c>
      <c r="F41" s="4">
        <v>0.58127392969021929</v>
      </c>
      <c r="G41" s="4">
        <v>4.1072050121823883E-2</v>
      </c>
      <c r="H41" s="4">
        <v>0</v>
      </c>
      <c r="I41" s="4">
        <v>0</v>
      </c>
      <c r="J41" s="4">
        <v>3.4806822137138882E-4</v>
      </c>
    </row>
    <row r="42" spans="1:10" x14ac:dyDescent="0.25">
      <c r="A42" s="1" t="s">
        <v>49</v>
      </c>
      <c r="B42" s="4">
        <v>7.0596540769502295E-4</v>
      </c>
      <c r="C42" s="4">
        <v>0.28430235489889571</v>
      </c>
      <c r="D42" s="4">
        <v>0.49760476022389177</v>
      </c>
      <c r="E42" s="4">
        <v>0.16776763652866719</v>
      </c>
      <c r="F42" s="4">
        <v>0</v>
      </c>
      <c r="G42" s="4">
        <v>4.4526246785336093E-2</v>
      </c>
      <c r="H42" s="4">
        <v>8.0681760879431188E-4</v>
      </c>
      <c r="I42" s="4">
        <v>0</v>
      </c>
      <c r="J42" s="4">
        <v>4.2862185467197811E-3</v>
      </c>
    </row>
    <row r="43" spans="1:10" x14ac:dyDescent="0.25">
      <c r="A43" s="1" t="s">
        <v>50</v>
      </c>
      <c r="B43" s="4">
        <v>1.33237777255878E-2</v>
      </c>
      <c r="C43" s="4">
        <v>0.48157841853077687</v>
      </c>
      <c r="D43" s="4">
        <v>0.21459683648046951</v>
      </c>
      <c r="E43" s="4">
        <v>6.0214855903210733E-2</v>
      </c>
      <c r="F43" s="4">
        <v>0.19519830710787101</v>
      </c>
      <c r="G43" s="4">
        <v>1.728241421138392E-2</v>
      </c>
      <c r="H43" s="4">
        <v>4.1934913721094081E-3</v>
      </c>
      <c r="I43" s="4">
        <v>2.0822185796848101E-4</v>
      </c>
      <c r="J43" s="4">
        <v>1.340367681062222E-2</v>
      </c>
    </row>
    <row r="44" spans="1:10" x14ac:dyDescent="0.25">
      <c r="A44" s="1" t="s">
        <v>51</v>
      </c>
      <c r="B44" s="4">
        <v>6.9212433348330941E-3</v>
      </c>
      <c r="C44" s="4">
        <v>0.27941528417304062</v>
      </c>
      <c r="D44" s="4">
        <v>0.40823848134710561</v>
      </c>
      <c r="E44" s="4">
        <v>0.1849589799063765</v>
      </c>
      <c r="F44" s="4">
        <v>4.2925110806903997E-2</v>
      </c>
      <c r="G44" s="4">
        <v>6.1372186749121677E-2</v>
      </c>
      <c r="H44" s="4">
        <v>1.444558256191306E-2</v>
      </c>
      <c r="I44" s="4">
        <v>5.743770402351116E-5</v>
      </c>
      <c r="J44" s="4">
        <v>1.665693416681824E-3</v>
      </c>
    </row>
    <row r="45" spans="1:10" x14ac:dyDescent="0.25">
      <c r="A45" s="1" t="s">
        <v>52</v>
      </c>
      <c r="B45" s="4">
        <v>9.1350091350091351E-4</v>
      </c>
      <c r="C45" s="4">
        <v>0.37718137718137712</v>
      </c>
      <c r="D45" s="4">
        <v>0.17006867006866999</v>
      </c>
      <c r="E45" s="4">
        <v>0.14137214137214141</v>
      </c>
      <c r="F45" s="4">
        <v>0.28299628299628299</v>
      </c>
      <c r="G45" s="4">
        <v>1.4584514584514581E-2</v>
      </c>
      <c r="H45" s="4">
        <v>1.2726012726012721E-2</v>
      </c>
      <c r="I45" s="4">
        <v>0</v>
      </c>
      <c r="J45" s="4">
        <v>1.5750015750015751E-4</v>
      </c>
    </row>
    <row r="46" spans="1:10" x14ac:dyDescent="0.25">
      <c r="A46" s="1" t="s">
        <v>53</v>
      </c>
      <c r="B46" s="4">
        <v>5.2957004637316082E-3</v>
      </c>
      <c r="C46" s="4">
        <v>4.3396118394687121E-2</v>
      </c>
      <c r="D46" s="4">
        <v>0.49261464475868783</v>
      </c>
      <c r="E46" s="4">
        <v>0.26833457376767622</v>
      </c>
      <c r="F46" s="4">
        <v>0</v>
      </c>
      <c r="G46" s="4">
        <v>0.18328848686093779</v>
      </c>
      <c r="H46" s="4">
        <v>3.4064235415354662E-3</v>
      </c>
      <c r="I46" s="4">
        <v>5.7250815824125489E-5</v>
      </c>
      <c r="J46" s="4">
        <v>3.606801396919906E-3</v>
      </c>
    </row>
    <row r="47" spans="1:10" x14ac:dyDescent="0.25">
      <c r="A47" s="1" t="s">
        <v>54</v>
      </c>
      <c r="B47" s="4">
        <v>9.7237383491477029E-3</v>
      </c>
      <c r="C47" s="4">
        <v>3.5720883365521872E-2</v>
      </c>
      <c r="D47" s="4">
        <v>0.2198505332101772</v>
      </c>
      <c r="E47" s="4">
        <v>0.50504660340918628</v>
      </c>
      <c r="F47" s="4">
        <v>1.150390460995885E-2</v>
      </c>
      <c r="G47" s="4">
        <v>0.21173902090855651</v>
      </c>
      <c r="H47" s="4">
        <v>5.6427911663447803E-3</v>
      </c>
      <c r="I47" s="4">
        <v>1.6794021328407091E-5</v>
      </c>
      <c r="J47" s="4">
        <v>7.5573095977831892E-4</v>
      </c>
    </row>
    <row r="48" spans="1:10" x14ac:dyDescent="0.25">
      <c r="A48" s="1" t="s">
        <v>55</v>
      </c>
      <c r="B48" s="4">
        <v>6.5832784726793951E-5</v>
      </c>
      <c r="C48" s="4">
        <v>4.4265964450296243E-2</v>
      </c>
      <c r="D48" s="4">
        <v>0.58708360763660306</v>
      </c>
      <c r="E48" s="4">
        <v>1.867017774851876E-2</v>
      </c>
      <c r="F48" s="4">
        <v>0</v>
      </c>
      <c r="G48" s="4">
        <v>0.34963791968400271</v>
      </c>
      <c r="H48" s="4">
        <v>0</v>
      </c>
      <c r="I48" s="4">
        <v>0</v>
      </c>
      <c r="J48" s="4">
        <v>2.7649769585253462E-4</v>
      </c>
    </row>
    <row r="49" spans="1:10" x14ac:dyDescent="0.25">
      <c r="A49" s="1" t="s">
        <v>56</v>
      </c>
      <c r="B49" s="4">
        <v>1.744765702891326E-3</v>
      </c>
      <c r="C49" s="4">
        <v>0.93930707876370878</v>
      </c>
      <c r="D49" s="4">
        <v>3.3233632436025249E-4</v>
      </c>
      <c r="E49" s="4">
        <v>4.9435028248587566E-3</v>
      </c>
      <c r="F49" s="4">
        <v>5.2966101694915238E-2</v>
      </c>
      <c r="G49" s="4">
        <v>5.4004652708541045E-4</v>
      </c>
      <c r="H49" s="4">
        <v>0</v>
      </c>
      <c r="I49" s="4">
        <v>8.3084081090063137E-5</v>
      </c>
      <c r="J49" s="4">
        <v>8.3084081090063137E-5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9"/>
  <sheetViews>
    <sheetView workbookViewId="0">
      <selection activeCell="B2" sqref="B2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6.4555052790346915E-2</v>
      </c>
      <c r="C2" s="4">
        <v>5.6711915535444947E-2</v>
      </c>
      <c r="D2" s="4">
        <v>0.18612368024132731</v>
      </c>
      <c r="E2" s="4">
        <v>0.6168929110105581</v>
      </c>
      <c r="F2" s="4">
        <v>0</v>
      </c>
      <c r="G2" s="4">
        <v>4.5550527903469078E-2</v>
      </c>
      <c r="H2" s="4">
        <v>0</v>
      </c>
      <c r="I2" s="4">
        <v>7.5414781297134241E-4</v>
      </c>
      <c r="J2" s="4">
        <v>2.9411764705882349E-2</v>
      </c>
    </row>
    <row r="3" spans="1:10" x14ac:dyDescent="0.25">
      <c r="A3" s="1" t="s">
        <v>10</v>
      </c>
      <c r="B3" s="4">
        <v>1.1164465786314529E-2</v>
      </c>
      <c r="C3" s="4">
        <v>0.72837134853941587</v>
      </c>
      <c r="D3" s="4">
        <v>0.16454581832733101</v>
      </c>
      <c r="E3" s="4">
        <v>5.0580232092837137E-2</v>
      </c>
      <c r="F3" s="4">
        <v>0</v>
      </c>
      <c r="G3" s="4">
        <v>2.641056422569028E-2</v>
      </c>
      <c r="H3" s="4">
        <v>0</v>
      </c>
      <c r="I3" s="4">
        <v>1.16046418567427E-3</v>
      </c>
      <c r="J3" s="4">
        <v>1.77671068427371E-2</v>
      </c>
    </row>
    <row r="4" spans="1:10" x14ac:dyDescent="0.25">
      <c r="A4" s="1" t="s">
        <v>11</v>
      </c>
      <c r="B4" s="4">
        <v>4.4055320098148568E-2</v>
      </c>
      <c r="C4" s="4">
        <v>5.77738121793442E-2</v>
      </c>
      <c r="D4" s="4">
        <v>0.32623243363818882</v>
      </c>
      <c r="E4" s="4">
        <v>3.6805710461744381E-3</v>
      </c>
      <c r="F4" s="4">
        <v>0.52665625697077856</v>
      </c>
      <c r="G4" s="4">
        <v>2.8663841177782739E-2</v>
      </c>
      <c r="H4" s="4">
        <v>0</v>
      </c>
      <c r="I4" s="4">
        <v>1.8960517510595591E-3</v>
      </c>
      <c r="J4" s="4">
        <v>1.1041713138523311E-2</v>
      </c>
    </row>
    <row r="5" spans="1:10" x14ac:dyDescent="0.25">
      <c r="A5" s="1" t="s">
        <v>12</v>
      </c>
      <c r="B5" s="4">
        <v>2.3623907394283009E-4</v>
      </c>
      <c r="C5" s="4">
        <v>0.49846444601937162</v>
      </c>
      <c r="D5" s="4">
        <v>4.6302858492794703E-2</v>
      </c>
      <c r="E5" s="4">
        <v>8.1030002362390732E-2</v>
      </c>
      <c r="F5" s="4">
        <v>0.36050082683675883</v>
      </c>
      <c r="G5" s="4">
        <v>7.7958894401133939E-3</v>
      </c>
      <c r="H5" s="4">
        <v>0</v>
      </c>
      <c r="I5" s="4">
        <v>0</v>
      </c>
      <c r="J5" s="4">
        <v>5.6697377746279228E-3</v>
      </c>
    </row>
    <row r="6" spans="1:10" x14ac:dyDescent="0.25">
      <c r="A6" s="1" t="s">
        <v>13</v>
      </c>
      <c r="B6" s="4">
        <v>4.7550526522336323E-2</v>
      </c>
      <c r="C6" s="4">
        <v>2.07120587786426E-2</v>
      </c>
      <c r="D6" s="4">
        <v>2.771055442911026E-2</v>
      </c>
      <c r="E6" s="4">
        <v>0.84391828547757652</v>
      </c>
      <c r="F6" s="4">
        <v>2.664224823947501E-2</v>
      </c>
      <c r="G6" s="4">
        <v>3.0762857828068112E-2</v>
      </c>
      <c r="H6" s="4">
        <v>0</v>
      </c>
      <c r="I6" s="4">
        <v>0</v>
      </c>
      <c r="J6" s="4">
        <v>2.7034687247912441E-3</v>
      </c>
    </row>
    <row r="7" spans="1:10" x14ac:dyDescent="0.25">
      <c r="A7" s="1" t="s">
        <v>14</v>
      </c>
      <c r="B7" s="4">
        <v>1.394629834996808E-2</v>
      </c>
      <c r="C7" s="4">
        <v>0.1321369761736734</v>
      </c>
      <c r="D7" s="4">
        <v>7.0605235742850422E-2</v>
      </c>
      <c r="E7" s="4">
        <v>0.61323386094028298</v>
      </c>
      <c r="F7" s="4">
        <v>0.1430419733172027</v>
      </c>
      <c r="G7" s="4">
        <v>1.5660180797795482E-2</v>
      </c>
      <c r="H7" s="4">
        <v>5.0408307289041227E-5</v>
      </c>
      <c r="I7" s="4">
        <v>1.680276909634708E-4</v>
      </c>
      <c r="J7" s="4">
        <v>1.115703867997446E-2</v>
      </c>
    </row>
    <row r="8" spans="1:10" x14ac:dyDescent="0.25">
      <c r="A8" s="1" t="s">
        <v>15</v>
      </c>
      <c r="B8" s="4">
        <v>5.3997300134993251E-3</v>
      </c>
      <c r="C8" s="4">
        <v>0</v>
      </c>
      <c r="D8" s="4">
        <v>1.0649467526623669E-2</v>
      </c>
      <c r="E8" s="4">
        <v>0.53577321133943301</v>
      </c>
      <c r="F8" s="4">
        <v>0.41532923353832307</v>
      </c>
      <c r="G8" s="4">
        <v>1.859907004649768E-2</v>
      </c>
      <c r="H8" s="4">
        <v>1.3199340032998349E-2</v>
      </c>
      <c r="I8" s="4">
        <v>7.4996250187490628E-4</v>
      </c>
      <c r="J8" s="4">
        <v>2.9998500074996249E-4</v>
      </c>
    </row>
    <row r="9" spans="1:10" x14ac:dyDescent="0.25">
      <c r="A9" s="1" t="s">
        <v>16</v>
      </c>
      <c r="B9" s="4">
        <v>5.5777189714398406E-3</v>
      </c>
      <c r="C9" s="4">
        <v>0.78355092566683449</v>
      </c>
      <c r="D9" s="4">
        <v>1.7428706198383451E-2</v>
      </c>
      <c r="E9" s="4">
        <v>0.16406435296594471</v>
      </c>
      <c r="F9" s="4">
        <v>1.8667903198727229E-2</v>
      </c>
      <c r="G9" s="4">
        <v>3.2778759363932168E-3</v>
      </c>
      <c r="H9" s="4">
        <v>0</v>
      </c>
      <c r="I9" s="4">
        <v>7.4618313999195199E-5</v>
      </c>
      <c r="J9" s="4">
        <v>7.3578987482777816E-3</v>
      </c>
    </row>
    <row r="10" spans="1:10" x14ac:dyDescent="0.25">
      <c r="A10" s="1" t="s">
        <v>17</v>
      </c>
      <c r="B10" s="4">
        <v>5.7581573896353169E-3</v>
      </c>
      <c r="C10" s="4">
        <v>0</v>
      </c>
      <c r="D10" s="4">
        <v>0</v>
      </c>
      <c r="E10" s="4">
        <v>0</v>
      </c>
      <c r="F10" s="4">
        <v>0</v>
      </c>
      <c r="G10" s="4">
        <v>0.99424184261036463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2.2660460558549731E-2</v>
      </c>
      <c r="C11" s="4">
        <v>0.56271435570798611</v>
      </c>
      <c r="D11" s="4">
        <v>1.2003919647231749E-2</v>
      </c>
      <c r="E11" s="4">
        <v>2.9764821166095051E-2</v>
      </c>
      <c r="F11" s="4">
        <v>0.33329250367466923</v>
      </c>
      <c r="G11" s="4">
        <v>3.4909358157765788E-2</v>
      </c>
      <c r="H11" s="4">
        <v>0</v>
      </c>
      <c r="I11" s="4">
        <v>1.102400783929446E-3</v>
      </c>
      <c r="J11" s="4">
        <v>3.5521803037726601E-3</v>
      </c>
    </row>
    <row r="12" spans="1:10" x14ac:dyDescent="0.25">
      <c r="A12" s="1" t="s">
        <v>19</v>
      </c>
      <c r="B12" s="4">
        <v>5.2654007431902641E-2</v>
      </c>
      <c r="C12" s="4">
        <v>0.43202195479494088</v>
      </c>
      <c r="D12" s="4">
        <v>0.1368254184706644</v>
      </c>
      <c r="E12" s="4">
        <v>3.2437868612143317E-2</v>
      </c>
      <c r="F12" s="4">
        <v>0.22999693178331571</v>
      </c>
      <c r="G12" s="4">
        <v>3.7619745678928167E-2</v>
      </c>
      <c r="H12" s="4">
        <v>3.4091296492005592E-5</v>
      </c>
      <c r="I12" s="4">
        <v>1.1216036545869839E-2</v>
      </c>
      <c r="J12" s="4">
        <v>6.7193945385743026E-2</v>
      </c>
    </row>
    <row r="13" spans="1:10" x14ac:dyDescent="0.25">
      <c r="A13" s="1" t="s">
        <v>20</v>
      </c>
      <c r="B13" s="4">
        <v>8.9536138079827396E-2</v>
      </c>
      <c r="C13" s="4">
        <v>0.4770765911542611</v>
      </c>
      <c r="D13" s="4">
        <v>0.17988133764832789</v>
      </c>
      <c r="E13" s="4">
        <v>9.9784250269687163E-3</v>
      </c>
      <c r="F13" s="4">
        <v>0</v>
      </c>
      <c r="G13" s="4">
        <v>6.1488673139158567E-2</v>
      </c>
      <c r="H13" s="4">
        <v>0</v>
      </c>
      <c r="I13" s="4">
        <v>0</v>
      </c>
      <c r="J13" s="4">
        <v>0.18203883495145631</v>
      </c>
    </row>
    <row r="14" spans="1:10" x14ac:dyDescent="0.25">
      <c r="A14" s="1" t="s">
        <v>21</v>
      </c>
      <c r="B14" s="4">
        <v>3.530751708428246E-2</v>
      </c>
      <c r="C14" s="4">
        <v>0</v>
      </c>
      <c r="D14" s="4">
        <v>1.2528473804100229E-2</v>
      </c>
      <c r="E14" s="4">
        <v>3.4168564920273349E-3</v>
      </c>
      <c r="F14" s="4">
        <v>0</v>
      </c>
      <c r="G14" s="4">
        <v>0.92596810933940787</v>
      </c>
      <c r="H14" s="4">
        <v>0</v>
      </c>
      <c r="I14" s="4">
        <v>0</v>
      </c>
      <c r="J14" s="4">
        <v>2.277904328018223E-2</v>
      </c>
    </row>
    <row r="15" spans="1:10" x14ac:dyDescent="0.25">
      <c r="A15" s="1" t="s">
        <v>22</v>
      </c>
      <c r="B15" s="4">
        <v>1.1971323705965081E-2</v>
      </c>
      <c r="C15" s="4">
        <v>0.1231777175590848</v>
      </c>
      <c r="D15" s="4">
        <v>0.36960175625150071</v>
      </c>
      <c r="E15" s="4">
        <v>9.0591019792131175E-2</v>
      </c>
      <c r="F15" s="4">
        <v>0.1809762288615237</v>
      </c>
      <c r="G15" s="4">
        <v>7.2136658319898475E-2</v>
      </c>
      <c r="H15" s="4">
        <v>0</v>
      </c>
      <c r="I15" s="4">
        <v>2.0786882996604129E-2</v>
      </c>
      <c r="J15" s="4">
        <v>0.13075841251329201</v>
      </c>
    </row>
    <row r="16" spans="1:10" x14ac:dyDescent="0.25">
      <c r="A16" s="1" t="s">
        <v>23</v>
      </c>
      <c r="B16" s="4">
        <v>0.1216216216216216</v>
      </c>
      <c r="C16" s="4">
        <v>0.15505711897464469</v>
      </c>
      <c r="D16" s="4">
        <v>0.1368069100027863</v>
      </c>
      <c r="E16" s="4">
        <v>0.1767901922541098</v>
      </c>
      <c r="F16" s="4">
        <v>0.32780718863193092</v>
      </c>
      <c r="G16" s="4">
        <v>7.8016160490387287E-2</v>
      </c>
      <c r="H16" s="4">
        <v>0</v>
      </c>
      <c r="I16" s="4">
        <v>0</v>
      </c>
      <c r="J16" s="4">
        <v>3.9008080245193648E-3</v>
      </c>
    </row>
    <row r="17" spans="1:10" x14ac:dyDescent="0.25">
      <c r="A17" s="1" t="s">
        <v>24</v>
      </c>
      <c r="B17" s="4">
        <v>7.7883382364034104E-3</v>
      </c>
      <c r="C17" s="4">
        <v>4.0865203288828547E-2</v>
      </c>
      <c r="D17" s="4">
        <v>3.865882175454477E-2</v>
      </c>
      <c r="E17" s="4">
        <v>0.1059817454929471</v>
      </c>
      <c r="F17" s="4">
        <v>0.77268612808327686</v>
      </c>
      <c r="G17" s="4">
        <v>1.7933921701742479E-2</v>
      </c>
      <c r="H17" s="4">
        <v>8.4860828241683649E-4</v>
      </c>
      <c r="I17" s="4">
        <v>3.2058535113524932E-4</v>
      </c>
      <c r="J17" s="4">
        <v>1.4916647808704841E-2</v>
      </c>
    </row>
    <row r="18" spans="1:10" x14ac:dyDescent="0.25">
      <c r="A18" s="1" t="s">
        <v>25</v>
      </c>
      <c r="B18" s="4">
        <v>2.842658456311711E-2</v>
      </c>
      <c r="C18" s="4">
        <v>0.27348975475103521</v>
      </c>
      <c r="D18" s="4">
        <v>0.44192589446862718</v>
      </c>
      <c r="E18" s="4">
        <v>1.3881516084510029E-2</v>
      </c>
      <c r="F18" s="4">
        <v>0.18340588172842129</v>
      </c>
      <c r="G18" s="4">
        <v>3.4186219343879387E-2</v>
      </c>
      <c r="H18" s="4">
        <v>0</v>
      </c>
      <c r="I18" s="4">
        <v>5.3084191527763032E-5</v>
      </c>
      <c r="J18" s="4">
        <v>2.4631064868882051E-2</v>
      </c>
    </row>
    <row r="19" spans="1:10" x14ac:dyDescent="0.25">
      <c r="A19" s="1" t="s">
        <v>26</v>
      </c>
      <c r="B19" s="4">
        <v>3.6024234485017201E-3</v>
      </c>
      <c r="C19" s="4">
        <v>0.55984935320124452</v>
      </c>
      <c r="D19" s="4">
        <v>0.18044866546585889</v>
      </c>
      <c r="E19" s="4">
        <v>8.7604388406746364E-2</v>
      </c>
      <c r="F19" s="4">
        <v>0</v>
      </c>
      <c r="G19" s="4">
        <v>0.12608482069756019</v>
      </c>
      <c r="H19" s="4">
        <v>0</v>
      </c>
      <c r="I19" s="4">
        <v>8.1873260193220912E-4</v>
      </c>
      <c r="J19" s="4">
        <v>4.1591616178156217E-2</v>
      </c>
    </row>
    <row r="20" spans="1:10" x14ac:dyDescent="0.25">
      <c r="A20" s="1" t="s">
        <v>27</v>
      </c>
      <c r="B20" s="4">
        <v>1.4981273408239701E-3</v>
      </c>
      <c r="C20" s="4">
        <v>0.1235955056179775</v>
      </c>
      <c r="D20" s="4">
        <v>0.16554307116104869</v>
      </c>
      <c r="E20" s="4">
        <v>0.55505617977528088</v>
      </c>
      <c r="F20" s="4">
        <v>0</v>
      </c>
      <c r="G20" s="4">
        <v>0.15056179775280901</v>
      </c>
      <c r="H20" s="4">
        <v>0</v>
      </c>
      <c r="I20" s="4">
        <v>0</v>
      </c>
      <c r="J20" s="4">
        <v>3.7453183520599251E-3</v>
      </c>
    </row>
    <row r="21" spans="1:10" x14ac:dyDescent="0.25">
      <c r="A21" s="1" t="s">
        <v>28</v>
      </c>
      <c r="B21" s="4">
        <v>6.4884433305485947E-2</v>
      </c>
      <c r="C21" s="4">
        <v>0.17655249234196599</v>
      </c>
      <c r="D21" s="4">
        <v>0.29016986911723758</v>
      </c>
      <c r="E21" s="4">
        <v>6.4049011417432484E-3</v>
      </c>
      <c r="F21" s="4">
        <v>0.42968532442216661</v>
      </c>
      <c r="G21" s="4">
        <v>2.3113338902812589E-2</v>
      </c>
      <c r="H21" s="4">
        <v>0</v>
      </c>
      <c r="I21" s="4">
        <v>0</v>
      </c>
      <c r="J21" s="4">
        <v>9.1896407685881382E-3</v>
      </c>
    </row>
    <row r="22" spans="1:10" x14ac:dyDescent="0.25">
      <c r="A22" s="1" t="s">
        <v>29</v>
      </c>
      <c r="B22" s="4">
        <v>3.751458218210843E-2</v>
      </c>
      <c r="C22" s="4">
        <v>0.40467857800699941</v>
      </c>
      <c r="D22" s="4">
        <v>0.24805059249708361</v>
      </c>
      <c r="E22" s="4">
        <v>6.9871676797445825E-2</v>
      </c>
      <c r="F22" s="4">
        <v>0</v>
      </c>
      <c r="G22" s="4">
        <v>0.1827838153128262</v>
      </c>
      <c r="H22" s="4">
        <v>5.7100755203536573E-2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9.2956739363603859E-3</v>
      </c>
      <c r="C23" s="4">
        <v>0.14301036825169819</v>
      </c>
      <c r="D23" s="4">
        <v>0.58276725062567036</v>
      </c>
      <c r="E23" s="4">
        <v>3.2177332856632102E-2</v>
      </c>
      <c r="F23" s="4">
        <v>0</v>
      </c>
      <c r="G23" s="4">
        <v>0.12692170182338219</v>
      </c>
      <c r="H23" s="4">
        <v>0</v>
      </c>
      <c r="I23" s="4">
        <v>0</v>
      </c>
      <c r="J23" s="4">
        <v>0.1058276725062567</v>
      </c>
    </row>
    <row r="24" spans="1:10" x14ac:dyDescent="0.25">
      <c r="A24" s="1" t="s">
        <v>31</v>
      </c>
      <c r="B24" s="4">
        <v>1.323163315183413E-2</v>
      </c>
      <c r="C24" s="4">
        <v>0.69467210785372446</v>
      </c>
      <c r="D24" s="4">
        <v>0.11864137045162609</v>
      </c>
      <c r="E24" s="4">
        <v>0.120880744790897</v>
      </c>
      <c r="F24" s="4">
        <v>1.9119937252048969E-2</v>
      </c>
      <c r="G24" s="4">
        <v>1.486853622216412E-2</v>
      </c>
      <c r="H24" s="4">
        <v>0</v>
      </c>
      <c r="I24" s="4">
        <v>9.0939059462777507E-5</v>
      </c>
      <c r="J24" s="4">
        <v>1.8494731218242369E-2</v>
      </c>
    </row>
    <row r="25" spans="1:10" x14ac:dyDescent="0.25">
      <c r="A25" s="1" t="s">
        <v>32</v>
      </c>
      <c r="B25" s="4">
        <v>2.6288337158355931E-2</v>
      </c>
      <c r="C25" s="4">
        <v>0.13818763474511439</v>
      </c>
      <c r="D25" s="4">
        <v>0.51241393699144588</v>
      </c>
      <c r="E25" s="4">
        <v>0.1708741915293136</v>
      </c>
      <c r="F25" s="4">
        <v>0</v>
      </c>
      <c r="G25" s="4">
        <v>0.1085610960428402</v>
      </c>
      <c r="H25" s="4">
        <v>1.8568746088045061E-2</v>
      </c>
      <c r="I25" s="4">
        <v>2.3645594269420681E-3</v>
      </c>
      <c r="J25" s="4">
        <v>2.274149801794283E-2</v>
      </c>
    </row>
    <row r="26" spans="1:10" x14ac:dyDescent="0.25">
      <c r="A26" s="1" t="s">
        <v>33</v>
      </c>
      <c r="B26" s="4">
        <v>1.824922353279115E-2</v>
      </c>
      <c r="C26" s="4">
        <v>0.28013859715265432</v>
      </c>
      <c r="D26" s="4">
        <v>0.29148489255130072</v>
      </c>
      <c r="E26" s="4">
        <v>6.3257392147358205E-2</v>
      </c>
      <c r="F26" s="4">
        <v>0.2465395594334033</v>
      </c>
      <c r="G26" s="4">
        <v>9.4513563490781119E-2</v>
      </c>
      <c r="H26" s="4">
        <v>0</v>
      </c>
      <c r="I26" s="4">
        <v>2.7378323548948851E-3</v>
      </c>
      <c r="J26" s="4">
        <v>3.0789393368162148E-3</v>
      </c>
    </row>
    <row r="27" spans="1:10" x14ac:dyDescent="0.25">
      <c r="A27" s="1" t="s">
        <v>34</v>
      </c>
      <c r="B27" s="4">
        <v>1.19463118690122E-3</v>
      </c>
      <c r="C27" s="4">
        <v>0.46178351408962071</v>
      </c>
      <c r="D27" s="4">
        <v>0.15647326134314021</v>
      </c>
      <c r="E27" s="4">
        <v>6.5353353165772642E-3</v>
      </c>
      <c r="F27" s="4">
        <v>0.33056147665784358</v>
      </c>
      <c r="G27" s="4">
        <v>4.0289522381766647E-2</v>
      </c>
      <c r="H27" s="4">
        <v>2.1081726827668591E-4</v>
      </c>
      <c r="I27" s="4">
        <v>1.335176032419011E-3</v>
      </c>
      <c r="J27" s="4">
        <v>1.616265723454592E-3</v>
      </c>
    </row>
    <row r="28" spans="1:10" x14ac:dyDescent="0.25">
      <c r="A28" s="1" t="s">
        <v>35</v>
      </c>
      <c r="B28" s="4">
        <v>6.9589422407794017E-3</v>
      </c>
      <c r="C28" s="4">
        <v>0</v>
      </c>
      <c r="D28" s="4">
        <v>0.1461377870563674</v>
      </c>
      <c r="E28" s="4">
        <v>2.9227557411273478E-2</v>
      </c>
      <c r="F28" s="4">
        <v>0.75504523312456495</v>
      </c>
      <c r="G28" s="4">
        <v>5.1496172581767558E-2</v>
      </c>
      <c r="H28" s="4">
        <v>0</v>
      </c>
      <c r="I28" s="4">
        <v>0</v>
      </c>
      <c r="J28" s="4">
        <v>1.113430758524704E-2</v>
      </c>
    </row>
    <row r="29" spans="1:10" x14ac:dyDescent="0.25">
      <c r="A29" s="1" t="s">
        <v>36</v>
      </c>
      <c r="B29" s="4">
        <v>2.53968253968254E-2</v>
      </c>
      <c r="C29" s="4">
        <v>0</v>
      </c>
      <c r="D29" s="4">
        <v>0.9015873015873016</v>
      </c>
      <c r="E29" s="4">
        <v>3.4920634920634921E-2</v>
      </c>
      <c r="F29" s="4">
        <v>0</v>
      </c>
      <c r="G29" s="4">
        <v>1.26984126984127E-2</v>
      </c>
      <c r="H29" s="4">
        <v>0</v>
      </c>
      <c r="I29" s="4">
        <v>6.3492063492063492E-3</v>
      </c>
      <c r="J29" s="4">
        <v>1.9047619047619049E-2</v>
      </c>
    </row>
    <row r="30" spans="1:10" x14ac:dyDescent="0.25">
      <c r="A30" s="1" t="s">
        <v>37</v>
      </c>
      <c r="B30" s="4">
        <v>8.9766606822262139E-3</v>
      </c>
      <c r="C30" s="4">
        <v>0</v>
      </c>
      <c r="D30" s="4">
        <v>0.3608617594254937</v>
      </c>
      <c r="E30" s="4">
        <v>0.62118491921005392</v>
      </c>
      <c r="F30" s="4">
        <v>0</v>
      </c>
      <c r="G30" s="4">
        <v>0</v>
      </c>
      <c r="H30" s="4">
        <v>0</v>
      </c>
      <c r="I30" s="4">
        <v>0</v>
      </c>
      <c r="J30" s="4">
        <v>8.9766606822262139E-3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2.6969771042124991E-2</v>
      </c>
      <c r="C32" s="4">
        <v>0.1051495151959586</v>
      </c>
      <c r="D32" s="4">
        <v>0.49340014666340748</v>
      </c>
      <c r="E32" s="4">
        <v>0.1077568646622668</v>
      </c>
      <c r="F32" s="4">
        <v>4.1187973600586653E-2</v>
      </c>
      <c r="G32" s="4">
        <v>0.19559194980852279</v>
      </c>
      <c r="H32" s="4">
        <v>2.7458649067057771E-2</v>
      </c>
      <c r="I32" s="4">
        <v>4.0739835411064942E-5</v>
      </c>
      <c r="J32" s="4">
        <v>2.4443901246638958E-3</v>
      </c>
    </row>
    <row r="33" spans="1:10" x14ac:dyDescent="0.25">
      <c r="A33" s="1" t="s">
        <v>40</v>
      </c>
      <c r="B33" s="4">
        <v>5.3804156393096172E-2</v>
      </c>
      <c r="C33" s="4">
        <v>0.2138076787601268</v>
      </c>
      <c r="D33" s="4">
        <v>0.60646354350123288</v>
      </c>
      <c r="E33" s="4">
        <v>8.8059175766114835E-4</v>
      </c>
      <c r="F33" s="4">
        <v>3.7425149700598799E-2</v>
      </c>
      <c r="G33" s="4">
        <v>4.6935540683339202E-2</v>
      </c>
      <c r="H33" s="4">
        <v>0</v>
      </c>
      <c r="I33" s="4">
        <v>3.5223670306445932E-4</v>
      </c>
      <c r="J33" s="4">
        <v>4.0331102500880588E-2</v>
      </c>
    </row>
    <row r="34" spans="1:10" x14ac:dyDescent="0.25">
      <c r="A34" s="1" t="s">
        <v>41</v>
      </c>
      <c r="B34" s="4">
        <v>1.7572007028802811E-3</v>
      </c>
      <c r="C34" s="4">
        <v>3.0560012224004892E-4</v>
      </c>
      <c r="D34" s="4">
        <v>3.2317212926885178E-2</v>
      </c>
      <c r="E34" s="4">
        <v>0.95713958285583323</v>
      </c>
      <c r="F34" s="4">
        <v>0</v>
      </c>
      <c r="G34" s="4">
        <v>1.069600427840171E-3</v>
      </c>
      <c r="H34" s="4">
        <v>0</v>
      </c>
      <c r="I34" s="4">
        <v>0</v>
      </c>
      <c r="J34" s="4">
        <v>7.4108029643211856E-3</v>
      </c>
    </row>
    <row r="35" spans="1:10" x14ac:dyDescent="0.25">
      <c r="A35" s="1" t="s">
        <v>42</v>
      </c>
      <c r="B35" s="4">
        <v>3.4615130054934162E-2</v>
      </c>
      <c r="C35" s="4">
        <v>0.88278509497650415</v>
      </c>
      <c r="D35" s="4">
        <v>3.170295850155537E-2</v>
      </c>
      <c r="E35" s="4">
        <v>1.5752200675094322E-2</v>
      </c>
      <c r="F35" s="4">
        <v>0</v>
      </c>
      <c r="G35" s="4">
        <v>2.799655834270965E-2</v>
      </c>
      <c r="H35" s="4">
        <v>0</v>
      </c>
      <c r="I35" s="4">
        <v>0</v>
      </c>
      <c r="J35" s="4">
        <v>7.1480574492024636E-3</v>
      </c>
    </row>
    <row r="36" spans="1:10" x14ac:dyDescent="0.25">
      <c r="A36" s="1" t="s">
        <v>43</v>
      </c>
      <c r="B36" s="4">
        <v>4.2239288601455129E-2</v>
      </c>
      <c r="C36" s="4">
        <v>0.26071139854486658</v>
      </c>
      <c r="D36" s="4">
        <v>0.29729183508488283</v>
      </c>
      <c r="E36" s="4">
        <v>0.16734033953112359</v>
      </c>
      <c r="F36" s="4">
        <v>0</v>
      </c>
      <c r="G36" s="4">
        <v>7.2352465642683911E-2</v>
      </c>
      <c r="H36" s="4">
        <v>3.6378334680679061E-3</v>
      </c>
      <c r="I36" s="4">
        <v>3.2336297493936938E-3</v>
      </c>
      <c r="J36" s="4">
        <v>0.15319320937752631</v>
      </c>
    </row>
    <row r="37" spans="1:10" x14ac:dyDescent="0.25">
      <c r="A37" s="1" t="s">
        <v>44</v>
      </c>
      <c r="B37" s="4">
        <v>1.7322016282695309E-4</v>
      </c>
      <c r="C37" s="4">
        <v>0.37658063398579589</v>
      </c>
      <c r="D37" s="4">
        <v>0.13216698423696521</v>
      </c>
      <c r="E37" s="4">
        <v>0.26901091287025808</v>
      </c>
      <c r="F37" s="4">
        <v>0.20353369132166979</v>
      </c>
      <c r="G37" s="4">
        <v>1.836133725965703E-2</v>
      </c>
      <c r="H37" s="4">
        <v>0</v>
      </c>
      <c r="I37" s="4">
        <v>0</v>
      </c>
      <c r="J37" s="4">
        <v>1.7322016282695309E-4</v>
      </c>
    </row>
    <row r="38" spans="1:10" x14ac:dyDescent="0.25">
      <c r="A38" s="1" t="s">
        <v>45</v>
      </c>
      <c r="B38" s="4">
        <v>4.9985110818054194E-4</v>
      </c>
      <c r="C38" s="4">
        <v>0.16350448802484371</v>
      </c>
      <c r="D38" s="4">
        <v>0.46729697536903902</v>
      </c>
      <c r="E38" s="4">
        <v>0.18524269366571661</v>
      </c>
      <c r="F38" s="4">
        <v>0.16248351554856</v>
      </c>
      <c r="G38" s="4">
        <v>2.048326030544094E-2</v>
      </c>
      <c r="H38" s="4">
        <v>4.8921597821925385E-4</v>
      </c>
      <c r="I38" s="4">
        <v>0</v>
      </c>
      <c r="J38" s="4">
        <v>0</v>
      </c>
    </row>
    <row r="39" spans="1:10" x14ac:dyDescent="0.25">
      <c r="A39" s="1" t="s">
        <v>46</v>
      </c>
      <c r="B39" s="4">
        <v>8.3894582723279654E-2</v>
      </c>
      <c r="C39" s="4">
        <v>3.7335285505124449E-3</v>
      </c>
      <c r="D39" s="4">
        <v>1.142020497803807E-2</v>
      </c>
      <c r="E39" s="4">
        <v>0.48206442166910679</v>
      </c>
      <c r="F39" s="4">
        <v>0.38191800878477311</v>
      </c>
      <c r="G39" s="4">
        <v>1.8667642752562229E-2</v>
      </c>
      <c r="H39" s="4">
        <v>0</v>
      </c>
      <c r="I39" s="4">
        <v>7.3206442166910687E-5</v>
      </c>
      <c r="J39" s="4">
        <v>1.8228404099560759E-2</v>
      </c>
    </row>
    <row r="40" spans="1:10" x14ac:dyDescent="0.25">
      <c r="A40" s="1" t="s">
        <v>47</v>
      </c>
      <c r="B40" s="4">
        <v>1.1592434411226361E-2</v>
      </c>
      <c r="C40" s="4">
        <v>0.31299572910311158</v>
      </c>
      <c r="D40" s="4">
        <v>3.5997559487492371E-2</v>
      </c>
      <c r="E40" s="4">
        <v>0.28737034777303228</v>
      </c>
      <c r="F40" s="4">
        <v>0.3502135448444173</v>
      </c>
      <c r="G40" s="4">
        <v>1.830384380719951E-3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2.085747392815759E-2</v>
      </c>
      <c r="C41" s="4">
        <v>0.1490923136346079</v>
      </c>
      <c r="D41" s="4">
        <v>7.6091154886056375E-2</v>
      </c>
      <c r="E41" s="4">
        <v>0.16879103901120121</v>
      </c>
      <c r="F41" s="4">
        <v>0.54383932020084969</v>
      </c>
      <c r="G41" s="4">
        <v>4.0942448821938968E-2</v>
      </c>
      <c r="H41" s="4">
        <v>0</v>
      </c>
      <c r="I41" s="4">
        <v>0</v>
      </c>
      <c r="J41" s="4">
        <v>3.8624951718810351E-4</v>
      </c>
    </row>
    <row r="42" spans="1:10" x14ac:dyDescent="0.25">
      <c r="A42" s="1" t="s">
        <v>49</v>
      </c>
      <c r="B42" s="4">
        <v>1.28382889128537E-3</v>
      </c>
      <c r="C42" s="4">
        <v>0.27848816309762242</v>
      </c>
      <c r="D42" s="4">
        <v>0.49350382581009611</v>
      </c>
      <c r="E42" s="4">
        <v>0.18466594772248759</v>
      </c>
      <c r="F42" s="4">
        <v>0</v>
      </c>
      <c r="G42" s="4">
        <v>3.209572228213424E-2</v>
      </c>
      <c r="H42" s="4">
        <v>2.25953884866225E-3</v>
      </c>
      <c r="I42" s="4">
        <v>0</v>
      </c>
      <c r="J42" s="4">
        <v>7.7029733477122176E-3</v>
      </c>
    </row>
    <row r="43" spans="1:10" x14ac:dyDescent="0.25">
      <c r="A43" s="1" t="s">
        <v>50</v>
      </c>
      <c r="B43" s="4">
        <v>1.375218308650575E-2</v>
      </c>
      <c r="C43" s="4">
        <v>0.44392117669624559</v>
      </c>
      <c r="D43" s="4">
        <v>0.23339087596030569</v>
      </c>
      <c r="E43" s="4">
        <v>6.7887680830229058E-2</v>
      </c>
      <c r="F43" s="4">
        <v>0.20161371735465439</v>
      </c>
      <c r="G43" s="4">
        <v>1.6152316343115581E-2</v>
      </c>
      <c r="H43" s="4">
        <v>4.4090776017848303E-3</v>
      </c>
      <c r="I43" s="4">
        <v>2.2461814914645099E-4</v>
      </c>
      <c r="J43" s="4">
        <v>1.864835397801266E-2</v>
      </c>
    </row>
    <row r="44" spans="1:10" x14ac:dyDescent="0.25">
      <c r="A44" s="1" t="s">
        <v>51</v>
      </c>
      <c r="B44" s="4">
        <v>7.5410208799120831E-3</v>
      </c>
      <c r="C44" s="4">
        <v>0.27643146765697818</v>
      </c>
      <c r="D44" s="4">
        <v>0.41374246845276441</v>
      </c>
      <c r="E44" s="4">
        <v>0.18754973663268781</v>
      </c>
      <c r="F44" s="4">
        <v>4.4052446094963803E-2</v>
      </c>
      <c r="G44" s="4">
        <v>5.3819773390427823E-2</v>
      </c>
      <c r="H44" s="4">
        <v>1.450414945621281E-2</v>
      </c>
      <c r="I44" s="4">
        <v>1.0421008753647351E-4</v>
      </c>
      <c r="J44" s="4">
        <v>2.2547273485164269E-3</v>
      </c>
    </row>
    <row r="45" spans="1:10" x14ac:dyDescent="0.25">
      <c r="A45" s="1" t="s">
        <v>52</v>
      </c>
      <c r="B45" s="4">
        <v>6.7127609585822658E-4</v>
      </c>
      <c r="C45" s="4">
        <v>0.37984157884137748</v>
      </c>
      <c r="D45" s="4">
        <v>0.12643485265489701</v>
      </c>
      <c r="E45" s="4">
        <v>0.16758407733100619</v>
      </c>
      <c r="F45" s="4">
        <v>0.27831106934282068</v>
      </c>
      <c r="G45" s="4">
        <v>3.1751359334094113E-2</v>
      </c>
      <c r="H45" s="4">
        <v>1.527153118077465E-2</v>
      </c>
      <c r="I45" s="4">
        <v>0</v>
      </c>
      <c r="J45" s="4">
        <v>1.342552191716453E-4</v>
      </c>
    </row>
    <row r="46" spans="1:10" x14ac:dyDescent="0.25">
      <c r="A46" s="1" t="s">
        <v>53</v>
      </c>
      <c r="B46" s="4">
        <v>6.2583074878156857E-3</v>
      </c>
      <c r="C46" s="4">
        <v>3.8159060700044309E-2</v>
      </c>
      <c r="D46" s="4">
        <v>0.48975409836065581</v>
      </c>
      <c r="E46" s="4">
        <v>0.26775033229951273</v>
      </c>
      <c r="F46" s="4">
        <v>0</v>
      </c>
      <c r="G46" s="4">
        <v>0.18971533008418251</v>
      </c>
      <c r="H46" s="4">
        <v>3.7660611431103242E-3</v>
      </c>
      <c r="I46" s="4">
        <v>5.5383252104563592E-5</v>
      </c>
      <c r="J46" s="4">
        <v>4.5414266725742137E-3</v>
      </c>
    </row>
    <row r="47" spans="1:10" x14ac:dyDescent="0.25">
      <c r="A47" s="1" t="s">
        <v>54</v>
      </c>
      <c r="B47" s="4">
        <v>1.0531059114122641E-2</v>
      </c>
      <c r="C47" s="4">
        <v>3.7618078039987977E-2</v>
      </c>
      <c r="D47" s="4">
        <v>0.22821188958242941</v>
      </c>
      <c r="E47" s="4">
        <v>0.49432557829033008</v>
      </c>
      <c r="F47" s="4">
        <v>1.266731199305718E-2</v>
      </c>
      <c r="G47" s="4">
        <v>0.2096198137454521</v>
      </c>
      <c r="H47" s="4">
        <v>5.657732234053206E-3</v>
      </c>
      <c r="I47" s="4">
        <v>1.6689475616676128E-5</v>
      </c>
      <c r="J47" s="4">
        <v>1.351847524950766E-3</v>
      </c>
    </row>
    <row r="48" spans="1:10" x14ac:dyDescent="0.25">
      <c r="A48" s="1" t="s">
        <v>55</v>
      </c>
      <c r="B48" s="4">
        <v>6.1934844543540198E-5</v>
      </c>
      <c r="C48" s="4">
        <v>4.3044716957760437E-2</v>
      </c>
      <c r="D48" s="4">
        <v>0.58289359593707424</v>
      </c>
      <c r="E48" s="4">
        <v>1.543416326025022E-2</v>
      </c>
      <c r="F48" s="4">
        <v>0</v>
      </c>
      <c r="G48" s="4">
        <v>0.35823114083983648</v>
      </c>
      <c r="H48" s="4">
        <v>0</v>
      </c>
      <c r="I48" s="4">
        <v>3.7160906726124132E-5</v>
      </c>
      <c r="J48" s="4">
        <v>2.97287253808993E-4</v>
      </c>
    </row>
    <row r="49" spans="1:10" x14ac:dyDescent="0.25">
      <c r="A49" s="1" t="s">
        <v>56</v>
      </c>
      <c r="B49" s="4">
        <v>1.813471502590674E-3</v>
      </c>
      <c r="C49" s="4">
        <v>0.94175302245250436</v>
      </c>
      <c r="D49" s="4">
        <v>4.3177892918825573E-5</v>
      </c>
      <c r="E49" s="4">
        <v>6.0017271157167531E-3</v>
      </c>
      <c r="F49" s="4">
        <v>4.9956822107081182E-2</v>
      </c>
      <c r="G49" s="4">
        <v>2.158894645941278E-4</v>
      </c>
      <c r="H49" s="4">
        <v>0</v>
      </c>
      <c r="I49" s="4">
        <v>8.6355785837651132E-5</v>
      </c>
      <c r="J49" s="4">
        <v>1.2953367875647671E-4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9"/>
  <sheetViews>
    <sheetView workbookViewId="0">
      <selection activeCell="B12" sqref="B12:J12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6.5969665734059796E-2</v>
      </c>
      <c r="C2" s="4">
        <v>7.2448829332940654E-2</v>
      </c>
      <c r="D2" s="4">
        <v>0.21130908555441019</v>
      </c>
      <c r="E2" s="4">
        <v>0.56486526284788696</v>
      </c>
      <c r="F2" s="4">
        <v>0</v>
      </c>
      <c r="G2" s="4">
        <v>5.374760712707996E-2</v>
      </c>
      <c r="H2" s="4">
        <v>0</v>
      </c>
      <c r="I2" s="4">
        <v>1.3252834634074511E-3</v>
      </c>
      <c r="J2" s="4">
        <v>3.0334265940214988E-2</v>
      </c>
    </row>
    <row r="3" spans="1:10" x14ac:dyDescent="0.25">
      <c r="A3" s="1" t="s">
        <v>10</v>
      </c>
      <c r="B3" s="4">
        <v>9.7222775630553451E-3</v>
      </c>
      <c r="C3" s="4">
        <v>0.70135872813483691</v>
      </c>
      <c r="D3" s="4">
        <v>0.18643662589154081</v>
      </c>
      <c r="E3" s="4">
        <v>5.4787424791807787E-2</v>
      </c>
      <c r="F3" s="4">
        <v>0</v>
      </c>
      <c r="G3" s="4">
        <v>2.390723990915249E-2</v>
      </c>
      <c r="H3" s="4">
        <v>0</v>
      </c>
      <c r="I3" s="4">
        <v>3.9048491851615729E-3</v>
      </c>
      <c r="J3" s="4">
        <v>1.9882854524445149E-2</v>
      </c>
    </row>
    <row r="4" spans="1:10" x14ac:dyDescent="0.25">
      <c r="A4" s="1" t="s">
        <v>11</v>
      </c>
      <c r="B4" s="4">
        <v>4.716270054915473E-2</v>
      </c>
      <c r="C4" s="4">
        <v>4.52245073759018E-2</v>
      </c>
      <c r="D4" s="4">
        <v>0.33207709701733612</v>
      </c>
      <c r="E4" s="4">
        <v>3.337999353935609E-3</v>
      </c>
      <c r="F4" s="4">
        <v>0.51620544847636474</v>
      </c>
      <c r="G4" s="4">
        <v>3.6071928502207383E-2</v>
      </c>
      <c r="H4" s="4">
        <v>0</v>
      </c>
      <c r="I4" s="4">
        <v>6.0299343167869064E-3</v>
      </c>
      <c r="J4" s="4">
        <v>1.389038440831269E-2</v>
      </c>
    </row>
    <row r="5" spans="1:10" x14ac:dyDescent="0.25">
      <c r="A5" s="1" t="s">
        <v>12</v>
      </c>
      <c r="B5" s="4">
        <v>8.699434536755112E-4</v>
      </c>
      <c r="C5" s="4">
        <v>0.49173553719008273</v>
      </c>
      <c r="D5" s="4">
        <v>4.284471509351892E-2</v>
      </c>
      <c r="E5" s="4">
        <v>0.1093953892996955</v>
      </c>
      <c r="F5" s="4">
        <v>0.3316659417137886</v>
      </c>
      <c r="G5" s="4">
        <v>8.4819486733362336E-3</v>
      </c>
      <c r="H5" s="4">
        <v>0</v>
      </c>
      <c r="I5" s="4">
        <v>2.174858634188778E-4</v>
      </c>
      <c r="J5" s="4">
        <v>1.4789038712483689E-2</v>
      </c>
    </row>
    <row r="6" spans="1:10" x14ac:dyDescent="0.25">
      <c r="A6" s="1" t="s">
        <v>13</v>
      </c>
      <c r="B6" s="4">
        <v>5.9751752222091697E-2</v>
      </c>
      <c r="C6" s="4">
        <v>2.1124554602764401E-2</v>
      </c>
      <c r="D6" s="4">
        <v>6.8228983123849798E-2</v>
      </c>
      <c r="E6" s="4">
        <v>0.78955714789146014</v>
      </c>
      <c r="F6" s="4">
        <v>2.6958768941618701E-2</v>
      </c>
      <c r="G6" s="4">
        <v>3.0110810916637299E-2</v>
      </c>
      <c r="H6" s="4">
        <v>0</v>
      </c>
      <c r="I6" s="4">
        <v>0</v>
      </c>
      <c r="J6" s="4">
        <v>4.2679823015779788E-3</v>
      </c>
    </row>
    <row r="7" spans="1:10" x14ac:dyDescent="0.25">
      <c r="A7" s="1" t="s">
        <v>14</v>
      </c>
      <c r="B7" s="4">
        <v>1.576115914130043E-2</v>
      </c>
      <c r="C7" s="4">
        <v>0.1323284233684536</v>
      </c>
      <c r="D7" s="4">
        <v>8.0799573744005773E-2</v>
      </c>
      <c r="E7" s="4">
        <v>0.59790997060896178</v>
      </c>
      <c r="F7" s="4">
        <v>0.14700675478248909</v>
      </c>
      <c r="G7" s="4">
        <v>1.0862652756054379E-2</v>
      </c>
      <c r="H7" s="4">
        <v>5.1563225107853081E-5</v>
      </c>
      <c r="I7" s="4">
        <v>4.2969354256544242E-4</v>
      </c>
      <c r="J7" s="4">
        <v>1.485020883106169E-2</v>
      </c>
    </row>
    <row r="8" spans="1:10" x14ac:dyDescent="0.25">
      <c r="A8" s="1" t="s">
        <v>15</v>
      </c>
      <c r="B8" s="4">
        <v>5.4504163512490529E-3</v>
      </c>
      <c r="C8" s="4">
        <v>0</v>
      </c>
      <c r="D8" s="4">
        <v>1.5594246782740351E-2</v>
      </c>
      <c r="E8" s="4">
        <v>0.54595003785011353</v>
      </c>
      <c r="F8" s="4">
        <v>0.39878879636638898</v>
      </c>
      <c r="G8" s="4">
        <v>1.8319454958364869E-2</v>
      </c>
      <c r="H8" s="4">
        <v>1.392884178652536E-2</v>
      </c>
      <c r="I8" s="4">
        <v>1.362604087812263E-3</v>
      </c>
      <c r="J8" s="4">
        <v>6.0560181680545031E-4</v>
      </c>
    </row>
    <row r="9" spans="1:10" x14ac:dyDescent="0.25">
      <c r="A9" s="1" t="s">
        <v>16</v>
      </c>
      <c r="B9" s="4">
        <v>5.8856654124089048E-3</v>
      </c>
      <c r="C9" s="4">
        <v>0.7679144057433539</v>
      </c>
      <c r="D9" s="4">
        <v>2.0960320059563501E-2</v>
      </c>
      <c r="E9" s="4">
        <v>0.16761187594393301</v>
      </c>
      <c r="F9" s="4">
        <v>1.760987321551007E-2</v>
      </c>
      <c r="G9" s="4">
        <v>8.2135426852111455E-3</v>
      </c>
      <c r="H9" s="4">
        <v>0</v>
      </c>
      <c r="I9" s="4">
        <v>1.6493057600825591E-4</v>
      </c>
      <c r="J9" s="4">
        <v>1.1639386364011199E-2</v>
      </c>
    </row>
    <row r="10" spans="1:10" x14ac:dyDescent="0.25">
      <c r="A10" s="1" t="s">
        <v>17</v>
      </c>
      <c r="B10" s="4">
        <v>7.5046904315196998E-3</v>
      </c>
      <c r="C10" s="4">
        <v>0</v>
      </c>
      <c r="D10" s="4">
        <v>0</v>
      </c>
      <c r="E10" s="4">
        <v>0</v>
      </c>
      <c r="F10" s="4">
        <v>0</v>
      </c>
      <c r="G10" s="4">
        <v>0.98499061913696062</v>
      </c>
      <c r="H10" s="4">
        <v>0</v>
      </c>
      <c r="I10" s="4">
        <v>1.876172607879925E-3</v>
      </c>
      <c r="J10" s="4">
        <v>5.6285178236397749E-3</v>
      </c>
    </row>
    <row r="11" spans="1:10" x14ac:dyDescent="0.25">
      <c r="A11" s="1" t="s">
        <v>18</v>
      </c>
      <c r="B11" s="4">
        <v>2.5340215861098071E-2</v>
      </c>
      <c r="C11" s="4">
        <v>0.5502111684655091</v>
      </c>
      <c r="D11" s="4">
        <v>1.6189582355701549E-2</v>
      </c>
      <c r="E11" s="4">
        <v>3.2731112153918343E-2</v>
      </c>
      <c r="F11" s="4">
        <v>0.32848427968090088</v>
      </c>
      <c r="G11" s="4">
        <v>3.5781323322383853E-2</v>
      </c>
      <c r="H11" s="4">
        <v>0</v>
      </c>
      <c r="I11" s="4">
        <v>7.273580478648521E-3</v>
      </c>
      <c r="J11" s="4">
        <v>3.9887376818395119E-3</v>
      </c>
    </row>
    <row r="12" spans="1:10" x14ac:dyDescent="0.25">
      <c r="A12" s="1" t="s">
        <v>19</v>
      </c>
      <c r="B12" s="4">
        <v>5.4469834438681301E-2</v>
      </c>
      <c r="C12" s="4">
        <v>0.42215727522361218</v>
      </c>
      <c r="D12" s="4">
        <v>0.14253368233423799</v>
      </c>
      <c r="E12" s="4">
        <v>3.3642188428371848E-2</v>
      </c>
      <c r="F12" s="4">
        <v>0.22571579978481851</v>
      </c>
      <c r="G12" s="4">
        <v>4.0691792590689391E-2</v>
      </c>
      <c r="H12" s="4">
        <v>4.8174971496475202E-5</v>
      </c>
      <c r="I12" s="4">
        <v>1.883641385512181E-2</v>
      </c>
      <c r="J12" s="4">
        <v>6.1904838372970637E-2</v>
      </c>
    </row>
    <row r="13" spans="1:10" x14ac:dyDescent="0.25">
      <c r="A13" s="1" t="s">
        <v>20</v>
      </c>
      <c r="B13" s="4">
        <v>0.1160556257901391</v>
      </c>
      <c r="C13" s="4">
        <v>0.43008849557522127</v>
      </c>
      <c r="D13" s="4">
        <v>0.2</v>
      </c>
      <c r="E13" s="4">
        <v>9.6080910240202277E-3</v>
      </c>
      <c r="F13" s="4">
        <v>0</v>
      </c>
      <c r="G13" s="4">
        <v>4.6270543615676361E-2</v>
      </c>
      <c r="H13" s="4">
        <v>0</v>
      </c>
      <c r="I13" s="4">
        <v>2.5284450063211129E-4</v>
      </c>
      <c r="J13" s="4">
        <v>0.197724399494311</v>
      </c>
    </row>
    <row r="14" spans="1:10" x14ac:dyDescent="0.25">
      <c r="A14" s="1" t="s">
        <v>21</v>
      </c>
      <c r="B14" s="4">
        <v>5.7054741711642258E-2</v>
      </c>
      <c r="C14" s="4">
        <v>0</v>
      </c>
      <c r="D14" s="4">
        <v>2.313030069390902E-2</v>
      </c>
      <c r="E14" s="4">
        <v>2.3130300693909021E-3</v>
      </c>
      <c r="F14" s="4">
        <v>0</v>
      </c>
      <c r="G14" s="4">
        <v>0.89591364687740938</v>
      </c>
      <c r="H14" s="4">
        <v>0</v>
      </c>
      <c r="I14" s="4">
        <v>0</v>
      </c>
      <c r="J14" s="4">
        <v>2.1588280647648419E-2</v>
      </c>
    </row>
    <row r="15" spans="1:10" x14ac:dyDescent="0.25">
      <c r="A15" s="1" t="s">
        <v>22</v>
      </c>
      <c r="B15" s="4">
        <v>1.344960590306893E-2</v>
      </c>
      <c r="C15" s="4">
        <v>8.495723629045783E-2</v>
      </c>
      <c r="D15" s="4">
        <v>0.31812845882944829</v>
      </c>
      <c r="E15" s="4">
        <v>0.1418748951869864</v>
      </c>
      <c r="F15" s="4">
        <v>0.2079154787858461</v>
      </c>
      <c r="G15" s="4">
        <v>6.107663927553246E-2</v>
      </c>
      <c r="H15" s="4">
        <v>0</v>
      </c>
      <c r="I15" s="4">
        <v>2.4115378165353009E-2</v>
      </c>
      <c r="J15" s="4">
        <v>0.1484823075633071</v>
      </c>
    </row>
    <row r="16" spans="1:10" x14ac:dyDescent="0.25">
      <c r="A16" s="1" t="s">
        <v>23</v>
      </c>
      <c r="B16" s="4">
        <v>0.13654468508837439</v>
      </c>
      <c r="C16" s="4">
        <v>0.18098083146626831</v>
      </c>
      <c r="D16" s="4">
        <v>0.14015434403783919</v>
      </c>
      <c r="E16" s="4">
        <v>0.16081652974856861</v>
      </c>
      <c r="F16" s="4">
        <v>0.28379387602688572</v>
      </c>
      <c r="G16" s="4">
        <v>9.4100074682598941E-2</v>
      </c>
      <c r="H16" s="4">
        <v>0</v>
      </c>
      <c r="I16" s="4">
        <v>0</v>
      </c>
      <c r="J16" s="4">
        <v>3.6096589494647741E-3</v>
      </c>
    </row>
    <row r="17" spans="1:10" x14ac:dyDescent="0.25">
      <c r="A17" s="1" t="s">
        <v>24</v>
      </c>
      <c r="B17" s="4">
        <v>7.8903507216567942E-3</v>
      </c>
      <c r="C17" s="4">
        <v>4.1419908507393868E-2</v>
      </c>
      <c r="D17" s="4">
        <v>4.2129153516082117E-2</v>
      </c>
      <c r="E17" s="4">
        <v>0.1098265895953757</v>
      </c>
      <c r="F17" s="4">
        <v>0.75981417780772342</v>
      </c>
      <c r="G17" s="4">
        <v>1.9344657611972051E-2</v>
      </c>
      <c r="H17" s="4">
        <v>8.510940104259014E-4</v>
      </c>
      <c r="I17" s="4">
        <v>1.0993297634667889E-3</v>
      </c>
      <c r="J17" s="4">
        <v>1.7624738465903039E-2</v>
      </c>
    </row>
    <row r="18" spans="1:10" x14ac:dyDescent="0.25">
      <c r="A18" s="1" t="s">
        <v>25</v>
      </c>
      <c r="B18" s="4">
        <v>3.2089200649112699E-2</v>
      </c>
      <c r="C18" s="4">
        <v>0.28160498351044327</v>
      </c>
      <c r="D18" s="4">
        <v>0.45974454274197762</v>
      </c>
      <c r="E18" s="4">
        <v>9.3964298801235396E-3</v>
      </c>
      <c r="F18" s="4">
        <v>0.1626446107941161</v>
      </c>
      <c r="G18" s="4">
        <v>2.7482594356907291E-2</v>
      </c>
      <c r="H18" s="4">
        <v>0</v>
      </c>
      <c r="I18" s="4">
        <v>1.04695597550123E-4</v>
      </c>
      <c r="J18" s="4">
        <v>2.6932942469769142E-2</v>
      </c>
    </row>
    <row r="19" spans="1:10" x14ac:dyDescent="0.25">
      <c r="A19" s="1" t="s">
        <v>26</v>
      </c>
      <c r="B19" s="4">
        <v>3.3112582781456949E-3</v>
      </c>
      <c r="C19" s="4">
        <v>0.53677239456256531</v>
      </c>
      <c r="D19" s="4">
        <v>0.1716626002091321</v>
      </c>
      <c r="E19" s="4">
        <v>0.13018473335657019</v>
      </c>
      <c r="F19" s="4">
        <v>0</v>
      </c>
      <c r="G19" s="4">
        <v>0.1080515859184385</v>
      </c>
      <c r="H19" s="4">
        <v>0</v>
      </c>
      <c r="I19" s="4">
        <v>2.7884280237016378E-3</v>
      </c>
      <c r="J19" s="4">
        <v>4.7228999651446488E-2</v>
      </c>
    </row>
    <row r="20" spans="1:10" x14ac:dyDescent="0.25">
      <c r="A20" s="1" t="s">
        <v>27</v>
      </c>
      <c r="B20" s="4">
        <v>2.0283975659229209E-3</v>
      </c>
      <c r="C20" s="4">
        <v>0.160919540229885</v>
      </c>
      <c r="D20" s="4">
        <v>0.17241379310344829</v>
      </c>
      <c r="E20" s="4">
        <v>0.61730899256254224</v>
      </c>
      <c r="F20" s="4">
        <v>0</v>
      </c>
      <c r="G20" s="4">
        <v>3.7863421230561189E-2</v>
      </c>
      <c r="H20" s="4">
        <v>0</v>
      </c>
      <c r="I20" s="4">
        <v>0</v>
      </c>
      <c r="J20" s="4">
        <v>9.4658553076402974E-3</v>
      </c>
    </row>
    <row r="21" spans="1:10" x14ac:dyDescent="0.25">
      <c r="A21" s="1" t="s">
        <v>28</v>
      </c>
      <c r="B21" s="4">
        <v>6.1546695210061543E-2</v>
      </c>
      <c r="C21" s="4">
        <v>0.16671126572116671</v>
      </c>
      <c r="D21" s="4">
        <v>0.31040941932031041</v>
      </c>
      <c r="E21" s="4">
        <v>5.0842922130050839E-3</v>
      </c>
      <c r="F21" s="4">
        <v>0.42172865935242171</v>
      </c>
      <c r="G21" s="4">
        <v>2.0337168852020339E-2</v>
      </c>
      <c r="H21" s="4">
        <v>0</v>
      </c>
      <c r="I21" s="4">
        <v>0</v>
      </c>
      <c r="J21" s="4">
        <v>1.4182499331014181E-2</v>
      </c>
    </row>
    <row r="22" spans="1:10" x14ac:dyDescent="0.25">
      <c r="A22" s="1" t="s">
        <v>29</v>
      </c>
      <c r="B22" s="4">
        <v>4.3985131786438383E-2</v>
      </c>
      <c r="C22" s="4">
        <v>0.3856724487497184</v>
      </c>
      <c r="D22" s="4">
        <v>0.21868664113539091</v>
      </c>
      <c r="E22" s="4">
        <v>9.8332957873394911E-2</v>
      </c>
      <c r="F22" s="4">
        <v>0</v>
      </c>
      <c r="G22" s="4">
        <v>0.2006082451002478</v>
      </c>
      <c r="H22" s="4">
        <v>5.271457535480964E-2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1.100852272727273E-2</v>
      </c>
      <c r="C23" s="4">
        <v>0.12606534090909091</v>
      </c>
      <c r="D23" s="4">
        <v>0.64311079545454541</v>
      </c>
      <c r="E23" s="4">
        <v>2.130681818181818E-2</v>
      </c>
      <c r="F23" s="4">
        <v>0</v>
      </c>
      <c r="G23" s="4">
        <v>9.8721590909090898E-2</v>
      </c>
      <c r="H23" s="4">
        <v>0</v>
      </c>
      <c r="I23" s="4">
        <v>0</v>
      </c>
      <c r="J23" s="4">
        <v>9.9786931818181823E-2</v>
      </c>
    </row>
    <row r="24" spans="1:10" x14ac:dyDescent="0.25">
      <c r="A24" s="1" t="s">
        <v>31</v>
      </c>
      <c r="B24" s="4">
        <v>1.5253821455619911E-2</v>
      </c>
      <c r="C24" s="4">
        <v>0.68585661407831722</v>
      </c>
      <c r="D24" s="4">
        <v>0.12590269555292441</v>
      </c>
      <c r="E24" s="4">
        <v>0.1159930451107769</v>
      </c>
      <c r="F24" s="4">
        <v>2.4619454489210321E-2</v>
      </c>
      <c r="G24" s="4">
        <v>1.1499034635775011E-2</v>
      </c>
      <c r="H24" s="4">
        <v>0</v>
      </c>
      <c r="I24" s="4">
        <v>1.173370881201532E-4</v>
      </c>
      <c r="J24" s="4">
        <v>2.0757997589256189E-2</v>
      </c>
    </row>
    <row r="25" spans="1:10" x14ac:dyDescent="0.25">
      <c r="A25" s="1" t="s">
        <v>32</v>
      </c>
      <c r="B25" s="4">
        <v>3.1688486069150722E-2</v>
      </c>
      <c r="C25" s="4">
        <v>0.1333669016448473</v>
      </c>
      <c r="D25" s="4">
        <v>0.51295736824437732</v>
      </c>
      <c r="E25" s="4">
        <v>0.1716012084592145</v>
      </c>
      <c r="F25" s="4">
        <v>0</v>
      </c>
      <c r="G25" s="4">
        <v>9.5300436388049692E-2</v>
      </c>
      <c r="H25" s="4">
        <v>1.8059751594494799E-2</v>
      </c>
      <c r="I25" s="4">
        <v>6.4115474991607926E-3</v>
      </c>
      <c r="J25" s="4">
        <v>3.0614300100704931E-2</v>
      </c>
    </row>
    <row r="26" spans="1:10" x14ac:dyDescent="0.25">
      <c r="A26" s="1" t="s">
        <v>33</v>
      </c>
      <c r="B26" s="4">
        <v>1.888359298634118E-2</v>
      </c>
      <c r="C26" s="4">
        <v>0.27408458258003687</v>
      </c>
      <c r="D26" s="4">
        <v>0.28207745473733381</v>
      </c>
      <c r="E26" s="4">
        <v>7.6555106701383185E-2</v>
      </c>
      <c r="F26" s="4">
        <v>0.25289136095084042</v>
      </c>
      <c r="G26" s="4">
        <v>8.8665519060924028E-2</v>
      </c>
      <c r="H26" s="4">
        <v>0</v>
      </c>
      <c r="I26" s="4">
        <v>3.4428172279266111E-3</v>
      </c>
      <c r="J26" s="4">
        <v>3.3995657552139649E-3</v>
      </c>
    </row>
    <row r="27" spans="1:10" x14ac:dyDescent="0.25">
      <c r="A27" s="1" t="s">
        <v>34</v>
      </c>
      <c r="B27" s="4">
        <v>8.3736314346124065E-4</v>
      </c>
      <c r="C27" s="4">
        <v>0.44510037890682241</v>
      </c>
      <c r="D27" s="4">
        <v>0.21078523728778081</v>
      </c>
      <c r="E27" s="4">
        <v>7.5990705269107584E-3</v>
      </c>
      <c r="F27" s="4">
        <v>0.29703364106428848</v>
      </c>
      <c r="G27" s="4">
        <v>3.4897109003747213E-2</v>
      </c>
      <c r="H27" s="4">
        <v>4.1868157173062032E-4</v>
      </c>
      <c r="I27" s="4">
        <v>1.611924051162888E-3</v>
      </c>
      <c r="J27" s="4">
        <v>1.716594444095543E-3</v>
      </c>
    </row>
    <row r="28" spans="1:10" x14ac:dyDescent="0.25">
      <c r="A28" s="1" t="s">
        <v>35</v>
      </c>
      <c r="B28" s="4">
        <v>3.1578947368421047E-2</v>
      </c>
      <c r="C28" s="4">
        <v>0</v>
      </c>
      <c r="D28" s="4">
        <v>0.67157894736842105</v>
      </c>
      <c r="E28" s="4">
        <v>0.1136842105263158</v>
      </c>
      <c r="F28" s="4">
        <v>0</v>
      </c>
      <c r="G28" s="4">
        <v>0.1368421052631579</v>
      </c>
      <c r="H28" s="4">
        <v>0</v>
      </c>
      <c r="I28" s="4">
        <v>0</v>
      </c>
      <c r="J28" s="4">
        <v>4.6315789473684213E-2</v>
      </c>
    </row>
    <row r="29" spans="1:10" x14ac:dyDescent="0.25">
      <c r="A29" s="1" t="s">
        <v>36</v>
      </c>
      <c r="B29" s="4">
        <v>2.469135802469136E-2</v>
      </c>
      <c r="C29" s="4">
        <v>0</v>
      </c>
      <c r="D29" s="4">
        <v>0.90123456790123457</v>
      </c>
      <c r="E29" s="4">
        <v>3.3950617283950622E-2</v>
      </c>
      <c r="F29" s="4">
        <v>0</v>
      </c>
      <c r="G29" s="4">
        <v>1.54320987654321E-2</v>
      </c>
      <c r="H29" s="4">
        <v>0</v>
      </c>
      <c r="I29" s="4">
        <v>6.17283950617284E-3</v>
      </c>
      <c r="J29" s="4">
        <v>1.8518518518518521E-2</v>
      </c>
    </row>
    <row r="30" spans="1:10" x14ac:dyDescent="0.25">
      <c r="A30" s="1" t="s">
        <v>37</v>
      </c>
      <c r="B30" s="4">
        <v>1.0558069381598791E-2</v>
      </c>
      <c r="C30" s="4">
        <v>0</v>
      </c>
      <c r="D30" s="4">
        <v>0.45098039215686281</v>
      </c>
      <c r="E30" s="4">
        <v>0.53092006033182504</v>
      </c>
      <c r="F30" s="4">
        <v>0</v>
      </c>
      <c r="G30" s="4">
        <v>0</v>
      </c>
      <c r="H30" s="4">
        <v>0</v>
      </c>
      <c r="I30" s="4">
        <v>0</v>
      </c>
      <c r="J30" s="4">
        <v>7.5414781297134248E-3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2.6095836012253699E-2</v>
      </c>
      <c r="C32" s="4">
        <v>0.1135736167315911</v>
      </c>
      <c r="D32" s="4">
        <v>0.50402783555841302</v>
      </c>
      <c r="E32" s="4">
        <v>0.13913997201316139</v>
      </c>
      <c r="F32" s="4">
        <v>2.140614954048636E-2</v>
      </c>
      <c r="G32" s="4">
        <v>0.16716463068719031</v>
      </c>
      <c r="H32" s="4">
        <v>2.3788812828561701E-2</v>
      </c>
      <c r="I32" s="4">
        <v>1.134601565750161E-4</v>
      </c>
      <c r="J32" s="4">
        <v>4.6896864717673303E-3</v>
      </c>
    </row>
    <row r="33" spans="1:10" x14ac:dyDescent="0.25">
      <c r="A33" s="1" t="s">
        <v>40</v>
      </c>
      <c r="B33" s="4">
        <v>5.9105028964822441E-2</v>
      </c>
      <c r="C33" s="4">
        <v>0.1896566199311561</v>
      </c>
      <c r="D33" s="4">
        <v>0.63244060112501055</v>
      </c>
      <c r="E33" s="4">
        <v>8.3956007052304611E-4</v>
      </c>
      <c r="F33" s="4">
        <v>3.333053479976493E-2</v>
      </c>
      <c r="G33" s="4">
        <v>5.0625472252539667E-2</v>
      </c>
      <c r="H33" s="4">
        <v>0</v>
      </c>
      <c r="I33" s="4">
        <v>5.0373604231382764E-4</v>
      </c>
      <c r="J33" s="4">
        <v>3.3498446813869542E-2</v>
      </c>
    </row>
    <row r="34" spans="1:10" x14ac:dyDescent="0.25">
      <c r="A34" s="1" t="s">
        <v>41</v>
      </c>
      <c r="B34" s="4">
        <v>2.8436789080272988E-3</v>
      </c>
      <c r="C34" s="4">
        <v>3.2499187520311989E-4</v>
      </c>
      <c r="D34" s="4">
        <v>3.8999025024374391E-2</v>
      </c>
      <c r="E34" s="4">
        <v>0.94848878778030543</v>
      </c>
      <c r="F34" s="4">
        <v>0</v>
      </c>
      <c r="G34" s="4">
        <v>2.2749431264218402E-3</v>
      </c>
      <c r="H34" s="4">
        <v>0</v>
      </c>
      <c r="I34" s="4">
        <v>0</v>
      </c>
      <c r="J34" s="4">
        <v>7.0685732856678582E-3</v>
      </c>
    </row>
    <row r="35" spans="1:10" x14ac:dyDescent="0.25">
      <c r="A35" s="1" t="s">
        <v>42</v>
      </c>
      <c r="B35" s="4">
        <v>4.0127388535031852E-2</v>
      </c>
      <c r="C35" s="4">
        <v>0.86949044585987256</v>
      </c>
      <c r="D35" s="4">
        <v>3.0573248407643309E-2</v>
      </c>
      <c r="E35" s="4">
        <v>1.8598726114649682E-2</v>
      </c>
      <c r="F35" s="4">
        <v>0</v>
      </c>
      <c r="G35" s="4">
        <v>3.0636942675159231E-2</v>
      </c>
      <c r="H35" s="4">
        <v>0</v>
      </c>
      <c r="I35" s="4">
        <v>0</v>
      </c>
      <c r="J35" s="4">
        <v>1.057324840764331E-2</v>
      </c>
    </row>
    <row r="36" spans="1:10" x14ac:dyDescent="0.25">
      <c r="A36" s="1" t="s">
        <v>43</v>
      </c>
      <c r="B36" s="4">
        <v>4.8612404544607933E-2</v>
      </c>
      <c r="C36" s="4">
        <v>0.13224064071521699</v>
      </c>
      <c r="D36" s="4">
        <v>0.2775190910784131</v>
      </c>
      <c r="E36" s="4">
        <v>0.300800894021233</v>
      </c>
      <c r="F36" s="4">
        <v>0</v>
      </c>
      <c r="G36" s="4">
        <v>6.220897746321475E-2</v>
      </c>
      <c r="H36" s="4">
        <v>3.7250884708511828E-3</v>
      </c>
      <c r="I36" s="4">
        <v>3.9113428943937422E-3</v>
      </c>
      <c r="J36" s="4">
        <v>0.17098156081206931</v>
      </c>
    </row>
    <row r="37" spans="1:10" x14ac:dyDescent="0.25">
      <c r="A37" s="1" t="s">
        <v>44</v>
      </c>
      <c r="B37" s="4">
        <v>1.814882032667877E-3</v>
      </c>
      <c r="C37" s="4">
        <v>0.3411978221415608</v>
      </c>
      <c r="D37" s="4">
        <v>0.1197822141560799</v>
      </c>
      <c r="E37" s="4">
        <v>0.32799868008579441</v>
      </c>
      <c r="F37" s="4">
        <v>0.1917175383600066</v>
      </c>
      <c r="G37" s="4">
        <v>1.2374195677280981E-2</v>
      </c>
      <c r="H37" s="4">
        <v>0</v>
      </c>
      <c r="I37" s="4">
        <v>0</v>
      </c>
      <c r="J37" s="4">
        <v>5.1146675466094702E-3</v>
      </c>
    </row>
    <row r="38" spans="1:10" x14ac:dyDescent="0.25">
      <c r="A38" s="1" t="s">
        <v>45</v>
      </c>
      <c r="B38" s="4">
        <v>5.0847112900929481E-4</v>
      </c>
      <c r="C38" s="4">
        <v>0.15826672361543309</v>
      </c>
      <c r="D38" s="4">
        <v>0.49600341692598687</v>
      </c>
      <c r="E38" s="4">
        <v>0.16930054711493481</v>
      </c>
      <c r="F38" s="4">
        <v>0.1621107653507434</v>
      </c>
      <c r="G38" s="4">
        <v>1.3301604734883151E-2</v>
      </c>
      <c r="H38" s="4">
        <v>5.0847112900929481E-4</v>
      </c>
      <c r="I38" s="4">
        <v>0</v>
      </c>
      <c r="J38" s="4">
        <v>0</v>
      </c>
    </row>
    <row r="39" spans="1:10" x14ac:dyDescent="0.25">
      <c r="A39" s="1" t="s">
        <v>46</v>
      </c>
      <c r="B39" s="4">
        <v>8.2115190299764232E-2</v>
      </c>
      <c r="C39" s="4">
        <v>6.8710003368137431E-3</v>
      </c>
      <c r="D39" s="4">
        <v>1.960255978443921E-2</v>
      </c>
      <c r="E39" s="4">
        <v>0.44728864937689472</v>
      </c>
      <c r="F39" s="4">
        <v>0.38955877399797911</v>
      </c>
      <c r="G39" s="4">
        <v>3.098686426406197E-2</v>
      </c>
      <c r="H39" s="4">
        <v>0</v>
      </c>
      <c r="I39" s="4">
        <v>6.7362748400134735E-5</v>
      </c>
      <c r="J39" s="4">
        <v>2.350959919164702E-2</v>
      </c>
    </row>
    <row r="40" spans="1:10" x14ac:dyDescent="0.25">
      <c r="A40" s="1" t="s">
        <v>47</v>
      </c>
      <c r="B40" s="4">
        <v>1.3530135301353019E-2</v>
      </c>
      <c r="C40" s="4">
        <v>0.32533825338253392</v>
      </c>
      <c r="D40" s="4">
        <v>3.3825338253382541E-2</v>
      </c>
      <c r="E40" s="4">
        <v>0.27798277982779829</v>
      </c>
      <c r="F40" s="4">
        <v>0.34809348093480941</v>
      </c>
      <c r="G40" s="4">
        <v>6.1500615006150074E-4</v>
      </c>
      <c r="H40" s="4">
        <v>0</v>
      </c>
      <c r="I40" s="4">
        <v>6.1500615006150074E-4</v>
      </c>
      <c r="J40" s="4">
        <v>0</v>
      </c>
    </row>
    <row r="41" spans="1:10" x14ac:dyDescent="0.25">
      <c r="A41" s="1" t="s">
        <v>48</v>
      </c>
      <c r="B41" s="4">
        <v>2.4070021881838079E-2</v>
      </c>
      <c r="C41" s="4">
        <v>0.12983223924142959</v>
      </c>
      <c r="D41" s="4">
        <v>8.0598103574033561E-2</v>
      </c>
      <c r="E41" s="4">
        <v>0.19183078045222471</v>
      </c>
      <c r="F41" s="4">
        <v>0.53136396790663754</v>
      </c>
      <c r="G41" s="4">
        <v>4.1210795040116703E-2</v>
      </c>
      <c r="H41" s="4">
        <v>0</v>
      </c>
      <c r="I41" s="4">
        <v>7.2939460247994177E-4</v>
      </c>
      <c r="J41" s="4">
        <v>3.6469730123997088E-4</v>
      </c>
    </row>
    <row r="42" spans="1:10" x14ac:dyDescent="0.25">
      <c r="A42" s="1" t="s">
        <v>49</v>
      </c>
      <c r="B42" s="4">
        <v>1.5635364351369279E-3</v>
      </c>
      <c r="C42" s="4">
        <v>0.2528664834644177</v>
      </c>
      <c r="D42" s="4">
        <v>0.46498625983132758</v>
      </c>
      <c r="E42" s="4">
        <v>0.24542784042452381</v>
      </c>
      <c r="F42" s="4">
        <v>0</v>
      </c>
      <c r="G42" s="4">
        <v>1.814649862598313E-2</v>
      </c>
      <c r="H42" s="4">
        <v>3.1744527622477028E-3</v>
      </c>
      <c r="I42" s="4">
        <v>0</v>
      </c>
      <c r="J42" s="4">
        <v>1.3834928456363121E-2</v>
      </c>
    </row>
    <row r="43" spans="1:10" x14ac:dyDescent="0.25">
      <c r="A43" s="1" t="s">
        <v>50</v>
      </c>
      <c r="B43" s="4">
        <v>1.355947773407565E-2</v>
      </c>
      <c r="C43" s="4">
        <v>0.4472645343144957</v>
      </c>
      <c r="D43" s="4">
        <v>0.23955480238553981</v>
      </c>
      <c r="E43" s="4">
        <v>6.1611133808281697E-2</v>
      </c>
      <c r="F43" s="4">
        <v>0.19508097249183509</v>
      </c>
      <c r="G43" s="4">
        <v>1.544508882920473E-2</v>
      </c>
      <c r="H43" s="4">
        <v>4.3103135674553176E-3</v>
      </c>
      <c r="I43" s="4">
        <v>2.9251146475720339E-4</v>
      </c>
      <c r="J43" s="4">
        <v>2.2881165404354791E-2</v>
      </c>
    </row>
    <row r="44" spans="1:10" x14ac:dyDescent="0.25">
      <c r="A44" s="1" t="s">
        <v>51</v>
      </c>
      <c r="B44" s="4">
        <v>7.7797778460727924E-3</v>
      </c>
      <c r="C44" s="4">
        <v>0.28421653422311982</v>
      </c>
      <c r="D44" s="4">
        <v>0.41056328752689109</v>
      </c>
      <c r="E44" s="4">
        <v>0.18696931114720991</v>
      </c>
      <c r="F44" s="4">
        <v>4.0813100935153883E-2</v>
      </c>
      <c r="G44" s="4">
        <v>5.2948149449005569E-2</v>
      </c>
      <c r="H44" s="4">
        <v>1.395267155463845E-2</v>
      </c>
      <c r="I44" s="4">
        <v>2.195196909162752E-4</v>
      </c>
      <c r="J44" s="4">
        <v>2.537647626992141E-3</v>
      </c>
    </row>
    <row r="45" spans="1:10" x14ac:dyDescent="0.25">
      <c r="A45" s="1" t="s">
        <v>52</v>
      </c>
      <c r="B45" s="4">
        <v>8.3653488660304879E-4</v>
      </c>
      <c r="C45" s="4">
        <v>0.35766513818317008</v>
      </c>
      <c r="D45" s="4">
        <v>0.15609121328541331</v>
      </c>
      <c r="E45" s="4">
        <v>0.1823646052794646</v>
      </c>
      <c r="F45" s="4">
        <v>0.27621142644689561</v>
      </c>
      <c r="G45" s="4">
        <v>1.357045482711612E-2</v>
      </c>
      <c r="H45" s="4">
        <v>1.310571322344777E-2</v>
      </c>
      <c r="I45" s="4">
        <v>0</v>
      </c>
      <c r="J45" s="4">
        <v>1.5491386788945351E-4</v>
      </c>
    </row>
    <row r="46" spans="1:10" x14ac:dyDescent="0.25">
      <c r="A46" s="1" t="s">
        <v>53</v>
      </c>
      <c r="B46" s="4">
        <v>5.8710759645339092E-3</v>
      </c>
      <c r="C46" s="4">
        <v>3.7910376228133237E-2</v>
      </c>
      <c r="D46" s="4">
        <v>0.52250179726815249</v>
      </c>
      <c r="E46" s="4">
        <v>0.2560987299305057</v>
      </c>
      <c r="F46" s="4">
        <v>0</v>
      </c>
      <c r="G46" s="4">
        <v>0.16784088185957349</v>
      </c>
      <c r="H46" s="4">
        <v>3.522645578720346E-3</v>
      </c>
      <c r="I46" s="4">
        <v>6.9494368559789123E-4</v>
      </c>
      <c r="J46" s="4">
        <v>5.5595494847831307E-3</v>
      </c>
    </row>
    <row r="47" spans="1:10" x14ac:dyDescent="0.25">
      <c r="A47" s="1" t="s">
        <v>54</v>
      </c>
      <c r="B47" s="4">
        <v>1.1703766842605641E-2</v>
      </c>
      <c r="C47" s="4">
        <v>4.3815362423368191E-2</v>
      </c>
      <c r="D47" s="4">
        <v>0.2464511687375012</v>
      </c>
      <c r="E47" s="4">
        <v>0.47119955414221548</v>
      </c>
      <c r="F47" s="4">
        <v>1.0966134478575879E-2</v>
      </c>
      <c r="G47" s="4">
        <v>0.20834016326262991</v>
      </c>
      <c r="H47" s="4">
        <v>5.5076549847555972E-3</v>
      </c>
      <c r="I47" s="4">
        <v>4.9175490935317839E-5</v>
      </c>
      <c r="J47" s="4">
        <v>1.9670196374127129E-3</v>
      </c>
    </row>
    <row r="48" spans="1:10" x14ac:dyDescent="0.25">
      <c r="A48" s="1" t="s">
        <v>55</v>
      </c>
      <c r="B48" s="4">
        <v>9.0442489881746468E-5</v>
      </c>
      <c r="C48" s="4">
        <v>3.9444230899676677E-2</v>
      </c>
      <c r="D48" s="4">
        <v>0.6071630451986344</v>
      </c>
      <c r="E48" s="4">
        <v>2.0869604540212999E-2</v>
      </c>
      <c r="F48" s="4">
        <v>0</v>
      </c>
      <c r="G48" s="4">
        <v>0.33212743346824342</v>
      </c>
      <c r="H48" s="4">
        <v>0</v>
      </c>
      <c r="I48" s="4">
        <v>1.017478011169648E-4</v>
      </c>
      <c r="J48" s="4">
        <v>2.034956022339296E-4</v>
      </c>
    </row>
    <row r="49" spans="1:10" x14ac:dyDescent="0.25">
      <c r="A49" s="1" t="s">
        <v>56</v>
      </c>
      <c r="B49" s="4">
        <v>1.5226964072595579E-3</v>
      </c>
      <c r="C49" s="4">
        <v>0.93267212642495578</v>
      </c>
      <c r="D49" s="4">
        <v>3.1277007284250379E-3</v>
      </c>
      <c r="E49" s="4">
        <v>8.6011770031688556E-3</v>
      </c>
      <c r="F49" s="4">
        <v>5.3088604469319733E-2</v>
      </c>
      <c r="G49" s="4">
        <v>7.8192518210625959E-4</v>
      </c>
      <c r="H49" s="4">
        <v>0</v>
      </c>
      <c r="I49" s="4">
        <v>8.230791390592206E-5</v>
      </c>
      <c r="J49" s="4">
        <v>1.2346187085888311E-4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4"/>
  <sheetViews>
    <sheetView workbookViewId="0">
      <selection activeCell="H16" sqref="H16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7.3241246386122713E-2</v>
      </c>
      <c r="C2" s="4">
        <v>8.7214905236106643E-2</v>
      </c>
      <c r="D2" s="4">
        <v>0.19980725987793119</v>
      </c>
      <c r="E2" s="4">
        <v>0.54995181496948287</v>
      </c>
      <c r="F2" s="4">
        <v>0</v>
      </c>
      <c r="G2" s="4">
        <v>5.5894635399935763E-2</v>
      </c>
      <c r="H2" s="4">
        <v>0</v>
      </c>
      <c r="I2" s="4">
        <v>2.7304850626405398E-3</v>
      </c>
      <c r="J2" s="4">
        <v>3.115965306778028E-2</v>
      </c>
    </row>
    <row r="3" spans="1:10" x14ac:dyDescent="0.25">
      <c r="A3" s="1" t="s">
        <v>10</v>
      </c>
      <c r="B3" s="4">
        <v>1.0028094271890119E-2</v>
      </c>
      <c r="C3" s="4">
        <v>0.67106289995317625</v>
      </c>
      <c r="D3" s="4">
        <v>0.19033869205556431</v>
      </c>
      <c r="E3" s="4">
        <v>7.636179179022945E-2</v>
      </c>
      <c r="F3" s="4">
        <v>0</v>
      </c>
      <c r="G3" s="4">
        <v>1.915873263617918E-2</v>
      </c>
      <c r="H3" s="4">
        <v>0</v>
      </c>
      <c r="I3" s="4">
        <v>7.9600437022007194E-3</v>
      </c>
      <c r="J3" s="4">
        <v>2.5089745590760111E-2</v>
      </c>
    </row>
    <row r="4" spans="1:10" x14ac:dyDescent="0.25">
      <c r="A4" s="1" t="s">
        <v>11</v>
      </c>
      <c r="B4" s="4">
        <v>5.1993262212240307E-2</v>
      </c>
      <c r="C4" s="4">
        <v>3.9079169006176313E-2</v>
      </c>
      <c r="D4" s="4">
        <v>0.28568220101066821</v>
      </c>
      <c r="E4" s="4">
        <v>2.245929253228523E-3</v>
      </c>
      <c r="F4" s="4">
        <v>0.54160583941605833</v>
      </c>
      <c r="G4" s="4">
        <v>4.0314430095451992E-2</v>
      </c>
      <c r="H4" s="4">
        <v>0</v>
      </c>
      <c r="I4" s="4">
        <v>1.313868613138686E-2</v>
      </c>
      <c r="J4" s="4">
        <v>2.594048287478945E-2</v>
      </c>
    </row>
    <row r="5" spans="1:10" x14ac:dyDescent="0.25">
      <c r="A5" s="1" t="s">
        <v>12</v>
      </c>
      <c r="B5" s="4">
        <v>1.2012012012012009E-3</v>
      </c>
      <c r="C5" s="4">
        <v>0.5511511511511511</v>
      </c>
      <c r="D5" s="4">
        <v>4.1641641641641643E-2</v>
      </c>
      <c r="E5" s="4">
        <v>5.7457457457457457E-2</v>
      </c>
      <c r="F5" s="4">
        <v>0.32652652652652647</v>
      </c>
      <c r="G5" s="4">
        <v>2.802802802802803E-3</v>
      </c>
      <c r="H5" s="4">
        <v>0</v>
      </c>
      <c r="I5" s="4">
        <v>2.002002002002002E-3</v>
      </c>
      <c r="J5" s="4">
        <v>1.721721721721722E-2</v>
      </c>
    </row>
    <row r="6" spans="1:10" x14ac:dyDescent="0.25">
      <c r="A6" s="1" t="s">
        <v>13</v>
      </c>
      <c r="B6" s="4">
        <v>5.9328782707622277E-2</v>
      </c>
      <c r="C6" s="4">
        <v>2.290481607887751E-2</v>
      </c>
      <c r="D6" s="4">
        <v>4.5620022753128542E-2</v>
      </c>
      <c r="E6" s="4">
        <v>0.8121539628365565</v>
      </c>
      <c r="F6" s="4">
        <v>2.806219188471748E-2</v>
      </c>
      <c r="G6" s="4">
        <v>2.6810769814182778E-2</v>
      </c>
      <c r="H6" s="4">
        <v>0</v>
      </c>
      <c r="I6" s="4">
        <v>0</v>
      </c>
      <c r="J6" s="4">
        <v>5.1194539249146756E-3</v>
      </c>
    </row>
    <row r="7" spans="1:10" x14ac:dyDescent="0.25">
      <c r="A7" s="1" t="s">
        <v>14</v>
      </c>
      <c r="B7" s="4">
        <v>1.478259447614998E-2</v>
      </c>
      <c r="C7" s="4">
        <v>0.11562801497882361</v>
      </c>
      <c r="D7" s="4">
        <v>9.0494333883865047E-2</v>
      </c>
      <c r="E7" s="4">
        <v>0.60826124638202539</v>
      </c>
      <c r="F7" s="4">
        <v>0.14437558255523031</v>
      </c>
      <c r="G7" s="4">
        <v>8.9774827073078982E-3</v>
      </c>
      <c r="H7" s="4">
        <v>4.9057282553595072E-5</v>
      </c>
      <c r="I7" s="4">
        <v>9.3208836851830634E-4</v>
      </c>
      <c r="J7" s="4">
        <v>1.6499599365525811E-2</v>
      </c>
    </row>
    <row r="8" spans="1:10" x14ac:dyDescent="0.25">
      <c r="A8" s="1" t="s">
        <v>15</v>
      </c>
      <c r="B8" s="4">
        <v>6.9974554707379136E-3</v>
      </c>
      <c r="C8" s="4">
        <v>0</v>
      </c>
      <c r="D8" s="4">
        <v>1.526717557251908E-2</v>
      </c>
      <c r="E8" s="4">
        <v>0.51510814249363868</v>
      </c>
      <c r="F8" s="4">
        <v>0.42477735368956743</v>
      </c>
      <c r="G8" s="4">
        <v>1.892493638676845E-2</v>
      </c>
      <c r="H8" s="4">
        <v>1.510814249363867E-2</v>
      </c>
      <c r="I8" s="4">
        <v>2.703562340966921E-3</v>
      </c>
      <c r="J8" s="4">
        <v>1.1132315521628501E-3</v>
      </c>
    </row>
    <row r="9" spans="1:10" x14ac:dyDescent="0.25">
      <c r="A9" s="1" t="s">
        <v>16</v>
      </c>
      <c r="B9" s="4">
        <v>5.8329842524160241E-3</v>
      </c>
      <c r="C9" s="4">
        <v>0.78305550702336768</v>
      </c>
      <c r="D9" s="4">
        <v>2.4630728523103541E-2</v>
      </c>
      <c r="E9" s="4">
        <v>0.14483314633822891</v>
      </c>
      <c r="F9" s="4">
        <v>1.8355692053795648E-2</v>
      </c>
      <c r="G9" s="4">
        <v>7.1444058291952319E-3</v>
      </c>
      <c r="H9" s="4">
        <v>0</v>
      </c>
      <c r="I9" s="4">
        <v>5.4940775527989268E-4</v>
      </c>
      <c r="J9" s="4">
        <v>1.5598128224613039E-2</v>
      </c>
    </row>
    <row r="10" spans="1:10" x14ac:dyDescent="0.25">
      <c r="A10" s="1" t="s">
        <v>17</v>
      </c>
      <c r="B10" s="4">
        <v>1.016260162601626E-2</v>
      </c>
      <c r="C10" s="4">
        <v>0</v>
      </c>
      <c r="D10" s="4">
        <v>0</v>
      </c>
      <c r="E10" s="4">
        <v>0</v>
      </c>
      <c r="F10" s="4">
        <v>0</v>
      </c>
      <c r="G10" s="4">
        <v>0.96544715447154472</v>
      </c>
      <c r="H10" s="4">
        <v>0</v>
      </c>
      <c r="I10" s="4">
        <v>2.0325203252032518E-3</v>
      </c>
      <c r="J10" s="4">
        <v>2.2357723577235769E-2</v>
      </c>
    </row>
    <row r="11" spans="1:10" x14ac:dyDescent="0.25">
      <c r="A11" s="1" t="s">
        <v>18</v>
      </c>
      <c r="B11" s="4">
        <v>3.1152647975077882E-2</v>
      </c>
      <c r="C11" s="4">
        <v>0.53859466943579082</v>
      </c>
      <c r="D11" s="4">
        <v>1.6268605053651779E-2</v>
      </c>
      <c r="E11" s="4">
        <v>2.2614514826352829E-2</v>
      </c>
      <c r="F11" s="4">
        <v>0.32629514249451941</v>
      </c>
      <c r="G11" s="4">
        <v>3.5306334371754927E-2</v>
      </c>
      <c r="H11" s="4">
        <v>0</v>
      </c>
      <c r="I11" s="4">
        <v>2.5152878735433249E-2</v>
      </c>
      <c r="J11" s="4">
        <v>4.6152071074189449E-3</v>
      </c>
    </row>
    <row r="12" spans="1:10" x14ac:dyDescent="0.25">
      <c r="A12" s="1" t="s">
        <v>19</v>
      </c>
      <c r="B12" s="4">
        <v>6.1151079136690649E-2</v>
      </c>
      <c r="C12" s="4">
        <v>0.43506945595597252</v>
      </c>
      <c r="D12" s="4">
        <v>0.14201173623313329</v>
      </c>
      <c r="E12" s="4">
        <v>2.9290853031860228E-2</v>
      </c>
      <c r="F12" s="4">
        <v>0.17897755528296261</v>
      </c>
      <c r="G12" s="4">
        <v>3.8325100288432848E-2</v>
      </c>
      <c r="H12" s="4">
        <v>3.3153200941550907E-5</v>
      </c>
      <c r="I12" s="4">
        <v>3.2490136922719889E-2</v>
      </c>
      <c r="J12" s="4">
        <v>8.2650929947286414E-2</v>
      </c>
    </row>
    <row r="13" spans="1:10" x14ac:dyDescent="0.25">
      <c r="A13" s="1" t="s">
        <v>20</v>
      </c>
      <c r="B13" s="4">
        <v>0.12159154145798549</v>
      </c>
      <c r="C13" s="4">
        <v>0.38898163606010022</v>
      </c>
      <c r="D13" s="4">
        <v>0.16249304396215919</v>
      </c>
      <c r="E13" s="4">
        <v>1.252086811352254E-2</v>
      </c>
      <c r="F13" s="4">
        <v>0</v>
      </c>
      <c r="G13" s="4">
        <v>4.201446855870896E-2</v>
      </c>
      <c r="H13" s="4">
        <v>0</v>
      </c>
      <c r="I13" s="4">
        <v>2.7824151363383418E-4</v>
      </c>
      <c r="J13" s="4">
        <v>0.27212020033388978</v>
      </c>
    </row>
    <row r="14" spans="1:10" x14ac:dyDescent="0.25">
      <c r="A14" s="1" t="s">
        <v>21</v>
      </c>
      <c r="B14" s="4">
        <v>6.0512024825446077E-2</v>
      </c>
      <c r="C14" s="4">
        <v>0</v>
      </c>
      <c r="D14" s="4">
        <v>1.9394879751745541E-2</v>
      </c>
      <c r="E14" s="4">
        <v>2.3273855702094651E-3</v>
      </c>
      <c r="F14" s="4">
        <v>0</v>
      </c>
      <c r="G14" s="4">
        <v>0.88906128782001559</v>
      </c>
      <c r="H14" s="4">
        <v>0</v>
      </c>
      <c r="I14" s="4">
        <v>0</v>
      </c>
      <c r="J14" s="4">
        <v>2.8704422032583402E-2</v>
      </c>
    </row>
    <row r="15" spans="1:10" x14ac:dyDescent="0.25">
      <c r="A15" s="1" t="s">
        <v>22</v>
      </c>
      <c r="B15" s="4">
        <v>0.02</v>
      </c>
      <c r="C15" s="4">
        <v>0.15</v>
      </c>
      <c r="D15" s="4">
        <v>0.28999999999999998</v>
      </c>
      <c r="E15" s="4">
        <v>0.11</v>
      </c>
      <c r="F15" s="4">
        <v>0.2</v>
      </c>
      <c r="G15" s="4">
        <v>0.06</v>
      </c>
      <c r="H15" s="4">
        <v>0</v>
      </c>
      <c r="I15" s="4">
        <v>0.03</v>
      </c>
      <c r="J15" s="4">
        <v>0.15</v>
      </c>
    </row>
    <row r="16" spans="1:10" x14ac:dyDescent="0.25">
      <c r="A16" s="1" t="s">
        <v>23</v>
      </c>
      <c r="B16" s="4">
        <v>0.1535309383963939</v>
      </c>
      <c r="C16" s="4">
        <v>0.13358830760825019</v>
      </c>
      <c r="D16" s="4">
        <v>0.12908072667668349</v>
      </c>
      <c r="E16" s="4">
        <v>0.1700587351454719</v>
      </c>
      <c r="F16" s="4">
        <v>0.31676000546373451</v>
      </c>
      <c r="G16" s="4">
        <v>9.0288211992897147E-2</v>
      </c>
      <c r="H16" s="4">
        <v>0</v>
      </c>
      <c r="I16" s="4">
        <v>1.3659336156262799E-4</v>
      </c>
      <c r="J16" s="4">
        <v>6.5564813550061454E-3</v>
      </c>
    </row>
    <row r="17" spans="1:10" x14ac:dyDescent="0.25">
      <c r="A17" s="1" t="s">
        <v>24</v>
      </c>
      <c r="B17" s="4">
        <v>8.8830255057167976E-3</v>
      </c>
      <c r="C17" s="4">
        <v>3.0589270008795071E-2</v>
      </c>
      <c r="D17" s="4">
        <v>5.1873350923482837E-2</v>
      </c>
      <c r="E17" s="4">
        <v>8.1600703605980651E-2</v>
      </c>
      <c r="F17" s="4">
        <v>0.77817062445030782</v>
      </c>
      <c r="G17" s="4">
        <v>2.200527704485488E-2</v>
      </c>
      <c r="H17" s="4">
        <v>9.4986807387862802E-4</v>
      </c>
      <c r="I17" s="4">
        <v>4.1688654353562006E-3</v>
      </c>
      <c r="J17" s="4">
        <v>2.175901495162709E-2</v>
      </c>
    </row>
    <row r="18" spans="1:10" x14ac:dyDescent="0.25">
      <c r="A18" s="1" t="s">
        <v>25</v>
      </c>
      <c r="B18" s="4">
        <v>3.6171427018506952E-2</v>
      </c>
      <c r="C18" s="4">
        <v>0.29469793733184768</v>
      </c>
      <c r="D18" s="4">
        <v>0.39813028235997511</v>
      </c>
      <c r="E18" s="4">
        <v>1.5463217110090501E-2</v>
      </c>
      <c r="F18" s="4">
        <v>0.18746093431529751</v>
      </c>
      <c r="G18" s="4">
        <v>2.405087371253091E-2</v>
      </c>
      <c r="H18" s="4">
        <v>0</v>
      </c>
      <c r="I18" s="4">
        <v>6.5222708372965192E-4</v>
      </c>
      <c r="J18" s="4">
        <v>4.3373101068021863E-2</v>
      </c>
    </row>
    <row r="19" spans="1:10" x14ac:dyDescent="0.25">
      <c r="A19" s="1" t="s">
        <v>26</v>
      </c>
      <c r="B19" s="4">
        <v>3.547896604156108E-3</v>
      </c>
      <c r="C19" s="4">
        <v>0.52491974995776314</v>
      </c>
      <c r="D19" s="4">
        <v>0.23770907247845921</v>
      </c>
      <c r="E19" s="4">
        <v>6.7747930393647571E-2</v>
      </c>
      <c r="F19" s="4">
        <v>0</v>
      </c>
      <c r="G19" s="4">
        <v>9.967899983105255E-2</v>
      </c>
      <c r="H19" s="4">
        <v>0</v>
      </c>
      <c r="I19" s="4">
        <v>1.0305794897786789E-2</v>
      </c>
      <c r="J19" s="4">
        <v>5.6090555837134647E-2</v>
      </c>
    </row>
    <row r="20" spans="1:10" x14ac:dyDescent="0.25">
      <c r="A20" s="1" t="s">
        <v>27</v>
      </c>
      <c r="B20" s="4">
        <v>4.4523597506678537E-3</v>
      </c>
      <c r="C20" s="4">
        <v>0.22974176313446129</v>
      </c>
      <c r="D20" s="4">
        <v>0.23330365093499561</v>
      </c>
      <c r="E20" s="4">
        <v>0.44790739091718612</v>
      </c>
      <c r="F20" s="4">
        <v>0</v>
      </c>
      <c r="G20" s="4">
        <v>6.678539626001781E-2</v>
      </c>
      <c r="H20" s="4">
        <v>0</v>
      </c>
      <c r="I20" s="4">
        <v>0</v>
      </c>
      <c r="J20" s="4">
        <v>1.7809439002671412E-2</v>
      </c>
    </row>
    <row r="21" spans="1:10" x14ac:dyDescent="0.25">
      <c r="A21" s="1" t="s">
        <v>28</v>
      </c>
      <c r="B21" s="4">
        <v>5.1637978900610768E-2</v>
      </c>
      <c r="C21" s="4">
        <v>0.1799000555247085</v>
      </c>
      <c r="D21" s="4">
        <v>0.2981676846196557</v>
      </c>
      <c r="E21" s="4">
        <v>6.1077179344808438E-3</v>
      </c>
      <c r="F21" s="4">
        <v>0.43559133814547468</v>
      </c>
      <c r="G21" s="4">
        <v>1.1104941699056081E-2</v>
      </c>
      <c r="H21" s="4">
        <v>0</v>
      </c>
      <c r="I21" s="4">
        <v>0</v>
      </c>
      <c r="J21" s="4">
        <v>1.7490283176013321E-2</v>
      </c>
    </row>
    <row r="22" spans="1:10" x14ac:dyDescent="0.25">
      <c r="A22" s="1" t="s">
        <v>29</v>
      </c>
      <c r="B22" s="4">
        <v>4.5080258494892653E-2</v>
      </c>
      <c r="C22" s="4">
        <v>0.42260787992495308</v>
      </c>
      <c r="D22" s="4">
        <v>0.20408588701271629</v>
      </c>
      <c r="E22" s="4">
        <v>6.4727954971857418E-2</v>
      </c>
      <c r="F22" s="4">
        <v>0</v>
      </c>
      <c r="G22" s="4">
        <v>0.21456118407337921</v>
      </c>
      <c r="H22" s="4">
        <v>4.8936835522201377E-2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1.2518409425625919E-2</v>
      </c>
      <c r="C23" s="4">
        <v>0.1450662739322533</v>
      </c>
      <c r="D23" s="4">
        <v>0.56811487481590572</v>
      </c>
      <c r="E23" s="4">
        <v>2.614138438880707E-2</v>
      </c>
      <c r="F23" s="4">
        <v>0</v>
      </c>
      <c r="G23" s="4">
        <v>8.6892488954344621E-2</v>
      </c>
      <c r="H23" s="4">
        <v>0</v>
      </c>
      <c r="I23" s="4">
        <v>0</v>
      </c>
      <c r="J23" s="4">
        <v>0.16126656848306331</v>
      </c>
    </row>
    <row r="24" spans="1:10" x14ac:dyDescent="0.25">
      <c r="A24" s="1" t="s">
        <v>31</v>
      </c>
      <c r="B24" s="4">
        <v>1.6576402321083171E-2</v>
      </c>
      <c r="C24" s="4">
        <v>0.67819148936170215</v>
      </c>
      <c r="D24" s="4">
        <v>0.1136943907156673</v>
      </c>
      <c r="E24" s="4">
        <v>0.1273694390715667</v>
      </c>
      <c r="F24" s="4">
        <v>3.1160541586073499E-2</v>
      </c>
      <c r="G24" s="4">
        <v>9.0425531914893609E-3</v>
      </c>
      <c r="H24" s="4">
        <v>0</v>
      </c>
      <c r="I24" s="4">
        <v>8.0270793036750477E-4</v>
      </c>
      <c r="J24" s="4">
        <v>2.3162475822050291E-2</v>
      </c>
    </row>
    <row r="25" spans="1:10" x14ac:dyDescent="0.25">
      <c r="A25" s="1" t="s">
        <v>32</v>
      </c>
      <c r="B25" s="4">
        <v>3.6132519267340603E-2</v>
      </c>
      <c r="C25" s="4">
        <v>0.1492343108797918</v>
      </c>
      <c r="D25" s="4">
        <v>0.48243419077169453</v>
      </c>
      <c r="E25" s="4">
        <v>0.15287091715877621</v>
      </c>
      <c r="F25" s="4">
        <v>0</v>
      </c>
      <c r="G25" s="4">
        <v>9.1582424181763586E-2</v>
      </c>
      <c r="H25" s="4">
        <v>1.88502986020752E-2</v>
      </c>
      <c r="I25" s="4">
        <v>3.6032429186267638E-2</v>
      </c>
      <c r="J25" s="4">
        <v>3.2862909952290388E-2</v>
      </c>
    </row>
    <row r="26" spans="1:10" x14ac:dyDescent="0.25">
      <c r="A26" s="1" t="s">
        <v>33</v>
      </c>
      <c r="B26" s="4">
        <v>1.911791342148161E-2</v>
      </c>
      <c r="C26" s="4">
        <v>0.2581688099981887</v>
      </c>
      <c r="D26" s="4">
        <v>0.34398659663104508</v>
      </c>
      <c r="E26" s="4">
        <v>7.4705669262814703E-2</v>
      </c>
      <c r="F26" s="4">
        <v>0.14755479079876829</v>
      </c>
      <c r="G26" s="4">
        <v>0.14750045281651869</v>
      </c>
      <c r="H26" s="4">
        <v>0</v>
      </c>
      <c r="I26" s="4">
        <v>4.9266437239630506E-3</v>
      </c>
      <c r="J26" s="4">
        <v>4.0391233472197056E-3</v>
      </c>
    </row>
    <row r="27" spans="1:10" x14ac:dyDescent="0.25">
      <c r="A27" s="1" t="s">
        <v>34</v>
      </c>
      <c r="B27" s="4">
        <v>1.2990646734351271E-3</v>
      </c>
      <c r="C27" s="4">
        <v>0.43666560076744743</v>
      </c>
      <c r="D27" s="4">
        <v>0.22361899432408661</v>
      </c>
      <c r="E27" s="4">
        <v>9.073467103685345E-3</v>
      </c>
      <c r="F27" s="4">
        <v>0.29530737868734508</v>
      </c>
      <c r="G27" s="4">
        <v>2.9898473099368449E-2</v>
      </c>
      <c r="H27" s="4">
        <v>5.795827004556718E-4</v>
      </c>
      <c r="I27" s="4">
        <v>1.838676153169718E-3</v>
      </c>
      <c r="J27" s="4">
        <v>1.718762491006475E-3</v>
      </c>
    </row>
    <row r="28" spans="1:10" x14ac:dyDescent="0.25">
      <c r="A28" s="1" t="s">
        <v>35</v>
      </c>
      <c r="B28" s="4">
        <v>4.0100250626566407E-2</v>
      </c>
      <c r="C28" s="4">
        <v>0</v>
      </c>
      <c r="D28" s="4">
        <v>0.66917293233082698</v>
      </c>
      <c r="E28" s="4">
        <v>0.1203007518796992</v>
      </c>
      <c r="F28" s="4">
        <v>0</v>
      </c>
      <c r="G28" s="4">
        <v>5.2631578947368418E-2</v>
      </c>
      <c r="H28" s="4">
        <v>0</v>
      </c>
      <c r="I28" s="4">
        <v>0</v>
      </c>
      <c r="J28" s="4">
        <v>0.1177944862155388</v>
      </c>
    </row>
    <row r="29" spans="1:10" x14ac:dyDescent="0.25">
      <c r="A29" s="1" t="s">
        <v>36</v>
      </c>
      <c r="B29" s="4">
        <v>3.4090909090909102E-2</v>
      </c>
      <c r="C29" s="4">
        <v>0</v>
      </c>
      <c r="D29" s="4">
        <v>0.88636363636363646</v>
      </c>
      <c r="E29" s="4">
        <v>2.2727272727272731E-2</v>
      </c>
      <c r="F29" s="4">
        <v>0</v>
      </c>
      <c r="G29" s="4">
        <v>2.2727272727272731E-2</v>
      </c>
      <c r="H29" s="4">
        <v>0</v>
      </c>
      <c r="I29" s="4">
        <v>1.136363636363636E-2</v>
      </c>
      <c r="J29" s="4">
        <v>2.2727272727272731E-2</v>
      </c>
    </row>
    <row r="30" spans="1:10" x14ac:dyDescent="0.25">
      <c r="A30" s="1" t="s">
        <v>37</v>
      </c>
      <c r="B30" s="4">
        <v>1.9704433497536939E-2</v>
      </c>
      <c r="C30" s="4">
        <v>0</v>
      </c>
      <c r="D30" s="4">
        <v>0.49425287356321829</v>
      </c>
      <c r="E30" s="4">
        <v>0.47454844006568142</v>
      </c>
      <c r="F30" s="4">
        <v>0</v>
      </c>
      <c r="G30" s="4">
        <v>0</v>
      </c>
      <c r="H30" s="4">
        <v>0</v>
      </c>
      <c r="I30" s="4">
        <v>0</v>
      </c>
      <c r="J30" s="4">
        <v>1.149425287356322E-2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2.4407650585212669E-2</v>
      </c>
      <c r="C32" s="4">
        <v>0.112011133314302</v>
      </c>
      <c r="D32" s="4">
        <v>0.50299743077362258</v>
      </c>
      <c r="E32" s="4">
        <v>0.12821153297173851</v>
      </c>
      <c r="F32" s="4">
        <v>3.4470453896660008E-2</v>
      </c>
      <c r="G32" s="4">
        <v>0.16985441050528119</v>
      </c>
      <c r="H32" s="4">
        <v>2.208821010562375E-2</v>
      </c>
      <c r="I32" s="4">
        <v>1.4273479874393381E-4</v>
      </c>
      <c r="J32" s="4">
        <v>5.8164430488153009E-3</v>
      </c>
    </row>
    <row r="33" spans="1:10" x14ac:dyDescent="0.25">
      <c r="A33" s="1" t="s">
        <v>40</v>
      </c>
      <c r="B33" s="4">
        <v>6.2033213250153763E-2</v>
      </c>
      <c r="C33" s="4">
        <v>0.18794482031455939</v>
      </c>
      <c r="D33" s="4">
        <v>0.61040330375186713</v>
      </c>
      <c r="E33" s="4">
        <v>5.2719444688515945E-4</v>
      </c>
      <c r="F33" s="4">
        <v>3.6376416835076003E-2</v>
      </c>
      <c r="G33" s="4">
        <v>5.7024866004744747E-2</v>
      </c>
      <c r="H33" s="4">
        <v>0</v>
      </c>
      <c r="I33" s="4">
        <v>8.7865741147526578E-4</v>
      </c>
      <c r="J33" s="4">
        <v>4.4811527985238547E-2</v>
      </c>
    </row>
    <row r="34" spans="1:10" x14ac:dyDescent="0.25">
      <c r="A34" s="1" t="s">
        <v>41</v>
      </c>
      <c r="B34" s="4">
        <v>2.693709396292189E-3</v>
      </c>
      <c r="C34" s="4">
        <v>3.1690698779908102E-4</v>
      </c>
      <c r="D34" s="4">
        <v>2.9393123118364759E-2</v>
      </c>
      <c r="E34" s="4">
        <v>0.95293931231183648</v>
      </c>
      <c r="F34" s="4">
        <v>0</v>
      </c>
      <c r="G34" s="4">
        <v>4.4366978291871337E-3</v>
      </c>
      <c r="H34" s="4">
        <v>0</v>
      </c>
      <c r="I34" s="4">
        <v>0</v>
      </c>
      <c r="J34" s="4">
        <v>1.022025035652036E-2</v>
      </c>
    </row>
    <row r="35" spans="1:10" x14ac:dyDescent="0.25">
      <c r="A35" s="1" t="s">
        <v>42</v>
      </c>
      <c r="B35" s="4">
        <v>4.6622906570149072E-2</v>
      </c>
      <c r="C35" s="4">
        <v>0.8573707134531624</v>
      </c>
      <c r="D35" s="4">
        <v>3.5703331083982583E-2</v>
      </c>
      <c r="E35" s="4">
        <v>1.4293601619532539E-2</v>
      </c>
      <c r="F35" s="4">
        <v>0</v>
      </c>
      <c r="G35" s="4">
        <v>2.6378749769952761E-2</v>
      </c>
      <c r="H35" s="4">
        <v>0</v>
      </c>
      <c r="I35" s="4">
        <v>0</v>
      </c>
      <c r="J35" s="4">
        <v>1.9630697503220659E-2</v>
      </c>
    </row>
    <row r="36" spans="1:10" x14ac:dyDescent="0.25">
      <c r="A36" s="1" t="s">
        <v>43</v>
      </c>
      <c r="B36" s="4">
        <v>5.6283731688511938E-2</v>
      </c>
      <c r="C36" s="4">
        <v>0.18986121819583651</v>
      </c>
      <c r="D36" s="4">
        <v>0.28758673862760209</v>
      </c>
      <c r="E36" s="4">
        <v>0.2224363916730917</v>
      </c>
      <c r="F36" s="4">
        <v>0</v>
      </c>
      <c r="G36" s="4">
        <v>5.7825751734772543E-2</v>
      </c>
      <c r="H36" s="4">
        <v>4.0478026214340766E-3</v>
      </c>
      <c r="I36" s="4">
        <v>5.3970701619121047E-3</v>
      </c>
      <c r="J36" s="4">
        <v>0.17656129529683881</v>
      </c>
    </row>
    <row r="37" spans="1:10" x14ac:dyDescent="0.25">
      <c r="A37" s="1" t="s">
        <v>44</v>
      </c>
      <c r="B37" s="4">
        <v>3.2258064516129028E-3</v>
      </c>
      <c r="C37" s="4">
        <v>0.39967741935483869</v>
      </c>
      <c r="D37" s="4">
        <v>0.13483870967741929</v>
      </c>
      <c r="E37" s="4">
        <v>0.23758064516129029</v>
      </c>
      <c r="F37" s="4">
        <v>0.18951612903225809</v>
      </c>
      <c r="G37" s="4">
        <v>1.274193548387097E-2</v>
      </c>
      <c r="H37" s="4">
        <v>0</v>
      </c>
      <c r="I37" s="4">
        <v>0</v>
      </c>
      <c r="J37" s="4">
        <v>2.2419354838709681E-2</v>
      </c>
    </row>
    <row r="38" spans="1:10" x14ac:dyDescent="0.25">
      <c r="A38" s="1" t="s">
        <v>46</v>
      </c>
      <c r="B38" s="4">
        <v>7.6789992014905495E-2</v>
      </c>
      <c r="C38" s="4">
        <v>4.3918019696566396E-3</v>
      </c>
      <c r="D38" s="4">
        <v>1.051370774554165E-2</v>
      </c>
      <c r="E38" s="4">
        <v>0.44204152249134943</v>
      </c>
      <c r="F38" s="4">
        <v>0.40238221985626821</v>
      </c>
      <c r="G38" s="4">
        <v>2.3156774021825921E-2</v>
      </c>
      <c r="H38" s="4">
        <v>0</v>
      </c>
      <c r="I38" s="4">
        <v>6.6542454085706672E-5</v>
      </c>
      <c r="J38" s="4">
        <v>4.0657439446366767E-2</v>
      </c>
    </row>
    <row r="39" spans="1:10" x14ac:dyDescent="0.25">
      <c r="A39" s="1" t="s">
        <v>47</v>
      </c>
      <c r="B39" s="4">
        <v>1.5703517587939701E-2</v>
      </c>
      <c r="C39" s="4">
        <v>0.33354271356783921</v>
      </c>
      <c r="D39" s="4">
        <v>3.077889447236181E-2</v>
      </c>
      <c r="E39" s="4">
        <v>0.2236180904522613</v>
      </c>
      <c r="F39" s="4">
        <v>0.39070351758793981</v>
      </c>
      <c r="G39" s="4">
        <v>1.2562814070351759E-3</v>
      </c>
      <c r="H39" s="4">
        <v>0</v>
      </c>
      <c r="I39" s="4">
        <v>4.3969849246231164E-3</v>
      </c>
      <c r="J39" s="4">
        <v>0</v>
      </c>
    </row>
    <row r="40" spans="1:10" x14ac:dyDescent="0.25">
      <c r="A40" s="1" t="s">
        <v>48</v>
      </c>
      <c r="B40" s="4">
        <v>2.9067706487061321E-2</v>
      </c>
      <c r="C40" s="4">
        <v>0.1258419000354484</v>
      </c>
      <c r="D40" s="4">
        <v>0.1116625310173697</v>
      </c>
      <c r="E40" s="4">
        <v>0.13399503722084369</v>
      </c>
      <c r="F40" s="4">
        <v>0.54626019142148174</v>
      </c>
      <c r="G40" s="4">
        <v>3.8993264799716418E-2</v>
      </c>
      <c r="H40" s="4">
        <v>0</v>
      </c>
      <c r="I40" s="4">
        <v>1.4179369018078701E-2</v>
      </c>
      <c r="J40" s="4">
        <v>0</v>
      </c>
    </row>
    <row r="41" spans="1:10" x14ac:dyDescent="0.25">
      <c r="A41" s="1" t="s">
        <v>49</v>
      </c>
      <c r="B41" s="4">
        <v>1.482903000697837E-3</v>
      </c>
      <c r="C41" s="4">
        <v>0.28170795533845078</v>
      </c>
      <c r="D41" s="4">
        <v>0.45381193300767619</v>
      </c>
      <c r="E41" s="4">
        <v>0.22827983251919051</v>
      </c>
      <c r="F41" s="4">
        <v>0</v>
      </c>
      <c r="G41" s="4">
        <v>1.112177250523378E-2</v>
      </c>
      <c r="H41" s="4">
        <v>3.009420795533845E-3</v>
      </c>
      <c r="I41" s="4">
        <v>0</v>
      </c>
      <c r="J41" s="4">
        <v>2.0586182833217021E-2</v>
      </c>
    </row>
    <row r="42" spans="1:10" x14ac:dyDescent="0.25">
      <c r="A42" s="1" t="s">
        <v>50</v>
      </c>
      <c r="B42" s="4">
        <v>1.378624149155115E-2</v>
      </c>
      <c r="C42" s="4">
        <v>0.42246425113486541</v>
      </c>
      <c r="D42" s="4">
        <v>0.24734468279724231</v>
      </c>
      <c r="E42" s="4">
        <v>7.6163693068198951E-2</v>
      </c>
      <c r="F42" s="4">
        <v>0.19223377495365659</v>
      </c>
      <c r="G42" s="4">
        <v>1.391517581289441E-2</v>
      </c>
      <c r="H42" s="4">
        <v>4.4129596022011277E-3</v>
      </c>
      <c r="I42" s="4">
        <v>4.4275559404664019E-4</v>
      </c>
      <c r="J42" s="4">
        <v>2.923646554534353E-2</v>
      </c>
    </row>
    <row r="43" spans="1:10" x14ac:dyDescent="0.25">
      <c r="A43" s="1" t="s">
        <v>56</v>
      </c>
      <c r="B43" s="4">
        <v>1.554319371727749E-3</v>
      </c>
      <c r="C43" s="4">
        <v>0.93079188481675401</v>
      </c>
      <c r="D43" s="4">
        <v>3.3949607329842929E-3</v>
      </c>
      <c r="E43" s="4">
        <v>8.3442408376963352E-3</v>
      </c>
      <c r="F43" s="4">
        <v>5.2928664921465973E-2</v>
      </c>
      <c r="G43" s="4">
        <v>2.7405104712041892E-3</v>
      </c>
      <c r="H43" s="4">
        <v>0</v>
      </c>
      <c r="I43" s="4">
        <v>8.1806282722513094E-5</v>
      </c>
      <c r="J43" s="4">
        <v>1.6361256544502619E-4</v>
      </c>
    </row>
    <row r="44" spans="1:10" x14ac:dyDescent="0.25">
      <c r="A44" s="17" t="s">
        <v>119</v>
      </c>
      <c r="B44" s="14">
        <v>4.5157942430746577E-3</v>
      </c>
      <c r="C44" s="14">
        <v>0.16268801102004726</v>
      </c>
      <c r="D44" s="14">
        <v>0.39686692726962974</v>
      </c>
      <c r="E44" s="14">
        <v>0.20935449492225189</v>
      </c>
      <c r="F44" s="14">
        <v>8.2394857957799536E-2</v>
      </c>
      <c r="G44" s="14">
        <v>0.13574363506142398</v>
      </c>
      <c r="H44" s="14">
        <v>6.2064960864249312E-3</v>
      </c>
      <c r="I44" s="14">
        <v>2.6175282922523418E-4</v>
      </c>
      <c r="J44" s="14">
        <v>1.9680306101227492E-3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9"/>
  <sheetViews>
    <sheetView workbookViewId="0">
      <selection activeCell="B2" sqref="B2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6.8122270742358076E-2</v>
      </c>
      <c r="C2" s="4">
        <v>6.3901018922852978E-2</v>
      </c>
      <c r="D2" s="4">
        <v>0.1413391557496361</v>
      </c>
      <c r="E2" s="4">
        <v>0.63828238719068409</v>
      </c>
      <c r="F2" s="4">
        <v>0</v>
      </c>
      <c r="G2" s="4">
        <v>4.7598253275109172E-2</v>
      </c>
      <c r="H2" s="4">
        <v>0</v>
      </c>
      <c r="I2" s="4">
        <v>4.9490538573508007E-3</v>
      </c>
      <c r="J2" s="4">
        <v>3.5807860262008731E-2</v>
      </c>
    </row>
    <row r="3" spans="1:10" x14ac:dyDescent="0.25">
      <c r="A3" s="1" t="s">
        <v>10</v>
      </c>
      <c r="B3" s="4">
        <v>1.236735019548392E-2</v>
      </c>
      <c r="C3" s="4">
        <v>0.65977818559004231</v>
      </c>
      <c r="D3" s="4">
        <v>0.1987153913667917</v>
      </c>
      <c r="E3" s="4">
        <v>6.7980531397111618E-2</v>
      </c>
      <c r="F3" s="4">
        <v>0</v>
      </c>
      <c r="G3" s="4">
        <v>2.0745232585973029E-2</v>
      </c>
      <c r="H3" s="4">
        <v>0</v>
      </c>
      <c r="I3" s="4">
        <v>9.6146174100375011E-3</v>
      </c>
      <c r="J3" s="4">
        <v>3.0798691454559959E-2</v>
      </c>
    </row>
    <row r="4" spans="1:10" x14ac:dyDescent="0.25">
      <c r="A4" s="1" t="s">
        <v>11</v>
      </c>
      <c r="B4" s="4">
        <v>6.4357651682633257E-2</v>
      </c>
      <c r="C4" s="4">
        <v>4.1635961680176858E-2</v>
      </c>
      <c r="D4" s="4">
        <v>0.28948661262589043</v>
      </c>
      <c r="E4" s="4">
        <v>4.4215180545320561E-3</v>
      </c>
      <c r="F4" s="4">
        <v>0.4948415622697126</v>
      </c>
      <c r="G4" s="4">
        <v>4.4952100221075902E-2</v>
      </c>
      <c r="H4" s="4">
        <v>0</v>
      </c>
      <c r="I4" s="4">
        <v>2.6406288381233111E-2</v>
      </c>
      <c r="J4" s="4">
        <v>3.3898305084745763E-2</v>
      </c>
    </row>
    <row r="5" spans="1:10" x14ac:dyDescent="0.25">
      <c r="A5" s="1" t="s">
        <v>12</v>
      </c>
      <c r="B5" s="4">
        <v>1.506024096385542E-3</v>
      </c>
      <c r="C5" s="4">
        <v>0.49203958691910499</v>
      </c>
      <c r="D5" s="4">
        <v>5.0774526678141127E-2</v>
      </c>
      <c r="E5" s="4">
        <v>6.8416523235800344E-2</v>
      </c>
      <c r="F5" s="4">
        <v>0.33950086058519791</v>
      </c>
      <c r="G5" s="4">
        <v>4.7332185886402754E-3</v>
      </c>
      <c r="H5" s="4">
        <v>0</v>
      </c>
      <c r="I5" s="4">
        <v>1.6781411359724611E-2</v>
      </c>
      <c r="J5" s="4">
        <v>2.624784853700516E-2</v>
      </c>
    </row>
    <row r="6" spans="1:10" x14ac:dyDescent="0.25">
      <c r="A6" s="1" t="s">
        <v>13</v>
      </c>
      <c r="B6" s="4">
        <v>6.2851816653264128E-2</v>
      </c>
      <c r="C6" s="4">
        <v>2.5422179983916951E-2</v>
      </c>
      <c r="D6" s="4">
        <v>8.216974925067623E-2</v>
      </c>
      <c r="E6" s="4">
        <v>0.7590832663206375</v>
      </c>
      <c r="F6" s="4">
        <v>2.772497989619124E-2</v>
      </c>
      <c r="G6" s="4">
        <v>3.3518532056436873E-2</v>
      </c>
      <c r="H6" s="4">
        <v>0</v>
      </c>
      <c r="I6" s="4">
        <v>0</v>
      </c>
      <c r="J6" s="4">
        <v>9.229475838877111E-3</v>
      </c>
    </row>
    <row r="7" spans="1:10" x14ac:dyDescent="0.25">
      <c r="A7" s="1" t="s">
        <v>14</v>
      </c>
      <c r="B7" s="4">
        <v>1.595727305393134E-2</v>
      </c>
      <c r="C7" s="4">
        <v>0.10142749812171301</v>
      </c>
      <c r="D7" s="4">
        <v>9.2493385163165978E-2</v>
      </c>
      <c r="E7" s="4">
        <v>0.61486949988566941</v>
      </c>
      <c r="F7" s="4">
        <v>0.1461633946362656</v>
      </c>
      <c r="G7" s="4">
        <v>9.3261032894521936E-3</v>
      </c>
      <c r="H7" s="4">
        <v>4.8998791363146373E-5</v>
      </c>
      <c r="I7" s="4">
        <v>1.4209649495312449E-3</v>
      </c>
      <c r="J7" s="4">
        <v>1.829288210890798E-2</v>
      </c>
    </row>
    <row r="8" spans="1:10" x14ac:dyDescent="0.25">
      <c r="A8" s="1" t="s">
        <v>15</v>
      </c>
      <c r="B8" s="4">
        <v>7.7792455599589028E-3</v>
      </c>
      <c r="C8" s="4">
        <v>0</v>
      </c>
      <c r="D8" s="4">
        <v>1.335681784823132E-2</v>
      </c>
      <c r="E8" s="4">
        <v>0.56656392191398808</v>
      </c>
      <c r="F8" s="4">
        <v>0.37340378687802728</v>
      </c>
      <c r="G8" s="4">
        <v>1.834727726405402E-2</v>
      </c>
      <c r="H8" s="4">
        <v>1.482460002935564E-2</v>
      </c>
      <c r="I8" s="4">
        <v>4.4033465433729636E-3</v>
      </c>
      <c r="J8" s="4">
        <v>1.321003963011889E-3</v>
      </c>
    </row>
    <row r="9" spans="1:10" x14ac:dyDescent="0.25">
      <c r="A9" s="1" t="s">
        <v>16</v>
      </c>
      <c r="B9" s="4">
        <v>6.0124906956656723E-3</v>
      </c>
      <c r="C9" s="4">
        <v>0.7517305066732477</v>
      </c>
      <c r="D9" s="4">
        <v>2.3387215546099741E-2</v>
      </c>
      <c r="E9" s="4">
        <v>0.17171522169193601</v>
      </c>
      <c r="F9" s="4">
        <v>1.956796045011085E-2</v>
      </c>
      <c r="G9" s="4">
        <v>6.3627715173926371E-3</v>
      </c>
      <c r="H9" s="4">
        <v>0</v>
      </c>
      <c r="I9" s="4">
        <v>7.1449326704534142E-4</v>
      </c>
      <c r="J9" s="4">
        <v>2.050934015850207E-2</v>
      </c>
    </row>
    <row r="10" spans="1:10" x14ac:dyDescent="0.25">
      <c r="A10" s="1" t="s">
        <v>17</v>
      </c>
      <c r="B10" s="4">
        <v>1.059322033898305E-2</v>
      </c>
      <c r="C10" s="4">
        <v>0</v>
      </c>
      <c r="D10" s="4">
        <v>0</v>
      </c>
      <c r="E10" s="4">
        <v>0</v>
      </c>
      <c r="F10" s="4">
        <v>0</v>
      </c>
      <c r="G10" s="4">
        <v>0.94491525423728817</v>
      </c>
      <c r="H10" s="4">
        <v>0</v>
      </c>
      <c r="I10" s="4">
        <v>4.2372881355932203E-3</v>
      </c>
      <c r="J10" s="4">
        <v>4.0254237288135597E-2</v>
      </c>
    </row>
    <row r="11" spans="1:10" x14ac:dyDescent="0.25">
      <c r="A11" s="1" t="s">
        <v>18</v>
      </c>
      <c r="B11" s="4">
        <v>3.8910056575453177E-2</v>
      </c>
      <c r="C11" s="4">
        <v>0.50779355732594389</v>
      </c>
      <c r="D11" s="4">
        <v>1.7203556171342799E-2</v>
      </c>
      <c r="E11" s="4">
        <v>2.4593003117422931E-2</v>
      </c>
      <c r="F11" s="4">
        <v>0.35007504907054621</v>
      </c>
      <c r="G11" s="4">
        <v>3.1751529846438059E-2</v>
      </c>
      <c r="H11" s="4">
        <v>0</v>
      </c>
      <c r="I11" s="4">
        <v>2.4823923334487939E-2</v>
      </c>
      <c r="J11" s="4">
        <v>4.8493245583650854E-3</v>
      </c>
    </row>
    <row r="12" spans="1:10" x14ac:dyDescent="0.25">
      <c r="A12" s="1" t="s">
        <v>19</v>
      </c>
      <c r="B12" s="4">
        <v>6.9864475854707786E-2</v>
      </c>
      <c r="C12" s="4">
        <v>0.44672833716078542</v>
      </c>
      <c r="D12" s="4">
        <v>0.12282886437882071</v>
      </c>
      <c r="E12" s="4">
        <v>3.5174822912960507E-2</v>
      </c>
      <c r="F12" s="4">
        <v>0.16085001778956559</v>
      </c>
      <c r="G12" s="4">
        <v>3.8263738396351533E-2</v>
      </c>
      <c r="H12" s="4">
        <v>4.851699712132484E-5</v>
      </c>
      <c r="I12" s="4">
        <v>4.2662612802018308E-2</v>
      </c>
      <c r="J12" s="4">
        <v>8.3578613707668933E-2</v>
      </c>
    </row>
    <row r="13" spans="1:10" x14ac:dyDescent="0.25">
      <c r="A13" s="1" t="s">
        <v>20</v>
      </c>
      <c r="B13" s="4">
        <v>0.14162953532781669</v>
      </c>
      <c r="C13" s="4">
        <v>0.33545512412476131</v>
      </c>
      <c r="D13" s="4">
        <v>0.13335455124124759</v>
      </c>
      <c r="E13" s="4">
        <v>1.464035646085296E-2</v>
      </c>
      <c r="F13" s="4">
        <v>0</v>
      </c>
      <c r="G13" s="4">
        <v>4.4557606619987263E-2</v>
      </c>
      <c r="H13" s="4">
        <v>0</v>
      </c>
      <c r="I13" s="4">
        <v>3.1826861871419479E-3</v>
      </c>
      <c r="J13" s="4">
        <v>0.32718014003819218</v>
      </c>
    </row>
    <row r="14" spans="1:10" x14ac:dyDescent="0.25">
      <c r="A14" s="1" t="s">
        <v>21</v>
      </c>
      <c r="B14" s="4">
        <v>8.3612040133779264E-2</v>
      </c>
      <c r="C14" s="4">
        <v>0</v>
      </c>
      <c r="D14" s="4">
        <v>1.0869565217391309E-2</v>
      </c>
      <c r="E14" s="4">
        <v>3.3444816053511709E-3</v>
      </c>
      <c r="F14" s="4">
        <v>0</v>
      </c>
      <c r="G14" s="4">
        <v>0.86622073578595316</v>
      </c>
      <c r="H14" s="4">
        <v>0</v>
      </c>
      <c r="I14" s="4">
        <v>0</v>
      </c>
      <c r="J14" s="4">
        <v>3.5953177257525087E-2</v>
      </c>
    </row>
    <row r="15" spans="1:10" x14ac:dyDescent="0.25">
      <c r="A15" s="1" t="s">
        <v>22</v>
      </c>
      <c r="B15" s="4">
        <v>1.6952037308098179E-2</v>
      </c>
      <c r="C15" s="4">
        <v>0.1874595772202744</v>
      </c>
      <c r="D15" s="4">
        <v>0.24954896687885081</v>
      </c>
      <c r="E15" s="4">
        <v>6.9952684072573795E-2</v>
      </c>
      <c r="F15" s="4">
        <v>0.20924532797766959</v>
      </c>
      <c r="G15" s="4">
        <v>5.7698199271538957E-2</v>
      </c>
      <c r="H15" s="4">
        <v>0</v>
      </c>
      <c r="I15" s="4">
        <v>4.0746161963440788E-2</v>
      </c>
      <c r="J15" s="4">
        <v>0.16839704530755351</v>
      </c>
    </row>
    <row r="16" spans="1:10" x14ac:dyDescent="0.25">
      <c r="A16" s="1" t="s">
        <v>23</v>
      </c>
      <c r="B16" s="4">
        <v>0.15979454986446001</v>
      </c>
      <c r="C16" s="4">
        <v>0.10129833071764879</v>
      </c>
      <c r="D16" s="4">
        <v>9.6019403623912133E-2</v>
      </c>
      <c r="E16" s="4">
        <v>0.24054786702810671</v>
      </c>
      <c r="F16" s="4">
        <v>0.32800684833785138</v>
      </c>
      <c r="G16" s="4">
        <v>6.7199315166214871E-2</v>
      </c>
      <c r="H16" s="4">
        <v>0</v>
      </c>
      <c r="I16" s="4">
        <v>1.4267370523612501E-4</v>
      </c>
      <c r="J16" s="4">
        <v>6.9910115565701252E-3</v>
      </c>
    </row>
    <row r="17" spans="1:10" x14ac:dyDescent="0.25">
      <c r="A17" s="1" t="s">
        <v>24</v>
      </c>
      <c r="B17" s="4">
        <v>9.3454648046268872E-3</v>
      </c>
      <c r="C17" s="4">
        <v>3.7840315982508109E-2</v>
      </c>
      <c r="D17" s="4">
        <v>4.0114966850049373E-2</v>
      </c>
      <c r="E17" s="4">
        <v>0.1054979545775145</v>
      </c>
      <c r="F17" s="4">
        <v>0.75012343066723097</v>
      </c>
      <c r="G17" s="4">
        <v>2.1600366765411199E-2</v>
      </c>
      <c r="H17" s="4">
        <v>8.9928057553956839E-4</v>
      </c>
      <c r="I17" s="4">
        <v>7.8113979404711518E-3</v>
      </c>
      <c r="J17" s="4">
        <v>2.676682183664833E-2</v>
      </c>
    </row>
    <row r="18" spans="1:10" x14ac:dyDescent="0.25">
      <c r="A18" s="1" t="s">
        <v>25</v>
      </c>
      <c r="B18" s="4">
        <v>4.0508972984857228E-2</v>
      </c>
      <c r="C18" s="4">
        <v>0.39242036991233142</v>
      </c>
      <c r="D18" s="4">
        <v>0.27529062577294089</v>
      </c>
      <c r="E18" s="4">
        <v>1.4593123917882761E-2</v>
      </c>
      <c r="F18" s="4">
        <v>0.1935031742105697</v>
      </c>
      <c r="G18" s="4">
        <v>2.544864924286146E-2</v>
      </c>
      <c r="H18" s="4">
        <v>0</v>
      </c>
      <c r="I18" s="4">
        <v>3.7101162503091769E-3</v>
      </c>
      <c r="J18" s="4">
        <v>5.4524967708247461E-2</v>
      </c>
    </row>
    <row r="19" spans="1:10" x14ac:dyDescent="0.25">
      <c r="A19" s="1" t="s">
        <v>26</v>
      </c>
      <c r="B19" s="4">
        <v>3.2921810699588481E-3</v>
      </c>
      <c r="C19" s="4">
        <v>0.51209876543209876</v>
      </c>
      <c r="D19" s="4">
        <v>0.22189300411522631</v>
      </c>
      <c r="E19" s="4">
        <v>7.2263374485596707E-2</v>
      </c>
      <c r="F19" s="4">
        <v>0</v>
      </c>
      <c r="G19" s="4">
        <v>9.9259259259259269E-2</v>
      </c>
      <c r="H19" s="4">
        <v>0</v>
      </c>
      <c r="I19" s="4">
        <v>2.7818930041152261E-2</v>
      </c>
      <c r="J19" s="4">
        <v>6.3374485596707816E-2</v>
      </c>
    </row>
    <row r="20" spans="1:10" x14ac:dyDescent="0.25">
      <c r="A20" s="1" t="s">
        <v>27</v>
      </c>
      <c r="B20" s="4">
        <v>8.4985835694050983E-3</v>
      </c>
      <c r="C20" s="4">
        <v>0.2115203021718603</v>
      </c>
      <c r="D20" s="4">
        <v>0.23701605288007549</v>
      </c>
      <c r="E20" s="4">
        <v>0.45703493862134092</v>
      </c>
      <c r="F20" s="4">
        <v>0</v>
      </c>
      <c r="G20" s="4">
        <v>5.4768649669499528E-2</v>
      </c>
      <c r="H20" s="4">
        <v>0</v>
      </c>
      <c r="I20" s="4">
        <v>0</v>
      </c>
      <c r="J20" s="4">
        <v>3.1161473087818699E-2</v>
      </c>
    </row>
    <row r="21" spans="1:10" x14ac:dyDescent="0.25">
      <c r="A21" s="1" t="s">
        <v>28</v>
      </c>
      <c r="B21" s="4">
        <v>4.7660311958405539E-2</v>
      </c>
      <c r="C21" s="4">
        <v>0.18313113807047951</v>
      </c>
      <c r="D21" s="4">
        <v>0.27151935297515878</v>
      </c>
      <c r="E21" s="4">
        <v>6.0658578856152504E-3</v>
      </c>
      <c r="F21" s="4">
        <v>0.45609474292316571</v>
      </c>
      <c r="G21" s="4">
        <v>1.299826689774696E-2</v>
      </c>
      <c r="H21" s="4">
        <v>0</v>
      </c>
      <c r="I21" s="4">
        <v>2.8885037550548809E-4</v>
      </c>
      <c r="J21" s="4">
        <v>2.2241478913922589E-2</v>
      </c>
    </row>
    <row r="22" spans="1:10" x14ac:dyDescent="0.25">
      <c r="A22" s="1" t="s">
        <v>29</v>
      </c>
      <c r="B22" s="4">
        <v>4.2448315467075039E-2</v>
      </c>
      <c r="C22" s="4">
        <v>0.48894525267993882</v>
      </c>
      <c r="D22" s="4">
        <v>0.23411179173047469</v>
      </c>
      <c r="E22" s="4">
        <v>6.1255742725880559E-2</v>
      </c>
      <c r="F22" s="4">
        <v>0</v>
      </c>
      <c r="G22" s="4">
        <v>0.12806278713629399</v>
      </c>
      <c r="H22" s="4">
        <v>4.517611026033691E-2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1.621820862513822E-2</v>
      </c>
      <c r="C23" s="4">
        <v>0.18503501658680421</v>
      </c>
      <c r="D23" s="4">
        <v>0.52119424990785101</v>
      </c>
      <c r="E23" s="4">
        <v>2.9487652045705859E-2</v>
      </c>
      <c r="F23" s="4">
        <v>0</v>
      </c>
      <c r="G23" s="4">
        <v>0.1002580169553999</v>
      </c>
      <c r="H23" s="4">
        <v>0</v>
      </c>
      <c r="I23" s="4">
        <v>0</v>
      </c>
      <c r="J23" s="4">
        <v>0.14780685587910061</v>
      </c>
    </row>
    <row r="24" spans="1:10" x14ac:dyDescent="0.25">
      <c r="A24" s="1" t="s">
        <v>31</v>
      </c>
      <c r="B24" s="4">
        <v>1.826274912075029E-2</v>
      </c>
      <c r="C24" s="4">
        <v>0.7209206477139507</v>
      </c>
      <c r="D24" s="4">
        <v>8.8153941969519325E-2</v>
      </c>
      <c r="E24" s="4">
        <v>0.1060411781946073</v>
      </c>
      <c r="F24" s="4">
        <v>3.03524325908558E-2</v>
      </c>
      <c r="G24" s="4">
        <v>9.2229630715123089E-3</v>
      </c>
      <c r="H24" s="4">
        <v>0</v>
      </c>
      <c r="I24" s="4">
        <v>1.9233587338804219E-3</v>
      </c>
      <c r="J24" s="4">
        <v>2.5122728604923799E-2</v>
      </c>
    </row>
    <row r="25" spans="1:10" x14ac:dyDescent="0.25">
      <c r="A25" s="1" t="s">
        <v>32</v>
      </c>
      <c r="B25" s="4">
        <v>4.2127630868861302E-2</v>
      </c>
      <c r="C25" s="4">
        <v>0.1657447382622774</v>
      </c>
      <c r="D25" s="4">
        <v>0.43557744198596859</v>
      </c>
      <c r="E25" s="4">
        <v>0.1412236913113869</v>
      </c>
      <c r="F25" s="4">
        <v>0</v>
      </c>
      <c r="G25" s="4">
        <v>8.7628170534268746E-2</v>
      </c>
      <c r="H25" s="4">
        <v>1.8854560172692929E-2</v>
      </c>
      <c r="I25" s="4">
        <v>6.3613059902860217E-2</v>
      </c>
      <c r="J25" s="4">
        <v>4.5230706961683763E-2</v>
      </c>
    </row>
    <row r="26" spans="1:10" x14ac:dyDescent="0.25">
      <c r="A26" s="1" t="s">
        <v>33</v>
      </c>
      <c r="B26" s="4">
        <v>1.9993133853714939E-2</v>
      </c>
      <c r="C26" s="4">
        <v>0.30202009251228679</v>
      </c>
      <c r="D26" s="4">
        <v>0.39343921653657121</v>
      </c>
      <c r="E26" s="4">
        <v>6.9655247181266255E-2</v>
      </c>
      <c r="F26" s="4">
        <v>1.6252891008962121E-2</v>
      </c>
      <c r="G26" s="4">
        <v>0.18770779126915291</v>
      </c>
      <c r="H26" s="4">
        <v>0</v>
      </c>
      <c r="I26" s="4">
        <v>6.6583550159005486E-3</v>
      </c>
      <c r="J26" s="4">
        <v>4.2732726221451287E-3</v>
      </c>
    </row>
    <row r="27" spans="1:10" x14ac:dyDescent="0.25">
      <c r="A27" s="1" t="s">
        <v>34</v>
      </c>
      <c r="B27" s="4">
        <v>2.4448443123141921E-3</v>
      </c>
      <c r="C27" s="4">
        <v>0.42428806133625407</v>
      </c>
      <c r="D27" s="4">
        <v>0.2422156157095916</v>
      </c>
      <c r="E27" s="4">
        <v>7.5692379909247376E-3</v>
      </c>
      <c r="F27" s="4">
        <v>0.28076592082616181</v>
      </c>
      <c r="G27" s="4">
        <v>3.7865748709122203E-2</v>
      </c>
      <c r="H27" s="4">
        <v>9.1926146143013606E-4</v>
      </c>
      <c r="I27" s="4">
        <v>2.151462994836489E-3</v>
      </c>
      <c r="J27" s="4">
        <v>1.7798466593647319E-3</v>
      </c>
    </row>
    <row r="28" spans="1:10" x14ac:dyDescent="0.25">
      <c r="A28" s="1" t="s">
        <v>35</v>
      </c>
      <c r="B28" s="4">
        <v>5.1162790697674418E-2</v>
      </c>
      <c r="C28" s="4">
        <v>0</v>
      </c>
      <c r="D28" s="4">
        <v>0.66976744186046511</v>
      </c>
      <c r="E28" s="4">
        <v>9.7674418604651161E-2</v>
      </c>
      <c r="F28" s="4">
        <v>0</v>
      </c>
      <c r="G28" s="4">
        <v>5.5813953488372092E-2</v>
      </c>
      <c r="H28" s="4">
        <v>0</v>
      </c>
      <c r="I28" s="4">
        <v>0</v>
      </c>
      <c r="J28" s="4">
        <v>0.12558139534883719</v>
      </c>
    </row>
    <row r="29" spans="1:10" x14ac:dyDescent="0.25">
      <c r="A29" s="1" t="s">
        <v>36</v>
      </c>
      <c r="B29" s="4">
        <v>3.2608695652173912E-2</v>
      </c>
      <c r="C29" s="4">
        <v>0</v>
      </c>
      <c r="D29" s="4">
        <v>0.86594202898550721</v>
      </c>
      <c r="E29" s="4">
        <v>3.6231884057971023E-2</v>
      </c>
      <c r="F29" s="4">
        <v>0</v>
      </c>
      <c r="G29" s="4">
        <v>2.1739130434782601E-2</v>
      </c>
      <c r="H29" s="4">
        <v>0</v>
      </c>
      <c r="I29" s="4">
        <v>1.4492753623188401E-2</v>
      </c>
      <c r="J29" s="4">
        <v>2.8985507246376808E-2</v>
      </c>
    </row>
    <row r="30" spans="1:10" x14ac:dyDescent="0.25">
      <c r="A30" s="1" t="s">
        <v>37</v>
      </c>
      <c r="B30" s="4">
        <v>4.7001620745542948E-2</v>
      </c>
      <c r="C30" s="4">
        <v>0</v>
      </c>
      <c r="D30" s="4">
        <v>0.33387358184764993</v>
      </c>
      <c r="E30" s="4">
        <v>0.60129659643435984</v>
      </c>
      <c r="F30" s="4">
        <v>0</v>
      </c>
      <c r="G30" s="4">
        <v>0</v>
      </c>
      <c r="H30" s="4">
        <v>0</v>
      </c>
      <c r="I30" s="4">
        <v>0</v>
      </c>
      <c r="J30" s="4">
        <v>1.782820097244733E-2</v>
      </c>
    </row>
    <row r="31" spans="1:10" x14ac:dyDescent="0.25">
      <c r="A31" s="1" t="s">
        <v>38</v>
      </c>
      <c r="B31" s="4">
        <v>4.3478260869565218E-3</v>
      </c>
      <c r="C31" s="4">
        <v>0</v>
      </c>
      <c r="D31" s="4">
        <v>0</v>
      </c>
      <c r="E31" s="4">
        <v>0</v>
      </c>
      <c r="F31" s="4">
        <v>0</v>
      </c>
      <c r="G31" s="4">
        <v>0.98695652173913051</v>
      </c>
      <c r="H31" s="4">
        <v>0</v>
      </c>
      <c r="I31" s="4">
        <v>8.6956521739130436E-3</v>
      </c>
      <c r="J31" s="4">
        <v>0</v>
      </c>
    </row>
    <row r="32" spans="1:10" x14ac:dyDescent="0.25">
      <c r="A32" s="1" t="s">
        <v>39</v>
      </c>
      <c r="B32" s="4">
        <v>2.2194128388818651E-2</v>
      </c>
      <c r="C32" s="4">
        <v>0.1123753336142717</v>
      </c>
      <c r="D32" s="4">
        <v>0.50431942688579856</v>
      </c>
      <c r="E32" s="4">
        <v>0.1109355246523388</v>
      </c>
      <c r="F32" s="4">
        <v>2.9533642365500771E-2</v>
      </c>
      <c r="G32" s="4">
        <v>0.1881584492203961</v>
      </c>
      <c r="H32" s="4">
        <v>1.9349627756707399E-2</v>
      </c>
      <c r="I32" s="4">
        <v>2.4582104228121918E-4</v>
      </c>
      <c r="J32" s="4">
        <v>1.2888046073886781E-2</v>
      </c>
    </row>
    <row r="33" spans="1:10" x14ac:dyDescent="0.25">
      <c r="A33" s="1" t="s">
        <v>40</v>
      </c>
      <c r="B33" s="4">
        <v>6.9855438051809451E-2</v>
      </c>
      <c r="C33" s="4">
        <v>0.23488891044920929</v>
      </c>
      <c r="D33" s="4">
        <v>0.54875327447365863</v>
      </c>
      <c r="E33" s="4">
        <v>9.7021441738624238E-4</v>
      </c>
      <c r="F33" s="4">
        <v>3.7935383719802082E-2</v>
      </c>
      <c r="G33" s="4">
        <v>5.7436693509265543E-2</v>
      </c>
      <c r="H33" s="4">
        <v>0</v>
      </c>
      <c r="I33" s="4">
        <v>1.84340739303386E-3</v>
      </c>
      <c r="J33" s="4">
        <v>4.8316677985834867E-2</v>
      </c>
    </row>
    <row r="34" spans="1:10" x14ac:dyDescent="0.25">
      <c r="A34" s="1" t="s">
        <v>41</v>
      </c>
      <c r="B34" s="4">
        <v>2.2519448614712711E-3</v>
      </c>
      <c r="C34" s="4">
        <v>2.729630135116692E-4</v>
      </c>
      <c r="D34" s="4">
        <v>1.528592875665347E-2</v>
      </c>
      <c r="E34" s="4">
        <v>0.96710795687184392</v>
      </c>
      <c r="F34" s="4">
        <v>0</v>
      </c>
      <c r="G34" s="4">
        <v>4.5721304763204594E-3</v>
      </c>
      <c r="H34" s="4">
        <v>0</v>
      </c>
      <c r="I34" s="4">
        <v>0</v>
      </c>
      <c r="J34" s="4">
        <v>1.050907602019926E-2</v>
      </c>
    </row>
    <row r="35" spans="1:10" x14ac:dyDescent="0.25">
      <c r="A35" s="1" t="s">
        <v>42</v>
      </c>
      <c r="B35" s="4">
        <v>6.2426529728392008E-2</v>
      </c>
      <c r="C35" s="4">
        <v>0.83258058528738477</v>
      </c>
      <c r="D35" s="4">
        <v>3.8730433706613873E-2</v>
      </c>
      <c r="E35" s="4">
        <v>1.2621419290973211E-2</v>
      </c>
      <c r="F35" s="4">
        <v>0</v>
      </c>
      <c r="G35" s="4">
        <v>2.4252923343438721E-2</v>
      </c>
      <c r="H35" s="4">
        <v>0</v>
      </c>
      <c r="I35" s="4">
        <v>0</v>
      </c>
      <c r="J35" s="4">
        <v>2.9388108643197429E-2</v>
      </c>
    </row>
    <row r="36" spans="1:10" x14ac:dyDescent="0.25">
      <c r="A36" s="1" t="s">
        <v>43</v>
      </c>
      <c r="B36" s="4">
        <v>6.4735571648014065E-2</v>
      </c>
      <c r="C36" s="4">
        <v>0.28725038402457759</v>
      </c>
      <c r="D36" s="4">
        <v>0.23414527101163049</v>
      </c>
      <c r="E36" s="4">
        <v>0.1233267500548607</v>
      </c>
      <c r="F36" s="4">
        <v>0</v>
      </c>
      <c r="G36" s="4">
        <v>5.354399824445908E-2</v>
      </c>
      <c r="H36" s="4">
        <v>3.2916392363396981E-3</v>
      </c>
      <c r="I36" s="4">
        <v>8.5582620144832137E-3</v>
      </c>
      <c r="J36" s="4">
        <v>0.22514812376563531</v>
      </c>
    </row>
    <row r="37" spans="1:10" x14ac:dyDescent="0.25">
      <c r="A37" s="1" t="s">
        <v>44</v>
      </c>
      <c r="B37" s="4">
        <v>3.5726437563797209E-3</v>
      </c>
      <c r="C37" s="4">
        <v>0.38958829533855049</v>
      </c>
      <c r="D37" s="4">
        <v>0.1483497788363389</v>
      </c>
      <c r="E37" s="4">
        <v>0.20534195304525349</v>
      </c>
      <c r="F37" s="4">
        <v>0.19513439945559721</v>
      </c>
      <c r="G37" s="4">
        <v>1.292956788023137E-2</v>
      </c>
      <c r="H37" s="4">
        <v>0</v>
      </c>
      <c r="I37" s="4">
        <v>1.7012589316093909E-4</v>
      </c>
      <c r="J37" s="4">
        <v>4.4913235794487923E-2</v>
      </c>
    </row>
    <row r="38" spans="1:10" x14ac:dyDescent="0.25">
      <c r="A38" s="1" t="s">
        <v>45</v>
      </c>
      <c r="B38" s="4">
        <v>4.6318196152633241E-4</v>
      </c>
      <c r="C38" s="4">
        <v>0.15612188584042891</v>
      </c>
      <c r="D38" s="4">
        <v>0.48556251970987069</v>
      </c>
      <c r="E38" s="4">
        <v>0.1634933774834437</v>
      </c>
      <c r="F38" s="4">
        <v>0.163877719962157</v>
      </c>
      <c r="G38" s="4">
        <v>3.0008278145695361E-2</v>
      </c>
      <c r="H38" s="4">
        <v>4.7303689687795643E-4</v>
      </c>
      <c r="I38" s="4">
        <v>0</v>
      </c>
      <c r="J38" s="4">
        <v>0</v>
      </c>
    </row>
    <row r="39" spans="1:10" x14ac:dyDescent="0.25">
      <c r="A39" s="1" t="s">
        <v>46</v>
      </c>
      <c r="B39" s="4">
        <v>7.3239605863975002E-2</v>
      </c>
      <c r="C39" s="4">
        <v>2.8839221341023791E-3</v>
      </c>
      <c r="D39" s="4">
        <v>5.5275174236962274E-3</v>
      </c>
      <c r="E39" s="4">
        <v>0.47422494592645997</v>
      </c>
      <c r="F39" s="4">
        <v>0.38476327805815908</v>
      </c>
      <c r="G39" s="4">
        <v>1.6161980293198749E-2</v>
      </c>
      <c r="H39" s="4">
        <v>0</v>
      </c>
      <c r="I39" s="4">
        <v>1.2016342225426579E-4</v>
      </c>
      <c r="J39" s="4">
        <v>4.3078586878154287E-2</v>
      </c>
    </row>
    <row r="40" spans="1:10" x14ac:dyDescent="0.25">
      <c r="A40" s="1" t="s">
        <v>47</v>
      </c>
      <c r="B40" s="4">
        <v>1.736334405144695E-2</v>
      </c>
      <c r="C40" s="4">
        <v>0.33054662379421218</v>
      </c>
      <c r="D40" s="4">
        <v>3.4083601286173631E-2</v>
      </c>
      <c r="E40" s="4">
        <v>0.25080385852090031</v>
      </c>
      <c r="F40" s="4">
        <v>0.35562700964630217</v>
      </c>
      <c r="G40" s="4">
        <v>1.2861736334405141E-3</v>
      </c>
      <c r="H40" s="4">
        <v>0</v>
      </c>
      <c r="I40" s="4">
        <v>1.0289389067524119E-2</v>
      </c>
      <c r="J40" s="4">
        <v>0</v>
      </c>
    </row>
    <row r="41" spans="1:10" x14ac:dyDescent="0.25">
      <c r="A41" s="1" t="s">
        <v>48</v>
      </c>
      <c r="B41" s="4">
        <v>3.3286118980169963E-2</v>
      </c>
      <c r="C41" s="4">
        <v>0.1207507082152974</v>
      </c>
      <c r="D41" s="4">
        <v>0.1009206798866855</v>
      </c>
      <c r="E41" s="4">
        <v>0.14518413597733709</v>
      </c>
      <c r="F41" s="4">
        <v>0.54851274787535398</v>
      </c>
      <c r="G41" s="4">
        <v>3.6118980169971657E-2</v>
      </c>
      <c r="H41" s="4">
        <v>0</v>
      </c>
      <c r="I41" s="4">
        <v>1.4872521246458921E-2</v>
      </c>
      <c r="J41" s="4">
        <v>3.5410764872521237E-4</v>
      </c>
    </row>
    <row r="42" spans="1:10" x14ac:dyDescent="0.25">
      <c r="A42" s="1" t="s">
        <v>49</v>
      </c>
      <c r="B42" s="4">
        <v>2.4647004762302612E-3</v>
      </c>
      <c r="C42" s="4">
        <v>0.27709081794636142</v>
      </c>
      <c r="D42" s="4">
        <v>0.43654440638315639</v>
      </c>
      <c r="E42" s="4">
        <v>0.2417077450079371</v>
      </c>
      <c r="F42" s="4">
        <v>0</v>
      </c>
      <c r="G42" s="4">
        <v>1.395271117052385E-2</v>
      </c>
      <c r="H42" s="4">
        <v>3.7597125908597202E-3</v>
      </c>
      <c r="I42" s="4">
        <v>0</v>
      </c>
      <c r="J42" s="4">
        <v>2.4479906424931069E-2</v>
      </c>
    </row>
    <row r="43" spans="1:10" x14ac:dyDescent="0.25">
      <c r="A43" s="1" t="s">
        <v>50</v>
      </c>
      <c r="B43" s="4">
        <v>1.417968480839461E-2</v>
      </c>
      <c r="C43" s="4">
        <v>0.37334996899270589</v>
      </c>
      <c r="D43" s="4">
        <v>0.30294372422211069</v>
      </c>
      <c r="E43" s="4">
        <v>6.6783805333254578E-2</v>
      </c>
      <c r="F43" s="4">
        <v>0.18932413942454401</v>
      </c>
      <c r="G43" s="4">
        <v>1.319778716199589E-2</v>
      </c>
      <c r="H43" s="4">
        <v>4.4935967476793749E-3</v>
      </c>
      <c r="I43" s="4">
        <v>1.0704899152467291E-3</v>
      </c>
      <c r="J43" s="4">
        <v>3.465680339406825E-2</v>
      </c>
    </row>
    <row r="44" spans="1:10" x14ac:dyDescent="0.25">
      <c r="A44" s="1" t="s">
        <v>51</v>
      </c>
      <c r="B44" s="4">
        <v>8.4591305484949288E-3</v>
      </c>
      <c r="C44" s="4">
        <v>0.28598399712307832</v>
      </c>
      <c r="D44" s="4">
        <v>0.39804500093990342</v>
      </c>
      <c r="E44" s="4">
        <v>0.20144173007609131</v>
      </c>
      <c r="F44" s="4">
        <v>3.9075461982950969E-2</v>
      </c>
      <c r="G44" s="4">
        <v>4.9332668590063182E-2</v>
      </c>
      <c r="H44" s="4">
        <v>1.367355111848504E-2</v>
      </c>
      <c r="I44" s="4">
        <v>7.6009578841548635E-4</v>
      </c>
      <c r="J44" s="4">
        <v>3.2283638325173881E-3</v>
      </c>
    </row>
    <row r="45" spans="1:10" x14ac:dyDescent="0.25">
      <c r="A45" s="1" t="s">
        <v>52</v>
      </c>
      <c r="B45" s="4">
        <v>7.1845812638615561E-4</v>
      </c>
      <c r="C45" s="4">
        <v>0.40955236934995171</v>
      </c>
      <c r="D45" s="4">
        <v>0.1474401024583763</v>
      </c>
      <c r="E45" s="4">
        <v>0.1367257051822697</v>
      </c>
      <c r="F45" s="4">
        <v>0.28157311092368731</v>
      </c>
      <c r="G45" s="4">
        <v>6.1537500390466369E-3</v>
      </c>
      <c r="H45" s="4">
        <v>1.586855340018118E-2</v>
      </c>
      <c r="I45" s="4">
        <v>1.0308312248149189E-3</v>
      </c>
      <c r="J45" s="4">
        <v>9.3711929528628992E-4</v>
      </c>
    </row>
    <row r="46" spans="1:10" x14ac:dyDescent="0.25">
      <c r="A46" s="1" t="s">
        <v>53</v>
      </c>
      <c r="B46" s="4">
        <v>5.4346630288895246E-3</v>
      </c>
      <c r="C46" s="4">
        <v>3.8856740522343718E-2</v>
      </c>
      <c r="D46" s="4">
        <v>0.5451825122664965</v>
      </c>
      <c r="E46" s="4">
        <v>0.24191951418072999</v>
      </c>
      <c r="F46" s="4">
        <v>0</v>
      </c>
      <c r="G46" s="4">
        <v>0.15892538889744551</v>
      </c>
      <c r="H46" s="4">
        <v>3.4984268080705851E-3</v>
      </c>
      <c r="I46" s="4">
        <v>1.100134216374398E-3</v>
      </c>
      <c r="J46" s="4">
        <v>5.0826200796497169E-3</v>
      </c>
    </row>
    <row r="47" spans="1:10" x14ac:dyDescent="0.25">
      <c r="A47" s="1" t="s">
        <v>54</v>
      </c>
      <c r="B47" s="4">
        <v>1.274078568178371E-2</v>
      </c>
      <c r="C47" s="4">
        <v>5.2586076141362049E-2</v>
      </c>
      <c r="D47" s="4">
        <v>0.26159563173062328</v>
      </c>
      <c r="E47" s="4">
        <v>0.46053389959047469</v>
      </c>
      <c r="F47" s="4">
        <v>8.9488851812528428E-3</v>
      </c>
      <c r="G47" s="4">
        <v>0.1931442438950402</v>
      </c>
      <c r="H47" s="4">
        <v>5.6271803427878049E-3</v>
      </c>
      <c r="I47" s="4">
        <v>2.4268163203397541E-4</v>
      </c>
      <c r="J47" s="4">
        <v>4.5806158046412856E-3</v>
      </c>
    </row>
    <row r="48" spans="1:10" x14ac:dyDescent="0.25">
      <c r="A48" s="1" t="s">
        <v>55</v>
      </c>
      <c r="B48" s="4">
        <v>1.576491360827343E-4</v>
      </c>
      <c r="C48" s="4">
        <v>4.1314583596081887E-2</v>
      </c>
      <c r="D48" s="4">
        <v>0.57404254424685752</v>
      </c>
      <c r="E48" s="4">
        <v>2.221801824526002E-2</v>
      </c>
      <c r="F48" s="4">
        <v>1.523941648799765E-3</v>
      </c>
      <c r="G48" s="4">
        <v>0.35999705721612651</v>
      </c>
      <c r="H48" s="4">
        <v>0</v>
      </c>
      <c r="I48" s="4">
        <v>4.4141758103165599E-4</v>
      </c>
      <c r="J48" s="4">
        <v>3.0478832975995302E-4</v>
      </c>
    </row>
    <row r="49" spans="1:10" x14ac:dyDescent="0.25">
      <c r="A49" s="1" t="s">
        <v>56</v>
      </c>
      <c r="B49" s="4">
        <v>1.6189290161892911E-3</v>
      </c>
      <c r="C49" s="4">
        <v>0.92731423827314252</v>
      </c>
      <c r="D49" s="4">
        <v>6.890826068908262E-3</v>
      </c>
      <c r="E49" s="4">
        <v>4.9398090493980914E-3</v>
      </c>
      <c r="F49" s="4">
        <v>5.1473640514736407E-2</v>
      </c>
      <c r="G49" s="4">
        <v>7.4719800747198029E-3</v>
      </c>
      <c r="H49" s="4">
        <v>0</v>
      </c>
      <c r="I49" s="4">
        <v>1.2453300124533001E-4</v>
      </c>
      <c r="J49" s="4">
        <v>1.6604400166044011E-4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9"/>
  <sheetViews>
    <sheetView workbookViewId="0">
      <selection activeCell="B2" sqref="B2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7.2766682148939457E-2</v>
      </c>
      <c r="C2" s="4">
        <v>6.5180368478092582E-2</v>
      </c>
      <c r="D2" s="4">
        <v>0.1029571141043505</v>
      </c>
      <c r="E2" s="4">
        <v>0.65056510295711412</v>
      </c>
      <c r="F2" s="4">
        <v>0</v>
      </c>
      <c r="G2" s="4">
        <v>5.0007741136398817E-2</v>
      </c>
      <c r="H2" s="4">
        <v>0</v>
      </c>
      <c r="I2" s="4">
        <v>9.7538318625174179E-3</v>
      </c>
      <c r="J2" s="4">
        <v>4.8769159312587081E-2</v>
      </c>
    </row>
    <row r="3" spans="1:10" x14ac:dyDescent="0.25">
      <c r="A3" s="1" t="s">
        <v>10</v>
      </c>
      <c r="B3" s="4">
        <v>1.3343484532777689E-2</v>
      </c>
      <c r="C3" s="4">
        <v>0.622896297483571</v>
      </c>
      <c r="D3" s="4">
        <v>0.2112518031735855</v>
      </c>
      <c r="E3" s="4">
        <v>7.6494630549767587E-2</v>
      </c>
      <c r="F3" s="4">
        <v>0</v>
      </c>
      <c r="G3" s="4">
        <v>2.3481327135758939E-2</v>
      </c>
      <c r="H3" s="4">
        <v>0</v>
      </c>
      <c r="I3" s="4">
        <v>1.542715178714538E-2</v>
      </c>
      <c r="J3" s="4">
        <v>3.7105305337393812E-2</v>
      </c>
    </row>
    <row r="4" spans="1:10" x14ac:dyDescent="0.25">
      <c r="A4" s="1" t="s">
        <v>11</v>
      </c>
      <c r="B4" s="4">
        <v>6.1544108650434359E-2</v>
      </c>
      <c r="C4" s="4">
        <v>3.6828581916065091E-2</v>
      </c>
      <c r="D4" s="4">
        <v>0.25449651290835679</v>
      </c>
      <c r="E4" s="4">
        <v>4.6494555242872866E-3</v>
      </c>
      <c r="F4" s="4">
        <v>0.52171785146213134</v>
      </c>
      <c r="G4" s="4">
        <v>4.3558057017007219E-2</v>
      </c>
      <c r="H4" s="4">
        <v>0</v>
      </c>
      <c r="I4" s="4">
        <v>3.2301480484522208E-2</v>
      </c>
      <c r="J4" s="4">
        <v>4.4903952037195639E-2</v>
      </c>
    </row>
    <row r="5" spans="1:10" x14ac:dyDescent="0.25">
      <c r="A5" s="1" t="s">
        <v>12</v>
      </c>
      <c r="B5" s="4">
        <v>2.555762081784387E-3</v>
      </c>
      <c r="C5" s="4">
        <v>0.45051115241635692</v>
      </c>
      <c r="D5" s="4">
        <v>5.4368029739776953E-2</v>
      </c>
      <c r="E5" s="4">
        <v>9.3866171003717469E-2</v>
      </c>
      <c r="F5" s="4">
        <v>0.32922862453531598</v>
      </c>
      <c r="G5" s="4">
        <v>5.3438661710037182E-3</v>
      </c>
      <c r="H5" s="4">
        <v>0</v>
      </c>
      <c r="I5" s="4">
        <v>3.2295539033457249E-2</v>
      </c>
      <c r="J5" s="4">
        <v>3.1830855018587373E-2</v>
      </c>
    </row>
    <row r="6" spans="1:10" x14ac:dyDescent="0.25">
      <c r="A6" s="1" t="s">
        <v>13</v>
      </c>
      <c r="B6" s="4">
        <v>6.9691914531127983E-2</v>
      </c>
      <c r="C6" s="4">
        <v>3.7374884645417751E-2</v>
      </c>
      <c r="D6" s="4">
        <v>0.1173777241428267</v>
      </c>
      <c r="E6" s="4">
        <v>0.69388443245545528</v>
      </c>
      <c r="F6" s="4">
        <v>2.599914815077731E-2</v>
      </c>
      <c r="G6" s="4">
        <v>4.3994462980052523E-2</v>
      </c>
      <c r="H6" s="4">
        <v>0</v>
      </c>
      <c r="I6" s="4">
        <v>0</v>
      </c>
      <c r="J6" s="4">
        <v>1.1677433094342301E-2</v>
      </c>
    </row>
    <row r="7" spans="1:10" x14ac:dyDescent="0.25">
      <c r="A7" s="1" t="s">
        <v>14</v>
      </c>
      <c r="B7" s="4">
        <v>1.5492692717807189E-2</v>
      </c>
      <c r="C7" s="4">
        <v>9.9056012042902861E-2</v>
      </c>
      <c r="D7" s="4">
        <v>8.4660979740324924E-2</v>
      </c>
      <c r="E7" s="4">
        <v>0.60821363607852985</v>
      </c>
      <c r="F7" s="4">
        <v>0.1530138618829581</v>
      </c>
      <c r="G7" s="4">
        <v>9.3457943925233655E-3</v>
      </c>
      <c r="H7" s="4">
        <v>1.568086307470363E-5</v>
      </c>
      <c r="I7" s="4">
        <v>2.320767735056138E-3</v>
      </c>
      <c r="J7" s="4">
        <v>2.7880574546823061E-2</v>
      </c>
    </row>
    <row r="8" spans="1:10" x14ac:dyDescent="0.25">
      <c r="A8" s="1" t="s">
        <v>15</v>
      </c>
      <c r="B8" s="4">
        <v>8.4437327121851796E-3</v>
      </c>
      <c r="C8" s="4">
        <v>0</v>
      </c>
      <c r="D8" s="4">
        <v>1.091861988644635E-2</v>
      </c>
      <c r="E8" s="4">
        <v>0.55990682777696898</v>
      </c>
      <c r="F8" s="4">
        <v>0.37836657446498762</v>
      </c>
      <c r="G8" s="4">
        <v>1.863444460620178E-2</v>
      </c>
      <c r="H8" s="4">
        <v>1.514048624253894E-2</v>
      </c>
      <c r="I8" s="4">
        <v>7.279079924297569E-3</v>
      </c>
      <c r="J8" s="4">
        <v>1.310234386373562E-3</v>
      </c>
    </row>
    <row r="9" spans="1:10" x14ac:dyDescent="0.25">
      <c r="A9" s="1" t="s">
        <v>16</v>
      </c>
      <c r="B9" s="4">
        <v>6.8022483990944974E-3</v>
      </c>
      <c r="C9" s="4">
        <v>0.75096090901444201</v>
      </c>
      <c r="D9" s="4">
        <v>2.2643075786555691E-2</v>
      </c>
      <c r="E9" s="4">
        <v>0.1663277732876437</v>
      </c>
      <c r="F9" s="4">
        <v>2.0388459583307431E-2</v>
      </c>
      <c r="G9" s="4">
        <v>6.0653381558592604E-3</v>
      </c>
      <c r="H9" s="4">
        <v>0</v>
      </c>
      <c r="I9" s="4">
        <v>1.530505889796262E-3</v>
      </c>
      <c r="J9" s="4">
        <v>2.528168988330121E-2</v>
      </c>
    </row>
    <row r="10" spans="1:10" x14ac:dyDescent="0.25">
      <c r="A10" s="1" t="s">
        <v>17</v>
      </c>
      <c r="B10" s="4">
        <v>1.1655011655011659E-2</v>
      </c>
      <c r="C10" s="4">
        <v>0</v>
      </c>
      <c r="D10" s="4">
        <v>0</v>
      </c>
      <c r="E10" s="4">
        <v>0</v>
      </c>
      <c r="F10" s="4">
        <v>0</v>
      </c>
      <c r="G10" s="4">
        <v>0.92307692307692302</v>
      </c>
      <c r="H10" s="4">
        <v>0</v>
      </c>
      <c r="I10" s="4">
        <v>1.1655011655011659E-2</v>
      </c>
      <c r="J10" s="4">
        <v>5.3613053613053623E-2</v>
      </c>
    </row>
    <row r="11" spans="1:10" x14ac:dyDescent="0.25">
      <c r="A11" s="1" t="s">
        <v>18</v>
      </c>
      <c r="B11" s="4">
        <v>4.7242262043286E-2</v>
      </c>
      <c r="C11" s="4">
        <v>0.47847335350244352</v>
      </c>
      <c r="D11" s="4">
        <v>2.3737491272981151E-2</v>
      </c>
      <c r="E11" s="4">
        <v>3.1766348615313002E-2</v>
      </c>
      <c r="F11" s="4">
        <v>0.35780777286478932</v>
      </c>
      <c r="G11" s="4">
        <v>3.1766348615313002E-2</v>
      </c>
      <c r="H11" s="4">
        <v>0</v>
      </c>
      <c r="I11" s="4">
        <v>2.3621131021643E-2</v>
      </c>
      <c r="J11" s="4">
        <v>5.585292064230858E-3</v>
      </c>
    </row>
    <row r="12" spans="1:10" x14ac:dyDescent="0.25">
      <c r="A12" s="1" t="s">
        <v>19</v>
      </c>
      <c r="B12" s="4">
        <v>7.234144015259894E-2</v>
      </c>
      <c r="C12" s="4">
        <v>0.45811476712764271</v>
      </c>
      <c r="D12" s="4">
        <v>0.1065013511365443</v>
      </c>
      <c r="E12" s="4">
        <v>3.6560165315530121E-2</v>
      </c>
      <c r="F12" s="4">
        <v>0.1546494992846924</v>
      </c>
      <c r="G12" s="4">
        <v>3.8578922269909402E-2</v>
      </c>
      <c r="H12" s="4">
        <v>1.271657924018439E-4</v>
      </c>
      <c r="I12" s="4">
        <v>4.9292640279764738E-2</v>
      </c>
      <c r="J12" s="4">
        <v>8.3834048640915593E-2</v>
      </c>
    </row>
    <row r="13" spans="1:10" x14ac:dyDescent="0.25">
      <c r="A13" s="1" t="s">
        <v>20</v>
      </c>
      <c r="B13" s="4">
        <v>0.1215111361714125</v>
      </c>
      <c r="C13" s="4">
        <v>0.40287566957992671</v>
      </c>
      <c r="D13" s="4">
        <v>9.6419509444601079E-2</v>
      </c>
      <c r="E13" s="4">
        <v>1.3250634338877919E-2</v>
      </c>
      <c r="F13" s="4">
        <v>0</v>
      </c>
      <c r="G13" s="4">
        <v>3.7214547504933748E-2</v>
      </c>
      <c r="H13" s="4">
        <v>0</v>
      </c>
      <c r="I13" s="4">
        <v>1.466027628982239E-2</v>
      </c>
      <c r="J13" s="4">
        <v>0.31406822667042572</v>
      </c>
    </row>
    <row r="14" spans="1:10" x14ac:dyDescent="0.25">
      <c r="A14" s="1" t="s">
        <v>21</v>
      </c>
      <c r="B14" s="4">
        <v>5.0451807228915672E-2</v>
      </c>
      <c r="C14" s="4">
        <v>7.5301204819277112E-4</v>
      </c>
      <c r="D14" s="4">
        <v>6.7771084337349399E-3</v>
      </c>
      <c r="E14" s="4">
        <v>2.2590361445783132E-3</v>
      </c>
      <c r="F14" s="4">
        <v>0</v>
      </c>
      <c r="G14" s="4">
        <v>0.89984939759036142</v>
      </c>
      <c r="H14" s="4">
        <v>0</v>
      </c>
      <c r="I14" s="4">
        <v>0</v>
      </c>
      <c r="J14" s="4">
        <v>3.9909638554216871E-2</v>
      </c>
    </row>
    <row r="15" spans="1:10" x14ac:dyDescent="0.25">
      <c r="A15" s="1" t="s">
        <v>22</v>
      </c>
      <c r="B15" s="4">
        <v>2.060683578483621E-2</v>
      </c>
      <c r="C15" s="4">
        <v>0.141902934697648</v>
      </c>
      <c r="D15" s="4">
        <v>0.20443402259646129</v>
      </c>
      <c r="E15" s="4">
        <v>0.13099552334257089</v>
      </c>
      <c r="F15" s="4">
        <v>0.20155617139202731</v>
      </c>
      <c r="G15" s="4">
        <v>5.6277979108932001E-2</v>
      </c>
      <c r="H15" s="4">
        <v>0</v>
      </c>
      <c r="I15" s="4">
        <v>4.6543025651957649E-2</v>
      </c>
      <c r="J15" s="4">
        <v>0.1976835074255667</v>
      </c>
    </row>
    <row r="16" spans="1:10" x14ac:dyDescent="0.25">
      <c r="A16" s="1" t="s">
        <v>23</v>
      </c>
      <c r="B16" s="4">
        <v>0.1692025922795154</v>
      </c>
      <c r="C16" s="4">
        <v>0.15060580445195829</v>
      </c>
      <c r="D16" s="4">
        <v>9.566074950690337E-2</v>
      </c>
      <c r="E16" s="4">
        <v>0.1808960270498732</v>
      </c>
      <c r="F16" s="4">
        <v>0.33262890955198648</v>
      </c>
      <c r="G16" s="4">
        <v>6.0016906170752331E-2</v>
      </c>
      <c r="H16" s="4">
        <v>0</v>
      </c>
      <c r="I16" s="4">
        <v>1.408847562693717E-4</v>
      </c>
      <c r="J16" s="4">
        <v>1.0848126232741621E-2</v>
      </c>
    </row>
    <row r="17" spans="1:10" x14ac:dyDescent="0.25">
      <c r="A17" s="1" t="s">
        <v>24</v>
      </c>
      <c r="B17" s="4">
        <v>9.8527294489063125E-3</v>
      </c>
      <c r="C17" s="4">
        <v>4.1353709517944801E-2</v>
      </c>
      <c r="D17" s="4">
        <v>3.1899946226300553E-2</v>
      </c>
      <c r="E17" s="4">
        <v>0.12475498274037709</v>
      </c>
      <c r="F17" s="4">
        <v>0.73493035438602583</v>
      </c>
      <c r="G17" s="4">
        <v>1.9358531804541269E-2</v>
      </c>
      <c r="H17" s="4">
        <v>8.6731773317837255E-4</v>
      </c>
      <c r="I17" s="4">
        <v>9.0027580703915082E-3</v>
      </c>
      <c r="J17" s="4">
        <v>2.79796700723343E-2</v>
      </c>
    </row>
    <row r="18" spans="1:10" x14ac:dyDescent="0.25">
      <c r="A18" s="1" t="s">
        <v>25</v>
      </c>
      <c r="B18" s="4">
        <v>5.0519147035837902E-2</v>
      </c>
      <c r="C18" s="4">
        <v>0.36357039187227869</v>
      </c>
      <c r="D18" s="4">
        <v>0.26750027911130958</v>
      </c>
      <c r="E18" s="4">
        <v>1.3118231550742441E-2</v>
      </c>
      <c r="F18" s="4">
        <v>0.19708049570168579</v>
      </c>
      <c r="G18" s="4">
        <v>2.3333705481746118E-2</v>
      </c>
      <c r="H18" s="4">
        <v>0</v>
      </c>
      <c r="I18" s="4">
        <v>5.6101373227643182E-3</v>
      </c>
      <c r="J18" s="4">
        <v>7.9267611923635142E-2</v>
      </c>
    </row>
    <row r="19" spans="1:10" x14ac:dyDescent="0.25">
      <c r="A19" s="1" t="s">
        <v>26</v>
      </c>
      <c r="B19" s="4">
        <v>3.8515406162464988E-3</v>
      </c>
      <c r="C19" s="4">
        <v>0.46218487394957991</v>
      </c>
      <c r="D19" s="4">
        <v>0.19047619047619049</v>
      </c>
      <c r="E19" s="4">
        <v>0.1111694677871148</v>
      </c>
      <c r="F19" s="4">
        <v>0</v>
      </c>
      <c r="G19" s="4">
        <v>9.5938375350140062E-2</v>
      </c>
      <c r="H19" s="4">
        <v>0</v>
      </c>
      <c r="I19" s="4">
        <v>6.3900560224089631E-2</v>
      </c>
      <c r="J19" s="4">
        <v>7.2478991596638648E-2</v>
      </c>
    </row>
    <row r="20" spans="1:10" x14ac:dyDescent="0.25">
      <c r="A20" s="1" t="s">
        <v>27</v>
      </c>
      <c r="B20" s="4">
        <v>9.3189964157706119E-3</v>
      </c>
      <c r="C20" s="4">
        <v>0.17347670250896061</v>
      </c>
      <c r="D20" s="4">
        <v>0.14480286738351261</v>
      </c>
      <c r="E20" s="4">
        <v>0.61792114695340505</v>
      </c>
      <c r="F20" s="4">
        <v>0</v>
      </c>
      <c r="G20" s="4">
        <v>1.6487455197132621E-2</v>
      </c>
      <c r="H20" s="4">
        <v>0</v>
      </c>
      <c r="I20" s="4">
        <v>7.1684587813620082E-4</v>
      </c>
      <c r="J20" s="4">
        <v>3.7275985663082448E-2</v>
      </c>
    </row>
    <row r="21" spans="1:10" x14ac:dyDescent="0.25">
      <c r="A21" s="1" t="s">
        <v>28</v>
      </c>
      <c r="B21" s="4">
        <v>6.049586776859505E-2</v>
      </c>
      <c r="C21" s="4">
        <v>0.20826446280991739</v>
      </c>
      <c r="D21" s="4">
        <v>0.18314049586776859</v>
      </c>
      <c r="E21" s="4">
        <v>6.9421487603305793E-3</v>
      </c>
      <c r="F21" s="4">
        <v>0.50809917355371903</v>
      </c>
      <c r="G21" s="4">
        <v>8.5950413223140516E-3</v>
      </c>
      <c r="H21" s="4">
        <v>0</v>
      </c>
      <c r="I21" s="4">
        <v>6.6115702479338848E-4</v>
      </c>
      <c r="J21" s="4">
        <v>2.3801652892561989E-2</v>
      </c>
    </row>
    <row r="22" spans="1:10" x14ac:dyDescent="0.25">
      <c r="A22" s="1" t="s">
        <v>29</v>
      </c>
      <c r="B22" s="4">
        <v>4.0589750421884722E-2</v>
      </c>
      <c r="C22" s="4">
        <v>0.49404920508038008</v>
      </c>
      <c r="D22" s="4">
        <v>0.2577937649880096</v>
      </c>
      <c r="E22" s="4">
        <v>7.5139888089528387E-2</v>
      </c>
      <c r="F22" s="4">
        <v>0</v>
      </c>
      <c r="G22" s="4">
        <v>9.050537347899458E-2</v>
      </c>
      <c r="H22" s="4">
        <v>4.1877609023892003E-2</v>
      </c>
      <c r="I22" s="4">
        <v>4.4408917310595958E-5</v>
      </c>
      <c r="J22" s="4">
        <v>0</v>
      </c>
    </row>
    <row r="23" spans="1:10" x14ac:dyDescent="0.25">
      <c r="A23" s="1" t="s">
        <v>30</v>
      </c>
      <c r="B23" s="4">
        <v>1.9163081736409859E-2</v>
      </c>
      <c r="C23" s="4">
        <v>0.16738365271802891</v>
      </c>
      <c r="D23" s="4">
        <v>0.51349237387563551</v>
      </c>
      <c r="E23" s="4">
        <v>2.346499804458349E-2</v>
      </c>
      <c r="F23" s="4">
        <v>0</v>
      </c>
      <c r="G23" s="4">
        <v>9.894407508799373E-2</v>
      </c>
      <c r="H23" s="4">
        <v>0</v>
      </c>
      <c r="I23" s="4">
        <v>0</v>
      </c>
      <c r="J23" s="4">
        <v>0.17755181853734839</v>
      </c>
    </row>
    <row r="24" spans="1:10" x14ac:dyDescent="0.25">
      <c r="A24" s="1" t="s">
        <v>31</v>
      </c>
      <c r="B24" s="4">
        <v>1.9613659762332699E-2</v>
      </c>
      <c r="C24" s="4">
        <v>0.7398485350829741</v>
      </c>
      <c r="D24" s="4">
        <v>5.7855061336311443E-2</v>
      </c>
      <c r="E24" s="4">
        <v>0.1151517266651543</v>
      </c>
      <c r="F24" s="4">
        <v>2.906276720121451E-2</v>
      </c>
      <c r="G24" s="4">
        <v>9.2920585617812836E-3</v>
      </c>
      <c r="H24" s="4">
        <v>0</v>
      </c>
      <c r="I24" s="4">
        <v>2.9926536025267421E-3</v>
      </c>
      <c r="J24" s="4">
        <v>2.6183537787704821E-2</v>
      </c>
    </row>
    <row r="25" spans="1:10" x14ac:dyDescent="0.25">
      <c r="A25" s="1" t="s">
        <v>32</v>
      </c>
      <c r="B25" s="4">
        <v>5.9497683491831259E-2</v>
      </c>
      <c r="C25" s="4">
        <v>0.15710453896262239</v>
      </c>
      <c r="D25" s="4">
        <v>0.37938481903368521</v>
      </c>
      <c r="E25" s="4">
        <v>0.1838227609990595</v>
      </c>
      <c r="F25" s="4">
        <v>0</v>
      </c>
      <c r="G25" s="4">
        <v>7.3361897794962896E-2</v>
      </c>
      <c r="H25" s="4">
        <v>1.971644546626259E-2</v>
      </c>
      <c r="I25" s="4">
        <v>7.5208137388093496E-2</v>
      </c>
      <c r="J25" s="4">
        <v>5.1903716863482767E-2</v>
      </c>
    </row>
    <row r="26" spans="1:10" x14ac:dyDescent="0.25">
      <c r="A26" s="1" t="s">
        <v>33</v>
      </c>
      <c r="B26" s="4">
        <v>2.1309847760535409E-2</v>
      </c>
      <c r="C26" s="4">
        <v>0.33329962491726117</v>
      </c>
      <c r="D26" s="4">
        <v>0.38940575126866223</v>
      </c>
      <c r="E26" s="4">
        <v>7.2929690372876374E-2</v>
      </c>
      <c r="F26" s="4">
        <v>1.3422078399646979E-2</v>
      </c>
      <c r="G26" s="4">
        <v>0.15304846657350879</v>
      </c>
      <c r="H26" s="4">
        <v>0</v>
      </c>
      <c r="I26" s="4">
        <v>1.1868426858865929E-2</v>
      </c>
      <c r="J26" s="4">
        <v>4.716113848643083E-3</v>
      </c>
    </row>
    <row r="27" spans="1:10" x14ac:dyDescent="0.25">
      <c r="A27" s="1" t="s">
        <v>34</v>
      </c>
      <c r="B27" s="4">
        <v>3.8475667523829781E-3</v>
      </c>
      <c r="C27" s="4">
        <v>0.42124088861390918</v>
      </c>
      <c r="D27" s="4">
        <v>0.26681618684866881</v>
      </c>
      <c r="E27" s="4">
        <v>8.1784961621005018E-3</v>
      </c>
      <c r="F27" s="4">
        <v>0.25610487036213531</v>
      </c>
      <c r="G27" s="4">
        <v>3.7586280234334218E-2</v>
      </c>
      <c r="H27" s="4">
        <v>9.2805630208232619E-4</v>
      </c>
      <c r="I27" s="4">
        <v>3.074186500647706E-3</v>
      </c>
      <c r="J27" s="4">
        <v>2.223468223738906E-3</v>
      </c>
    </row>
    <row r="28" spans="1:10" x14ac:dyDescent="0.25">
      <c r="A28" s="1" t="s">
        <v>35</v>
      </c>
      <c r="B28" s="4">
        <v>9.0452261306532666E-2</v>
      </c>
      <c r="C28" s="4">
        <v>0</v>
      </c>
      <c r="D28" s="4">
        <v>0.55778894472361817</v>
      </c>
      <c r="E28" s="4">
        <v>0.1306532663316583</v>
      </c>
      <c r="F28" s="4">
        <v>0</v>
      </c>
      <c r="G28" s="4">
        <v>5.7788944723618091E-2</v>
      </c>
      <c r="H28" s="4">
        <v>0</v>
      </c>
      <c r="I28" s="4">
        <v>1.2562814070351759E-2</v>
      </c>
      <c r="J28" s="4">
        <v>0.15075376884422109</v>
      </c>
    </row>
    <row r="29" spans="1:10" x14ac:dyDescent="0.25">
      <c r="A29" s="1" t="s">
        <v>36</v>
      </c>
      <c r="B29" s="4">
        <v>4.8913043478260858E-2</v>
      </c>
      <c r="C29" s="4">
        <v>0</v>
      </c>
      <c r="D29" s="4">
        <v>0.77173913043478248</v>
      </c>
      <c r="E29" s="4">
        <v>6.521739130434781E-2</v>
      </c>
      <c r="F29" s="4">
        <v>0</v>
      </c>
      <c r="G29" s="4">
        <v>3.2608695652173912E-2</v>
      </c>
      <c r="H29" s="4">
        <v>0</v>
      </c>
      <c r="I29" s="4">
        <v>3.8043478260869561E-2</v>
      </c>
      <c r="J29" s="4">
        <v>4.3478260869565209E-2</v>
      </c>
    </row>
    <row r="30" spans="1:10" x14ac:dyDescent="0.25">
      <c r="A30" s="1" t="s">
        <v>37</v>
      </c>
      <c r="B30" s="4">
        <v>8.0645161290322578E-2</v>
      </c>
      <c r="C30" s="4">
        <v>0</v>
      </c>
      <c r="D30" s="4">
        <v>0.43064516129032249</v>
      </c>
      <c r="E30" s="4">
        <v>0.46935483870967742</v>
      </c>
      <c r="F30" s="4">
        <v>0</v>
      </c>
      <c r="G30" s="4">
        <v>0</v>
      </c>
      <c r="H30" s="4">
        <v>0</v>
      </c>
      <c r="I30" s="4">
        <v>0</v>
      </c>
      <c r="J30" s="4">
        <v>1.935483870967742E-2</v>
      </c>
    </row>
    <row r="31" spans="1:10" x14ac:dyDescent="0.25">
      <c r="A31" s="1" t="s">
        <v>38</v>
      </c>
      <c r="B31" s="4">
        <v>4.4247787610619477E-3</v>
      </c>
      <c r="C31" s="4">
        <v>0</v>
      </c>
      <c r="D31" s="4">
        <v>0</v>
      </c>
      <c r="E31" s="4">
        <v>0</v>
      </c>
      <c r="F31" s="4">
        <v>0</v>
      </c>
      <c r="G31" s="4">
        <v>0.98230088495575241</v>
      </c>
      <c r="H31" s="4">
        <v>0</v>
      </c>
      <c r="I31" s="4">
        <v>1.3274336283185841E-2</v>
      </c>
      <c r="J31" s="4">
        <v>0</v>
      </c>
    </row>
    <row r="32" spans="1:10" x14ac:dyDescent="0.25">
      <c r="A32" s="1" t="s">
        <v>39</v>
      </c>
      <c r="B32" s="4">
        <v>2.398357003620161E-2</v>
      </c>
      <c r="C32" s="4">
        <v>0.1039752158173211</v>
      </c>
      <c r="D32" s="4">
        <v>0.54225842383737111</v>
      </c>
      <c r="E32" s="4">
        <v>9.6491228070175419E-2</v>
      </c>
      <c r="F32" s="4">
        <v>3.9612921191868558E-2</v>
      </c>
      <c r="G32" s="4">
        <v>0.15873015873015869</v>
      </c>
      <c r="H32" s="4">
        <v>2.005012531328321E-2</v>
      </c>
      <c r="I32" s="4">
        <v>3.8290169869117241E-4</v>
      </c>
      <c r="J32" s="4">
        <v>1.451545530492899E-2</v>
      </c>
    </row>
    <row r="33" spans="1:10" x14ac:dyDescent="0.25">
      <c r="A33" s="1" t="s">
        <v>40</v>
      </c>
      <c r="B33" s="4">
        <v>5.8620689655172427E-2</v>
      </c>
      <c r="C33" s="4">
        <v>0.24246305418719211</v>
      </c>
      <c r="D33" s="4">
        <v>0.5524137931034484</v>
      </c>
      <c r="E33" s="4">
        <v>1.0837438423645319E-3</v>
      </c>
      <c r="F33" s="4">
        <v>2.847290640394089E-2</v>
      </c>
      <c r="G33" s="4">
        <v>5.7438423645320202E-2</v>
      </c>
      <c r="H33" s="4">
        <v>0</v>
      </c>
      <c r="I33" s="4">
        <v>4.0394088669950742E-3</v>
      </c>
      <c r="J33" s="4">
        <v>5.5467980295566509E-2</v>
      </c>
    </row>
    <row r="34" spans="1:10" x14ac:dyDescent="0.25">
      <c r="A34" s="1" t="s">
        <v>41</v>
      </c>
      <c r="B34" s="4">
        <v>3.0014256771966688E-3</v>
      </c>
      <c r="C34" s="4">
        <v>3.0014256771966689E-4</v>
      </c>
      <c r="D34" s="4">
        <v>1.553237787949276E-2</v>
      </c>
      <c r="E34" s="4">
        <v>0.96150671568995272</v>
      </c>
      <c r="F34" s="4">
        <v>0</v>
      </c>
      <c r="G34" s="4">
        <v>5.5526375028138366E-3</v>
      </c>
      <c r="H34" s="4">
        <v>0</v>
      </c>
      <c r="I34" s="4">
        <v>0</v>
      </c>
      <c r="J34" s="4">
        <v>1.410670068282434E-2</v>
      </c>
    </row>
    <row r="35" spans="1:10" x14ac:dyDescent="0.25">
      <c r="A35" s="1" t="s">
        <v>42</v>
      </c>
      <c r="B35" s="4">
        <v>5.2589835885546943E-2</v>
      </c>
      <c r="C35" s="4">
        <v>0.8402171923616617</v>
      </c>
      <c r="D35" s="4">
        <v>3.2151790616801887E-2</v>
      </c>
      <c r="E35" s="4">
        <v>1.488621804648892E-2</v>
      </c>
      <c r="F35" s="4">
        <v>0</v>
      </c>
      <c r="G35" s="4">
        <v>2.3549508876822639E-2</v>
      </c>
      <c r="H35" s="4">
        <v>0</v>
      </c>
      <c r="I35" s="4">
        <v>0</v>
      </c>
      <c r="J35" s="4">
        <v>3.6605454212677677E-2</v>
      </c>
    </row>
    <row r="36" spans="1:10" x14ac:dyDescent="0.25">
      <c r="A36" s="1" t="s">
        <v>43</v>
      </c>
      <c r="B36" s="4">
        <v>6.0360182070057389E-2</v>
      </c>
      <c r="C36" s="4">
        <v>0.2343162477735998</v>
      </c>
      <c r="D36" s="4">
        <v>0.14308331684148029</v>
      </c>
      <c r="E36" s="4">
        <v>0.27171977043340589</v>
      </c>
      <c r="F36" s="4">
        <v>0</v>
      </c>
      <c r="G36" s="4">
        <v>3.9382545022758758E-2</v>
      </c>
      <c r="H36" s="4">
        <v>3.9580447259054026E-3</v>
      </c>
      <c r="I36" s="4">
        <v>9.4993073421729655E-3</v>
      </c>
      <c r="J36" s="4">
        <v>0.2376805857906194</v>
      </c>
    </row>
    <row r="37" spans="1:10" x14ac:dyDescent="0.25">
      <c r="A37" s="1" t="s">
        <v>44</v>
      </c>
      <c r="B37" s="4">
        <v>4.269854824935952E-3</v>
      </c>
      <c r="C37" s="4">
        <v>0.28932536293766009</v>
      </c>
      <c r="D37" s="4">
        <v>0.15815542271562771</v>
      </c>
      <c r="E37" s="4">
        <v>0.2555081127241674</v>
      </c>
      <c r="F37" s="4">
        <v>0.19846285226302299</v>
      </c>
      <c r="G37" s="4">
        <v>9.9060631938514086E-3</v>
      </c>
      <c r="H37" s="4">
        <v>0</v>
      </c>
      <c r="I37" s="4">
        <v>7.1733561058924004E-3</v>
      </c>
      <c r="J37" s="4">
        <v>7.719897523484201E-2</v>
      </c>
    </row>
    <row r="38" spans="1:10" x14ac:dyDescent="0.25">
      <c r="A38" s="1" t="s">
        <v>45</v>
      </c>
      <c r="B38" s="4">
        <v>4.4802421321970111E-4</v>
      </c>
      <c r="C38" s="4">
        <v>0.15111358907219161</v>
      </c>
      <c r="D38" s="4">
        <v>0.49474816061170229</v>
      </c>
      <c r="E38" s="4">
        <v>0.18035463605499749</v>
      </c>
      <c r="F38" s="4">
        <v>0.1606714389542119</v>
      </c>
      <c r="G38" s="4">
        <v>1.222608297408429E-2</v>
      </c>
      <c r="H38" s="4">
        <v>4.3806811959259658E-4</v>
      </c>
      <c r="I38" s="4">
        <v>0</v>
      </c>
      <c r="J38" s="4">
        <v>0</v>
      </c>
    </row>
    <row r="39" spans="1:10" x14ac:dyDescent="0.25">
      <c r="A39" s="1" t="s">
        <v>46</v>
      </c>
      <c r="B39" s="4">
        <v>7.4821930340456116E-2</v>
      </c>
      <c r="C39" s="4">
        <v>4.247533163432007E-3</v>
      </c>
      <c r="D39" s="4">
        <v>5.554466444488009E-3</v>
      </c>
      <c r="E39" s="4">
        <v>0.40096713062798139</v>
      </c>
      <c r="F39" s="4">
        <v>0.43429392929490951</v>
      </c>
      <c r="G39" s="4">
        <v>1.5552506044566421E-2</v>
      </c>
      <c r="H39" s="4">
        <v>0</v>
      </c>
      <c r="I39" s="4">
        <v>2.613866562112004E-4</v>
      </c>
      <c r="J39" s="4">
        <v>6.4301117427955301E-2</v>
      </c>
    </row>
    <row r="40" spans="1:10" x14ac:dyDescent="0.25">
      <c r="A40" s="1" t="s">
        <v>47</v>
      </c>
      <c r="B40" s="4">
        <v>1.645569620253165E-2</v>
      </c>
      <c r="C40" s="4">
        <v>0.30822784810126591</v>
      </c>
      <c r="D40" s="4">
        <v>3.2278481012658233E-2</v>
      </c>
      <c r="E40" s="4">
        <v>0.29303797468354431</v>
      </c>
      <c r="F40" s="4">
        <v>0.33544303797468361</v>
      </c>
      <c r="G40" s="4">
        <v>6.329113924050633E-4</v>
      </c>
      <c r="H40" s="4">
        <v>0</v>
      </c>
      <c r="I40" s="4">
        <v>1.392405063291139E-2</v>
      </c>
      <c r="J40" s="4">
        <v>0</v>
      </c>
    </row>
    <row r="41" spans="1:10" x14ac:dyDescent="0.25">
      <c r="A41" s="1" t="s">
        <v>48</v>
      </c>
      <c r="B41" s="4">
        <v>3.1997187060478202E-2</v>
      </c>
      <c r="C41" s="4">
        <v>0.1079465541490858</v>
      </c>
      <c r="D41" s="4">
        <v>8.40365682137834E-2</v>
      </c>
      <c r="E41" s="4">
        <v>0.17053445850914201</v>
      </c>
      <c r="F41" s="4">
        <v>0.5527426160337553</v>
      </c>
      <c r="G41" s="4">
        <v>3.1645569620253167E-2</v>
      </c>
      <c r="H41" s="4">
        <v>0</v>
      </c>
      <c r="I41" s="4">
        <v>2.074542897327707E-2</v>
      </c>
      <c r="J41" s="4">
        <v>3.5161744022503522E-4</v>
      </c>
    </row>
    <row r="42" spans="1:10" x14ac:dyDescent="0.25">
      <c r="A42" s="1" t="s">
        <v>49</v>
      </c>
      <c r="B42" s="4">
        <v>3.6686538541710091E-3</v>
      </c>
      <c r="C42" s="4">
        <v>0.2581398257389419</v>
      </c>
      <c r="D42" s="4">
        <v>0.43823737858006417</v>
      </c>
      <c r="E42" s="4">
        <v>0.2477175136532288</v>
      </c>
      <c r="F42" s="4">
        <v>0</v>
      </c>
      <c r="G42" s="4">
        <v>1.5049818651769711E-2</v>
      </c>
      <c r="H42" s="4">
        <v>5.6697377746279228E-3</v>
      </c>
      <c r="I42" s="4">
        <v>0</v>
      </c>
      <c r="J42" s="4">
        <v>3.1517071747196389E-2</v>
      </c>
    </row>
    <row r="43" spans="1:10" x14ac:dyDescent="0.25">
      <c r="A43" s="1" t="s">
        <v>50</v>
      </c>
      <c r="B43" s="4">
        <v>1.492478750692779E-2</v>
      </c>
      <c r="C43" s="4">
        <v>0.38853984275757891</v>
      </c>
      <c r="D43" s="4">
        <v>0.27742300957874139</v>
      </c>
      <c r="E43" s="4">
        <v>6.4731299873951015E-2</v>
      </c>
      <c r="F43" s="4">
        <v>0.19349253760624649</v>
      </c>
      <c r="G43" s="4">
        <v>1.285993849594632E-2</v>
      </c>
      <c r="H43" s="4">
        <v>4.6005424520204627E-3</v>
      </c>
      <c r="I43" s="4">
        <v>2.226701783813742E-3</v>
      </c>
      <c r="J43" s="4">
        <v>4.1201339944773867E-2</v>
      </c>
    </row>
    <row r="44" spans="1:10" x14ac:dyDescent="0.25">
      <c r="A44" s="1" t="s">
        <v>51</v>
      </c>
      <c r="B44" s="4">
        <v>8.7576037302658054E-3</v>
      </c>
      <c r="C44" s="4">
        <v>0.2774503538545291</v>
      </c>
      <c r="D44" s="4">
        <v>0.40405690075504752</v>
      </c>
      <c r="E44" s="4">
        <v>0.2051330603485684</v>
      </c>
      <c r="F44" s="4">
        <v>3.8036403228478788E-2</v>
      </c>
      <c r="G44" s="4">
        <v>4.8095812918648971E-2</v>
      </c>
      <c r="H44" s="4">
        <v>1.297861093359212E-2</v>
      </c>
      <c r="I44" s="4">
        <v>1.6805131482401951E-3</v>
      </c>
      <c r="J44" s="4">
        <v>3.8107410826291759E-3</v>
      </c>
    </row>
    <row r="45" spans="1:10" x14ac:dyDescent="0.25">
      <c r="A45" s="1" t="s">
        <v>52</v>
      </c>
      <c r="B45" s="4">
        <v>7.061279626673217E-4</v>
      </c>
      <c r="C45" s="4">
        <v>0.4083261697163208</v>
      </c>
      <c r="D45" s="4">
        <v>0.13993614147120231</v>
      </c>
      <c r="E45" s="4">
        <v>0.17054525359204231</v>
      </c>
      <c r="F45" s="4">
        <v>0.25546481640672969</v>
      </c>
      <c r="G45" s="4">
        <v>5.1578042490482631E-3</v>
      </c>
      <c r="H45" s="4">
        <v>1.6087437062507679E-2</v>
      </c>
      <c r="I45" s="4">
        <v>1.780670514552376E-3</v>
      </c>
      <c r="J45" s="4">
        <v>1.995579024929387E-3</v>
      </c>
    </row>
    <row r="46" spans="1:10" x14ac:dyDescent="0.25">
      <c r="A46" s="1" t="s">
        <v>53</v>
      </c>
      <c r="B46" s="4">
        <v>5.6702008810944121E-3</v>
      </c>
      <c r="C46" s="4">
        <v>3.8869332433970623E-2</v>
      </c>
      <c r="D46" s="4">
        <v>0.52703357855019928</v>
      </c>
      <c r="E46" s="4">
        <v>0.24299656415336951</v>
      </c>
      <c r="F46" s="4">
        <v>0</v>
      </c>
      <c r="G46" s="4">
        <v>0.17301490272127479</v>
      </c>
      <c r="H46" s="4">
        <v>4.0260534137138756E-3</v>
      </c>
      <c r="I46" s="4">
        <v>9.6962542948082894E-4</v>
      </c>
      <c r="J46" s="4">
        <v>7.4197424168967784E-3</v>
      </c>
    </row>
    <row r="47" spans="1:10" x14ac:dyDescent="0.25">
      <c r="A47" s="1" t="s">
        <v>54</v>
      </c>
      <c r="B47" s="4">
        <v>1.4110090676586841E-2</v>
      </c>
      <c r="C47" s="4">
        <v>6.2122180888165533E-2</v>
      </c>
      <c r="D47" s="4">
        <v>0.27066379911648453</v>
      </c>
      <c r="E47" s="4">
        <v>0.45544640781213658</v>
      </c>
      <c r="F47" s="4">
        <v>8.3265519646593816E-3</v>
      </c>
      <c r="G47" s="4">
        <v>0.17734247849337359</v>
      </c>
      <c r="H47" s="4">
        <v>5.7835387119274584E-3</v>
      </c>
      <c r="I47" s="4">
        <v>6.5391769355963719E-4</v>
      </c>
      <c r="J47" s="4">
        <v>5.5510346431062538E-3</v>
      </c>
    </row>
    <row r="48" spans="1:10" x14ac:dyDescent="0.25">
      <c r="A48" s="1" t="s">
        <v>55</v>
      </c>
      <c r="B48" s="4">
        <v>1.217767223795172E-4</v>
      </c>
      <c r="C48" s="4">
        <v>3.3153712667823548E-2</v>
      </c>
      <c r="D48" s="4">
        <v>0.55887397124039739</v>
      </c>
      <c r="E48" s="4">
        <v>2.3990014308764879E-2</v>
      </c>
      <c r="F48" s="4">
        <v>4.323073644472859E-3</v>
      </c>
      <c r="G48" s="4">
        <v>0.37861397793811707</v>
      </c>
      <c r="H48" s="4">
        <v>0</v>
      </c>
      <c r="I48" s="4">
        <v>6.7992003328563747E-4</v>
      </c>
      <c r="J48" s="4">
        <v>2.4355344475903429E-4</v>
      </c>
    </row>
    <row r="49" spans="1:10" x14ac:dyDescent="0.25">
      <c r="A49" s="1" t="s">
        <v>56</v>
      </c>
      <c r="B49" s="4">
        <v>1.8447863821223431E-3</v>
      </c>
      <c r="C49" s="4">
        <v>0.91015051779799594</v>
      </c>
      <c r="D49" s="4">
        <v>1.173954970441491E-2</v>
      </c>
      <c r="E49" s="4">
        <v>4.6538929185359111E-3</v>
      </c>
      <c r="F49" s="4">
        <v>5.7062596956102468E-2</v>
      </c>
      <c r="G49" s="4">
        <v>1.4297094461448161E-2</v>
      </c>
      <c r="H49" s="4">
        <v>0</v>
      </c>
      <c r="I49" s="4">
        <v>2.0963481615026631E-4</v>
      </c>
      <c r="J49" s="4">
        <v>4.1926963230053253E-5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9"/>
  <sheetViews>
    <sheetView workbookViewId="0">
      <selection activeCell="B2" sqref="B2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7.383966244725737E-2</v>
      </c>
      <c r="C2" s="4">
        <v>4.7711781888997072E-2</v>
      </c>
      <c r="D2" s="4">
        <v>8.6335605322947095E-2</v>
      </c>
      <c r="E2" s="4">
        <v>0.66553067185978565</v>
      </c>
      <c r="F2" s="4">
        <v>0</v>
      </c>
      <c r="G2" s="4">
        <v>5.128205128205128E-2</v>
      </c>
      <c r="H2" s="4">
        <v>0</v>
      </c>
      <c r="I2" s="4">
        <v>1.282051282051282E-2</v>
      </c>
      <c r="J2" s="4">
        <v>6.2479714378448563E-2</v>
      </c>
    </row>
    <row r="3" spans="1:10" x14ac:dyDescent="0.25">
      <c r="A3" s="1" t="s">
        <v>10</v>
      </c>
      <c r="B3" s="4">
        <v>1.4334746618211181E-2</v>
      </c>
      <c r="C3" s="4">
        <v>0.62681203311124567</v>
      </c>
      <c r="D3" s="4">
        <v>0.21667676155865129</v>
      </c>
      <c r="E3" s="4">
        <v>5.8469614375126183E-2</v>
      </c>
      <c r="F3" s="4">
        <v>0</v>
      </c>
      <c r="G3" s="4">
        <v>2.4227740763173831E-2</v>
      </c>
      <c r="H3" s="4">
        <v>0</v>
      </c>
      <c r="I3" s="4">
        <v>1.998788612961841E-2</v>
      </c>
      <c r="J3" s="4">
        <v>3.9491217443973353E-2</v>
      </c>
    </row>
    <row r="4" spans="1:10" x14ac:dyDescent="0.25">
      <c r="A4" s="1" t="s">
        <v>11</v>
      </c>
      <c r="B4" s="4">
        <v>6.2165210036650681E-2</v>
      </c>
      <c r="C4" s="4">
        <v>2.946151677473921E-2</v>
      </c>
      <c r="D4" s="4">
        <v>0.27262475331265862</v>
      </c>
      <c r="E4" s="4">
        <v>4.087961657738933E-3</v>
      </c>
      <c r="F4" s="4">
        <v>0.47504933746828298</v>
      </c>
      <c r="G4" s="4">
        <v>5.074711023400056E-2</v>
      </c>
      <c r="H4" s="4">
        <v>0</v>
      </c>
      <c r="I4" s="4">
        <v>4.073865238229489E-2</v>
      </c>
      <c r="J4" s="4">
        <v>6.5125458133634045E-2</v>
      </c>
    </row>
    <row r="5" spans="1:10" x14ac:dyDescent="0.25">
      <c r="A5" s="1" t="s">
        <v>12</v>
      </c>
      <c r="B5" s="4">
        <v>4.2625745950554137E-3</v>
      </c>
      <c r="C5" s="4">
        <v>0.45417732310315428</v>
      </c>
      <c r="D5" s="4">
        <v>4.5609548167092923E-2</v>
      </c>
      <c r="E5" s="4">
        <v>9.8039215686274495E-2</v>
      </c>
      <c r="F5" s="4">
        <v>0.33823529411764702</v>
      </c>
      <c r="G5" s="4">
        <v>4.475703324808184E-3</v>
      </c>
      <c r="H5" s="4">
        <v>0</v>
      </c>
      <c r="I5" s="4">
        <v>2.6854219948849109E-2</v>
      </c>
      <c r="J5" s="4">
        <v>2.8346121057118499E-2</v>
      </c>
    </row>
    <row r="6" spans="1:10" x14ac:dyDescent="0.25">
      <c r="A6" s="1" t="s">
        <v>13</v>
      </c>
      <c r="B6" s="4">
        <v>7.7594651726330621E-2</v>
      </c>
      <c r="C6" s="4">
        <v>4.4339800986474637E-2</v>
      </c>
      <c r="D6" s="4">
        <v>0.133620911887535</v>
      </c>
      <c r="E6" s="4">
        <v>0.64179284032515849</v>
      </c>
      <c r="F6" s="4">
        <v>2.4850911715675321E-2</v>
      </c>
      <c r="G6" s="4">
        <v>5.6782442813686898E-2</v>
      </c>
      <c r="H6" s="4">
        <v>0</v>
      </c>
      <c r="I6" s="4">
        <v>3.4371938749205147E-5</v>
      </c>
      <c r="J6" s="4">
        <v>2.0984068606389749E-2</v>
      </c>
    </row>
    <row r="7" spans="1:10" x14ac:dyDescent="0.25">
      <c r="A7" s="1" t="s">
        <v>14</v>
      </c>
      <c r="B7" s="4">
        <v>1.361442563159301E-2</v>
      </c>
      <c r="C7" s="4">
        <v>9.6464336807684445E-2</v>
      </c>
      <c r="D7" s="4">
        <v>9.0443176280086149E-2</v>
      </c>
      <c r="E7" s="4">
        <v>0.59532456098979702</v>
      </c>
      <c r="F7" s="4">
        <v>0.15911270417708179</v>
      </c>
      <c r="G7" s="4">
        <v>6.6185602666289358E-3</v>
      </c>
      <c r="H7" s="4">
        <v>3.144209152792844E-5</v>
      </c>
      <c r="I7" s="4">
        <v>3.3014196104324861E-3</v>
      </c>
      <c r="J7" s="4">
        <v>3.5089374145168127E-2</v>
      </c>
    </row>
    <row r="8" spans="1:10" x14ac:dyDescent="0.25">
      <c r="A8" s="1" t="s">
        <v>15</v>
      </c>
      <c r="B8" s="4">
        <v>8.4189497716894972E-3</v>
      </c>
      <c r="C8" s="4">
        <v>0</v>
      </c>
      <c r="D8" s="4">
        <v>7.1347031963470316E-3</v>
      </c>
      <c r="E8" s="4">
        <v>0.5428082191780822</v>
      </c>
      <c r="F8" s="4">
        <v>0.3932648401826484</v>
      </c>
      <c r="G8" s="4">
        <v>1.926369863013699E-2</v>
      </c>
      <c r="H8" s="4">
        <v>1.5696347031963469E-2</v>
      </c>
      <c r="I8" s="4">
        <v>1.198630136986301E-2</v>
      </c>
      <c r="J8" s="4">
        <v>1.426940639269407E-3</v>
      </c>
    </row>
    <row r="9" spans="1:10" x14ac:dyDescent="0.25">
      <c r="A9" s="1" t="s">
        <v>16</v>
      </c>
      <c r="B9" s="4">
        <v>7.9468359248419627E-3</v>
      </c>
      <c r="C9" s="4">
        <v>0.72552125928631062</v>
      </c>
      <c r="D9" s="4">
        <v>2.4430305305948891E-2</v>
      </c>
      <c r="E9" s="4">
        <v>0.18168678664931559</v>
      </c>
      <c r="F9" s="4">
        <v>2.2840938120980502E-2</v>
      </c>
      <c r="G9" s="4">
        <v>6.1517254149585669E-3</v>
      </c>
      <c r="H9" s="4">
        <v>0</v>
      </c>
      <c r="I9" s="4">
        <v>4.0308546406264186E-3</v>
      </c>
      <c r="J9" s="4">
        <v>2.7391294657017302E-2</v>
      </c>
    </row>
    <row r="10" spans="1:10" x14ac:dyDescent="0.25">
      <c r="A10" s="1" t="s">
        <v>17</v>
      </c>
      <c r="B10" s="4">
        <v>1.1520737327188941E-2</v>
      </c>
      <c r="C10" s="4">
        <v>0</v>
      </c>
      <c r="D10" s="4">
        <v>0</v>
      </c>
      <c r="E10" s="4">
        <v>0</v>
      </c>
      <c r="F10" s="4">
        <v>0</v>
      </c>
      <c r="G10" s="4">
        <v>0.92857142857142871</v>
      </c>
      <c r="H10" s="4">
        <v>0</v>
      </c>
      <c r="I10" s="4">
        <v>1.8433179723502301E-2</v>
      </c>
      <c r="J10" s="4">
        <v>4.1474654377880192E-2</v>
      </c>
    </row>
    <row r="11" spans="1:10" x14ac:dyDescent="0.25">
      <c r="A11" s="1" t="s">
        <v>18</v>
      </c>
      <c r="B11" s="4">
        <v>5.4817080343488998E-2</v>
      </c>
      <c r="C11" s="4">
        <v>0.47912010351723322</v>
      </c>
      <c r="D11" s="4">
        <v>2.1409245971062231E-2</v>
      </c>
      <c r="E11" s="4">
        <v>2.246794494765322E-2</v>
      </c>
      <c r="F11" s="4">
        <v>0.35678155511116327</v>
      </c>
      <c r="G11" s="4">
        <v>3.4819433007881422E-2</v>
      </c>
      <c r="H11" s="4">
        <v>0</v>
      </c>
      <c r="I11" s="4">
        <v>2.493824255969886E-2</v>
      </c>
      <c r="J11" s="4">
        <v>5.646394541818609E-3</v>
      </c>
    </row>
    <row r="12" spans="1:10" x14ac:dyDescent="0.25">
      <c r="A12" s="1" t="s">
        <v>19</v>
      </c>
      <c r="B12" s="4">
        <v>7.8144216454139423E-2</v>
      </c>
      <c r="C12" s="4">
        <v>0.44405786782316009</v>
      </c>
      <c r="D12" s="4">
        <v>9.8080781927632851E-2</v>
      </c>
      <c r="E12" s="4">
        <v>3.1701080976114959E-2</v>
      </c>
      <c r="F12" s="4">
        <v>0.15717845815263121</v>
      </c>
      <c r="G12" s="4">
        <v>3.7656158974690913E-2</v>
      </c>
      <c r="H12" s="4">
        <v>1.6182277170043369E-4</v>
      </c>
      <c r="I12" s="4">
        <v>5.8353291475176393E-2</v>
      </c>
      <c r="J12" s="4">
        <v>9.4666321444753704E-2</v>
      </c>
    </row>
    <row r="13" spans="1:10" x14ac:dyDescent="0.25">
      <c r="A13" s="1" t="s">
        <v>20</v>
      </c>
      <c r="B13" s="4">
        <v>0.1301577669902913</v>
      </c>
      <c r="C13" s="4">
        <v>0.33555825242718451</v>
      </c>
      <c r="D13" s="4">
        <v>6.3713592233009708E-2</v>
      </c>
      <c r="E13" s="4">
        <v>1.6080097087378641E-2</v>
      </c>
      <c r="F13" s="4">
        <v>0</v>
      </c>
      <c r="G13" s="4">
        <v>3.8228155339805822E-2</v>
      </c>
      <c r="H13" s="4">
        <v>0</v>
      </c>
      <c r="I13" s="4">
        <v>1.820388349514563E-2</v>
      </c>
      <c r="J13" s="4">
        <v>0.39805825242718451</v>
      </c>
    </row>
    <row r="14" spans="1:10" x14ac:dyDescent="0.25">
      <c r="A14" s="1" t="s">
        <v>21</v>
      </c>
      <c r="B14" s="4">
        <v>6.1044176706827311E-2</v>
      </c>
      <c r="C14" s="4">
        <v>8.0321285140562252E-4</v>
      </c>
      <c r="D14" s="4">
        <v>5.6224899598393586E-3</v>
      </c>
      <c r="E14" s="4">
        <v>2.4096385542168681E-3</v>
      </c>
      <c r="F14" s="4">
        <v>0</v>
      </c>
      <c r="G14" s="4">
        <v>0.88192771084337362</v>
      </c>
      <c r="H14" s="4">
        <v>0</v>
      </c>
      <c r="I14" s="4">
        <v>0</v>
      </c>
      <c r="J14" s="4">
        <v>4.8192771084337352E-2</v>
      </c>
    </row>
    <row r="15" spans="1:10" x14ac:dyDescent="0.25">
      <c r="A15" s="1" t="s">
        <v>22</v>
      </c>
      <c r="B15" s="4">
        <v>1.9677020440823451E-2</v>
      </c>
      <c r="C15" s="4">
        <v>0.15934385684149269</v>
      </c>
      <c r="D15" s="4">
        <v>0.17192842074634471</v>
      </c>
      <c r="E15" s="4">
        <v>0.14246744744307849</v>
      </c>
      <c r="F15" s="4">
        <v>0.208445479013603</v>
      </c>
      <c r="G15" s="4">
        <v>5.9249290754346401E-2</v>
      </c>
      <c r="H15" s="4">
        <v>0</v>
      </c>
      <c r="I15" s="4">
        <v>4.9719938895759083E-2</v>
      </c>
      <c r="J15" s="4">
        <v>0.18916854586455231</v>
      </c>
    </row>
    <row r="16" spans="1:10" x14ac:dyDescent="0.25">
      <c r="A16" s="1" t="s">
        <v>23</v>
      </c>
      <c r="B16" s="4">
        <v>0.17342574841468811</v>
      </c>
      <c r="C16" s="4">
        <v>0.11679693260581039</v>
      </c>
      <c r="D16" s="4">
        <v>8.1403922725261757E-2</v>
      </c>
      <c r="E16" s="4">
        <v>0.197610971833063</v>
      </c>
      <c r="F16" s="4">
        <v>0.34773632207638988</v>
      </c>
      <c r="G16" s="4">
        <v>6.6509364400530888E-2</v>
      </c>
      <c r="H16" s="4">
        <v>0</v>
      </c>
      <c r="I16" s="4">
        <v>1.4747087450228579E-4</v>
      </c>
      <c r="J16" s="4">
        <v>1.636926706975372E-2</v>
      </c>
    </row>
    <row r="17" spans="1:10" x14ac:dyDescent="0.25">
      <c r="A17" s="1" t="s">
        <v>24</v>
      </c>
      <c r="B17" s="4">
        <v>1.0578553263633789E-2</v>
      </c>
      <c r="C17" s="4">
        <v>1.9885560892907599E-2</v>
      </c>
      <c r="D17" s="4">
        <v>2.3241028539135341E-2</v>
      </c>
      <c r="E17" s="4">
        <v>0.1126200904210229</v>
      </c>
      <c r="F17" s="4">
        <v>0.77083922011867745</v>
      </c>
      <c r="G17" s="4">
        <v>1.9973862673071489E-2</v>
      </c>
      <c r="H17" s="4">
        <v>9.8897993783554671E-4</v>
      </c>
      <c r="I17" s="4">
        <v>1.12849675049449E-2</v>
      </c>
      <c r="J17" s="4">
        <v>3.058773664877083E-2</v>
      </c>
    </row>
    <row r="18" spans="1:10" x14ac:dyDescent="0.25">
      <c r="A18" s="1" t="s">
        <v>25</v>
      </c>
      <c r="B18" s="4">
        <v>6.6907240889730241E-2</v>
      </c>
      <c r="C18" s="4">
        <v>0.29649787032655001</v>
      </c>
      <c r="D18" s="4">
        <v>0.29842049219119737</v>
      </c>
      <c r="E18" s="4">
        <v>1.7421911973497399E-2</v>
      </c>
      <c r="F18" s="4">
        <v>0.18856483672503549</v>
      </c>
      <c r="G18" s="4">
        <v>2.5703975390440129E-2</v>
      </c>
      <c r="H18" s="4">
        <v>0</v>
      </c>
      <c r="I18" s="4">
        <v>1.1979413156649309E-2</v>
      </c>
      <c r="J18" s="4">
        <v>9.4504259346900141E-2</v>
      </c>
    </row>
    <row r="19" spans="1:10" x14ac:dyDescent="0.25">
      <c r="A19" s="1" t="s">
        <v>26</v>
      </c>
      <c r="B19" s="4">
        <v>4.3694141012909637E-3</v>
      </c>
      <c r="C19" s="4">
        <v>0.51142005958291958</v>
      </c>
      <c r="D19" s="4">
        <v>0.13485600794438929</v>
      </c>
      <c r="E19" s="4">
        <v>8.8977159880834183E-2</v>
      </c>
      <c r="F19" s="4">
        <v>0</v>
      </c>
      <c r="G19" s="4">
        <v>0.1118172790466733</v>
      </c>
      <c r="H19" s="4">
        <v>0</v>
      </c>
      <c r="I19" s="4">
        <v>7.5273088381330691E-2</v>
      </c>
      <c r="J19" s="4">
        <v>7.3286991062562076E-2</v>
      </c>
    </row>
    <row r="20" spans="1:10" x14ac:dyDescent="0.25">
      <c r="A20" s="1" t="s">
        <v>27</v>
      </c>
      <c r="B20" s="4">
        <v>1.1904761904761909E-2</v>
      </c>
      <c r="C20" s="4">
        <v>0.1763392857142857</v>
      </c>
      <c r="D20" s="4">
        <v>7.4404761904761904E-2</v>
      </c>
      <c r="E20" s="4">
        <v>0.67038690476190477</v>
      </c>
      <c r="F20" s="4">
        <v>0</v>
      </c>
      <c r="G20" s="4">
        <v>9.6726190476190479E-3</v>
      </c>
      <c r="H20" s="4">
        <v>0</v>
      </c>
      <c r="I20" s="4">
        <v>2.976190476190476E-3</v>
      </c>
      <c r="J20" s="4">
        <v>5.4315476190476192E-2</v>
      </c>
    </row>
    <row r="21" spans="1:10" x14ac:dyDescent="0.25">
      <c r="A21" s="1" t="s">
        <v>28</v>
      </c>
      <c r="B21" s="4">
        <v>7.2572402044293008E-2</v>
      </c>
      <c r="C21" s="4">
        <v>0.2040885860306644</v>
      </c>
      <c r="D21" s="4">
        <v>0.14446337308347529</v>
      </c>
      <c r="E21" s="4">
        <v>1.0221465076660991E-2</v>
      </c>
      <c r="F21" s="4">
        <v>0.53321976149914818</v>
      </c>
      <c r="G21" s="4">
        <v>1.0562180579216349E-2</v>
      </c>
      <c r="H21" s="4">
        <v>0</v>
      </c>
      <c r="I21" s="4">
        <v>2.3850085178875641E-3</v>
      </c>
      <c r="J21" s="4">
        <v>2.2487223168654171E-2</v>
      </c>
    </row>
    <row r="22" spans="1:10" x14ac:dyDescent="0.25">
      <c r="A22" s="1" t="s">
        <v>29</v>
      </c>
      <c r="B22" s="4">
        <v>3.8646122758272283E-2</v>
      </c>
      <c r="C22" s="4">
        <v>0.50319946114338632</v>
      </c>
      <c r="D22" s="4">
        <v>0.25486233897448851</v>
      </c>
      <c r="E22" s="4">
        <v>6.3820830175970358E-2</v>
      </c>
      <c r="F22" s="4">
        <v>0</v>
      </c>
      <c r="G22" s="4">
        <v>9.707838679801295E-2</v>
      </c>
      <c r="H22" s="4">
        <v>4.2350761976930197E-2</v>
      </c>
      <c r="I22" s="4">
        <v>4.2098172939294432E-5</v>
      </c>
      <c r="J22" s="4">
        <v>0</v>
      </c>
    </row>
    <row r="23" spans="1:10" x14ac:dyDescent="0.25">
      <c r="A23" s="1" t="s">
        <v>30</v>
      </c>
      <c r="B23" s="4">
        <v>2.092212320805889E-2</v>
      </c>
      <c r="C23" s="4">
        <v>0.15342890352576519</v>
      </c>
      <c r="D23" s="4">
        <v>0.48973266175900809</v>
      </c>
      <c r="E23" s="4">
        <v>2.750871755133669E-2</v>
      </c>
      <c r="F23" s="4">
        <v>0</v>
      </c>
      <c r="G23" s="4">
        <v>0.1092599767531964</v>
      </c>
      <c r="H23" s="4">
        <v>0</v>
      </c>
      <c r="I23" s="4">
        <v>0</v>
      </c>
      <c r="J23" s="4">
        <v>0.1991476172026346</v>
      </c>
    </row>
    <row r="24" spans="1:10" x14ac:dyDescent="0.25">
      <c r="A24" s="1" t="s">
        <v>31</v>
      </c>
      <c r="B24" s="4">
        <v>1.9552851325442471E-2</v>
      </c>
      <c r="C24" s="4">
        <v>0.75258671230054974</v>
      </c>
      <c r="D24" s="4">
        <v>5.0712237169431643E-2</v>
      </c>
      <c r="E24" s="4">
        <v>0.1101234333159037</v>
      </c>
      <c r="F24" s="4">
        <v>2.748332303401942E-2</v>
      </c>
      <c r="G24" s="4">
        <v>9.1505442791272526E-3</v>
      </c>
      <c r="H24" s="4">
        <v>0</v>
      </c>
      <c r="I24" s="4">
        <v>3.8899716372740091E-3</v>
      </c>
      <c r="J24" s="4">
        <v>2.6500926938251651E-2</v>
      </c>
    </row>
    <row r="25" spans="1:10" x14ac:dyDescent="0.25">
      <c r="A25" s="1" t="s">
        <v>32</v>
      </c>
      <c r="B25" s="4">
        <v>6.7474048442906567E-2</v>
      </c>
      <c r="C25" s="4">
        <v>0.15661043829296431</v>
      </c>
      <c r="D25" s="4">
        <v>0.33758650519031141</v>
      </c>
      <c r="E25" s="4">
        <v>0.21103662053056521</v>
      </c>
      <c r="F25" s="4">
        <v>0</v>
      </c>
      <c r="G25" s="4">
        <v>7.0826124567474044E-2</v>
      </c>
      <c r="H25" s="4">
        <v>2.1337946943483271E-2</v>
      </c>
      <c r="I25" s="4">
        <v>8.0413783160322952E-2</v>
      </c>
      <c r="J25" s="4">
        <v>5.4714532871972317E-2</v>
      </c>
    </row>
    <row r="26" spans="1:10" x14ac:dyDescent="0.25">
      <c r="A26" s="1" t="s">
        <v>33</v>
      </c>
      <c r="B26" s="4">
        <v>2.2235395965070761E-2</v>
      </c>
      <c r="C26" s="4">
        <v>0.33461306835290577</v>
      </c>
      <c r="D26" s="4">
        <v>0.42426979825353811</v>
      </c>
      <c r="E26" s="4">
        <v>7.6887609153869302E-2</v>
      </c>
      <c r="F26" s="4">
        <v>0</v>
      </c>
      <c r="G26" s="4">
        <v>0.1151196928635953</v>
      </c>
      <c r="H26" s="4">
        <v>0</v>
      </c>
      <c r="I26" s="4">
        <v>2.216011743450768E-2</v>
      </c>
      <c r="J26" s="4">
        <v>4.7143179765130978E-3</v>
      </c>
    </row>
    <row r="27" spans="1:10" x14ac:dyDescent="0.25">
      <c r="A27" s="1" t="s">
        <v>34</v>
      </c>
      <c r="B27" s="4">
        <v>9.0546903295907269E-3</v>
      </c>
      <c r="C27" s="4">
        <v>0.42478888274652582</v>
      </c>
      <c r="D27" s="4">
        <v>0.24327570102365659</v>
      </c>
      <c r="E27" s="4">
        <v>5.1850016203130074E-3</v>
      </c>
      <c r="F27" s="4">
        <v>0.28435540136106291</v>
      </c>
      <c r="G27" s="4">
        <v>2.535313292285404E-2</v>
      </c>
      <c r="H27" s="4">
        <v>9.340627918946224E-4</v>
      </c>
      <c r="I27" s="4">
        <v>4.8609390190434429E-3</v>
      </c>
      <c r="J27" s="4">
        <v>2.192188185058808E-3</v>
      </c>
    </row>
    <row r="28" spans="1:10" x14ac:dyDescent="0.25">
      <c r="A28" s="1" t="s">
        <v>35</v>
      </c>
      <c r="B28" s="4">
        <v>0.115606936416185</v>
      </c>
      <c r="C28" s="4">
        <v>0</v>
      </c>
      <c r="D28" s="4">
        <v>0.5057803468208093</v>
      </c>
      <c r="E28" s="4">
        <v>0.115606936416185</v>
      </c>
      <c r="F28" s="4">
        <v>0</v>
      </c>
      <c r="G28" s="4">
        <v>5.7803468208092491E-2</v>
      </c>
      <c r="H28" s="4">
        <v>0</v>
      </c>
      <c r="I28" s="4">
        <v>2.023121387283237E-2</v>
      </c>
      <c r="J28" s="4">
        <v>0.184971098265896</v>
      </c>
    </row>
    <row r="29" spans="1:10" x14ac:dyDescent="0.25">
      <c r="A29" s="1" t="s">
        <v>36</v>
      </c>
      <c r="B29" s="4">
        <v>6.2827225130890049E-2</v>
      </c>
      <c r="C29" s="4">
        <v>0</v>
      </c>
      <c r="D29" s="4">
        <v>0.75916230366492143</v>
      </c>
      <c r="E29" s="4">
        <v>5.7591623036649213E-2</v>
      </c>
      <c r="F29" s="4">
        <v>0</v>
      </c>
      <c r="G29" s="4">
        <v>3.1413612565445018E-2</v>
      </c>
      <c r="H29" s="4">
        <v>0</v>
      </c>
      <c r="I29" s="4">
        <v>4.7120418848167533E-2</v>
      </c>
      <c r="J29" s="4">
        <v>4.1884816753926697E-2</v>
      </c>
    </row>
    <row r="30" spans="1:10" x14ac:dyDescent="0.25">
      <c r="A30" s="1" t="s">
        <v>37</v>
      </c>
      <c r="B30" s="4">
        <v>0.13035019455252919</v>
      </c>
      <c r="C30" s="4">
        <v>0</v>
      </c>
      <c r="D30" s="4">
        <v>0.45525291828793768</v>
      </c>
      <c r="E30" s="4">
        <v>0.38715953307392997</v>
      </c>
      <c r="F30" s="4">
        <v>0</v>
      </c>
      <c r="G30" s="4">
        <v>0</v>
      </c>
      <c r="H30" s="4">
        <v>0</v>
      </c>
      <c r="I30" s="4">
        <v>0</v>
      </c>
      <c r="J30" s="4">
        <v>2.723735408560312E-2</v>
      </c>
    </row>
    <row r="31" spans="1:10" x14ac:dyDescent="0.25">
      <c r="A31" s="1" t="s">
        <v>38</v>
      </c>
      <c r="B31" s="4">
        <v>4.4444444444444453E-3</v>
      </c>
      <c r="C31" s="4">
        <v>0</v>
      </c>
      <c r="D31" s="4">
        <v>0</v>
      </c>
      <c r="E31" s="4">
        <v>0</v>
      </c>
      <c r="F31" s="4">
        <v>0</v>
      </c>
      <c r="G31" s="4">
        <v>0.96444444444444455</v>
      </c>
      <c r="H31" s="4">
        <v>0</v>
      </c>
      <c r="I31" s="4">
        <v>3.1111111111111121E-2</v>
      </c>
      <c r="J31" s="4">
        <v>0</v>
      </c>
    </row>
    <row r="32" spans="1:10" x14ac:dyDescent="0.25">
      <c r="A32" s="1" t="s">
        <v>39</v>
      </c>
      <c r="B32" s="4">
        <v>2.2814212358272731E-2</v>
      </c>
      <c r="C32" s="4">
        <v>0.10793672674639</v>
      </c>
      <c r="D32" s="4">
        <v>0.55615673570665469</v>
      </c>
      <c r="E32" s="4">
        <v>0.1328531550470414</v>
      </c>
      <c r="F32" s="4">
        <v>3.2050177482165633E-2</v>
      </c>
      <c r="G32" s="4">
        <v>0.1059034359168763</v>
      </c>
      <c r="H32" s="4">
        <v>1.9643657166488609E-2</v>
      </c>
      <c r="I32" s="4">
        <v>7.5817624151359542E-4</v>
      </c>
      <c r="J32" s="4">
        <v>2.1883723334596959E-2</v>
      </c>
    </row>
    <row r="33" spans="1:10" x14ac:dyDescent="0.25">
      <c r="A33" s="1" t="s">
        <v>40</v>
      </c>
      <c r="B33" s="4">
        <v>4.853710521216819E-2</v>
      </c>
      <c r="C33" s="4">
        <v>0.28570044565006791</v>
      </c>
      <c r="D33" s="4">
        <v>0.49912807595427261</v>
      </c>
      <c r="E33" s="4">
        <v>1.0656849447781441E-3</v>
      </c>
      <c r="F33" s="4">
        <v>3.9624103855841898E-2</v>
      </c>
      <c r="G33" s="4">
        <v>6.2681650842859912E-2</v>
      </c>
      <c r="H33" s="4">
        <v>0</v>
      </c>
      <c r="I33" s="4">
        <v>7.0722728153458638E-3</v>
      </c>
      <c r="J33" s="4">
        <v>5.6190660724665768E-2</v>
      </c>
    </row>
    <row r="34" spans="1:10" x14ac:dyDescent="0.25">
      <c r="A34" s="1" t="s">
        <v>41</v>
      </c>
      <c r="B34" s="4">
        <v>1.773804455796793E-3</v>
      </c>
      <c r="C34" s="4">
        <v>2.8380871292748688E-4</v>
      </c>
      <c r="D34" s="4">
        <v>1.5751383567475519E-2</v>
      </c>
      <c r="E34" s="4">
        <v>0.96118915850716613</v>
      </c>
      <c r="F34" s="4">
        <v>0</v>
      </c>
      <c r="G34" s="4">
        <v>5.2504611891585071E-3</v>
      </c>
      <c r="H34" s="4">
        <v>0</v>
      </c>
      <c r="I34" s="4">
        <v>0</v>
      </c>
      <c r="J34" s="4">
        <v>1.5751383567475519E-2</v>
      </c>
    </row>
    <row r="35" spans="1:10" x14ac:dyDescent="0.25">
      <c r="A35" s="1" t="s">
        <v>42</v>
      </c>
      <c r="B35" s="4">
        <v>6.3013006692764245E-2</v>
      </c>
      <c r="C35" s="4">
        <v>0.81778002273014283</v>
      </c>
      <c r="D35" s="4">
        <v>3.3653239045334009E-2</v>
      </c>
      <c r="E35" s="4">
        <v>1.3764364187397401E-2</v>
      </c>
      <c r="F35" s="4">
        <v>0</v>
      </c>
      <c r="G35" s="4">
        <v>2.3235256976891019E-2</v>
      </c>
      <c r="H35" s="4">
        <v>0</v>
      </c>
      <c r="I35" s="4">
        <v>6.3139285263290819E-5</v>
      </c>
      <c r="J35" s="4">
        <v>4.8490971082207353E-2</v>
      </c>
    </row>
    <row r="36" spans="1:10" x14ac:dyDescent="0.25">
      <c r="A36" s="1" t="s">
        <v>43</v>
      </c>
      <c r="B36" s="4">
        <v>5.8698999230177053E-2</v>
      </c>
      <c r="C36" s="4">
        <v>0.22998460354118549</v>
      </c>
      <c r="D36" s="4">
        <v>0.13144726712856039</v>
      </c>
      <c r="E36" s="4">
        <v>0.29965357967667439</v>
      </c>
      <c r="F36" s="4">
        <v>0</v>
      </c>
      <c r="G36" s="4">
        <v>3.098537336412625E-2</v>
      </c>
      <c r="H36" s="4">
        <v>4.0415704387990756E-3</v>
      </c>
      <c r="I36" s="4">
        <v>1.2124711316397229E-2</v>
      </c>
      <c r="J36" s="4">
        <v>0.23306389530408009</v>
      </c>
    </row>
    <row r="37" spans="1:10" x14ac:dyDescent="0.25">
      <c r="A37" s="1" t="s">
        <v>44</v>
      </c>
      <c r="B37" s="4">
        <v>7.6698880196349132E-3</v>
      </c>
      <c r="C37" s="4">
        <v>0.27243442245743221</v>
      </c>
      <c r="D37" s="4">
        <v>0.12425218591808559</v>
      </c>
      <c r="E37" s="4">
        <v>0.28838778953827282</v>
      </c>
      <c r="F37" s="4">
        <v>0.17916858413867159</v>
      </c>
      <c r="G37" s="4">
        <v>8.130081300813009E-3</v>
      </c>
      <c r="H37" s="4">
        <v>0</v>
      </c>
      <c r="I37" s="4">
        <v>2.4850437183617121E-2</v>
      </c>
      <c r="J37" s="4">
        <v>9.5106611443472933E-2</v>
      </c>
    </row>
    <row r="38" spans="1:10" x14ac:dyDescent="0.25">
      <c r="A38" s="1" t="s">
        <v>45</v>
      </c>
      <c r="B38" s="4">
        <v>5.1561214068278946E-4</v>
      </c>
      <c r="C38" s="4">
        <v>0.14708827874785571</v>
      </c>
      <c r="D38" s="4">
        <v>0.49571149517605168</v>
      </c>
      <c r="E38" s="4">
        <v>0.1737910382643702</v>
      </c>
      <c r="F38" s="4">
        <v>0.16764335504853689</v>
      </c>
      <c r="G38" s="4">
        <v>1.453629612001864E-2</v>
      </c>
      <c r="H38" s="4">
        <v>4.5611843214246757E-4</v>
      </c>
      <c r="I38" s="4">
        <v>1.586498894408583E-4</v>
      </c>
      <c r="J38" s="4">
        <v>9.9156180900536423E-5</v>
      </c>
    </row>
    <row r="39" spans="1:10" x14ac:dyDescent="0.25">
      <c r="A39" s="1" t="s">
        <v>46</v>
      </c>
      <c r="B39" s="4">
        <v>6.9679604063558206E-2</v>
      </c>
      <c r="C39" s="4">
        <v>2.4094816358426669E-3</v>
      </c>
      <c r="D39" s="4">
        <v>2.735087262307893E-3</v>
      </c>
      <c r="E39" s="4">
        <v>0.41521229486845529</v>
      </c>
      <c r="F39" s="4">
        <v>0.42250586090127629</v>
      </c>
      <c r="G39" s="4">
        <v>1.393592081271164E-2</v>
      </c>
      <c r="H39" s="4">
        <v>0</v>
      </c>
      <c r="I39" s="4">
        <v>3.2560562646522531E-4</v>
      </c>
      <c r="J39" s="4">
        <v>7.3196144829382651E-2</v>
      </c>
    </row>
    <row r="40" spans="1:10" x14ac:dyDescent="0.25">
      <c r="A40" s="1" t="s">
        <v>47</v>
      </c>
      <c r="B40" s="4">
        <v>1.457725947521866E-2</v>
      </c>
      <c r="C40" s="4">
        <v>0.2192419825072886</v>
      </c>
      <c r="D40" s="4">
        <v>2.157434402332362E-2</v>
      </c>
      <c r="E40" s="4">
        <v>0.35510204081632663</v>
      </c>
      <c r="F40" s="4">
        <v>0.37142857142857139</v>
      </c>
      <c r="G40" s="4">
        <v>2.9154518950437322E-3</v>
      </c>
      <c r="H40" s="4">
        <v>0</v>
      </c>
      <c r="I40" s="4">
        <v>1.5160349854227409E-2</v>
      </c>
      <c r="J40" s="4">
        <v>0</v>
      </c>
    </row>
    <row r="41" spans="1:10" x14ac:dyDescent="0.25">
      <c r="A41" s="1" t="s">
        <v>48</v>
      </c>
      <c r="B41" s="4">
        <v>5.2514792899408268E-2</v>
      </c>
      <c r="C41" s="4">
        <v>0.1061390532544379</v>
      </c>
      <c r="D41" s="4">
        <v>5.9911242603550303E-2</v>
      </c>
      <c r="E41" s="4">
        <v>0.1556952662721893</v>
      </c>
      <c r="F41" s="4">
        <v>0.57322485207100582</v>
      </c>
      <c r="G41" s="4">
        <v>2.9955621301775152E-2</v>
      </c>
      <c r="H41" s="4">
        <v>0</v>
      </c>
      <c r="I41" s="4">
        <v>2.2189349112426031E-2</v>
      </c>
      <c r="J41" s="4">
        <v>3.6982248520710058E-4</v>
      </c>
    </row>
    <row r="42" spans="1:10" x14ac:dyDescent="0.25">
      <c r="A42" s="1" t="s">
        <v>49</v>
      </c>
      <c r="B42" s="4">
        <v>4.292186630633495E-3</v>
      </c>
      <c r="C42" s="4">
        <v>0.29524680073126153</v>
      </c>
      <c r="D42" s="4">
        <v>0.47921468881646928</v>
      </c>
      <c r="E42" s="4">
        <v>0.16151339321198629</v>
      </c>
      <c r="F42" s="4">
        <v>0</v>
      </c>
      <c r="G42" s="4">
        <v>1.6413639615292901E-2</v>
      </c>
      <c r="H42" s="4">
        <v>9.3792226373102285E-3</v>
      </c>
      <c r="I42" s="4">
        <v>7.9484937604323987E-5</v>
      </c>
      <c r="J42" s="4">
        <v>3.3860583419442022E-2</v>
      </c>
    </row>
    <row r="43" spans="1:10" x14ac:dyDescent="0.25">
      <c r="A43" s="1" t="s">
        <v>50</v>
      </c>
      <c r="B43" s="4">
        <v>1.55389079782907E-2</v>
      </c>
      <c r="C43" s="4">
        <v>0.38495647211665718</v>
      </c>
      <c r="D43" s="4">
        <v>0.27520064108012288</v>
      </c>
      <c r="E43" s="4">
        <v>6.1502410121295287E-2</v>
      </c>
      <c r="F43" s="4">
        <v>0.19357948543606809</v>
      </c>
      <c r="G43" s="4">
        <v>1.3389832566384581E-2</v>
      </c>
      <c r="H43" s="4">
        <v>4.6332608880416707E-3</v>
      </c>
      <c r="I43" s="4">
        <v>7.0348830150192467E-3</v>
      </c>
      <c r="J43" s="4">
        <v>4.4164106798120481E-2</v>
      </c>
    </row>
    <row r="44" spans="1:10" x14ac:dyDescent="0.25">
      <c r="A44" s="1" t="s">
        <v>51</v>
      </c>
      <c r="B44" s="4">
        <v>8.8641313834268067E-3</v>
      </c>
      <c r="C44" s="4">
        <v>0.28126162089142198</v>
      </c>
      <c r="D44" s="4">
        <v>0.40349252847829881</v>
      </c>
      <c r="E44" s="4">
        <v>0.19899519606578281</v>
      </c>
      <c r="F44" s="4">
        <v>3.7368992236295889E-2</v>
      </c>
      <c r="G44" s="4">
        <v>4.9739312574468578E-2</v>
      </c>
      <c r="H44" s="4">
        <v>1.3592174064826551E-2</v>
      </c>
      <c r="I44" s="4">
        <v>2.504420681961341E-3</v>
      </c>
      <c r="J44" s="4">
        <v>4.1816236235172697E-3</v>
      </c>
    </row>
    <row r="45" spans="1:10" x14ac:dyDescent="0.25">
      <c r="A45" s="1" t="s">
        <v>52</v>
      </c>
      <c r="B45" s="4">
        <v>8.7904932443431559E-4</v>
      </c>
      <c r="C45" s="4">
        <v>0.37779586521243702</v>
      </c>
      <c r="D45" s="4">
        <v>0.15393130392316459</v>
      </c>
      <c r="E45" s="4">
        <v>0.1503825492430409</v>
      </c>
      <c r="F45" s="4">
        <v>0.28777470291388568</v>
      </c>
      <c r="G45" s="4">
        <v>5.925443594335016E-3</v>
      </c>
      <c r="H45" s="4">
        <v>1.7060068370503011E-2</v>
      </c>
      <c r="I45" s="4">
        <v>1.4976395897769821E-3</v>
      </c>
      <c r="J45" s="4">
        <v>4.7533778284225957E-3</v>
      </c>
    </row>
    <row r="46" spans="1:10" x14ac:dyDescent="0.25">
      <c r="A46" s="1" t="s">
        <v>53</v>
      </c>
      <c r="B46" s="4">
        <v>6.3515450780503354E-3</v>
      </c>
      <c r="C46" s="4">
        <v>4.6810289901242433E-2</v>
      </c>
      <c r="D46" s="4">
        <v>0.51357916533928005</v>
      </c>
      <c r="E46" s="4">
        <v>0.24048263778273329</v>
      </c>
      <c r="F46" s="4">
        <v>0</v>
      </c>
      <c r="G46" s="4">
        <v>0.1759915578209621</v>
      </c>
      <c r="H46" s="4">
        <v>6.3913666772857586E-3</v>
      </c>
      <c r="I46" s="4">
        <v>1.453488372093023E-3</v>
      </c>
      <c r="J46" s="4">
        <v>8.9399490283529788E-3</v>
      </c>
    </row>
    <row r="47" spans="1:10" x14ac:dyDescent="0.25">
      <c r="A47" s="1" t="s">
        <v>54</v>
      </c>
      <c r="B47" s="4">
        <v>1.6242895602752019E-2</v>
      </c>
      <c r="C47" s="4">
        <v>6.0275201914448087E-2</v>
      </c>
      <c r="D47" s="4">
        <v>0.29258151361052948</v>
      </c>
      <c r="E47" s="4">
        <v>0.43471432844750219</v>
      </c>
      <c r="F47" s="4">
        <v>7.8671851630272207E-3</v>
      </c>
      <c r="G47" s="4">
        <v>0.1718665868979958</v>
      </c>
      <c r="H47" s="4">
        <v>6.0125635656595863E-3</v>
      </c>
      <c r="I47" s="4">
        <v>1.5405324558779539E-3</v>
      </c>
      <c r="J47" s="4">
        <v>8.8991923422075975E-3</v>
      </c>
    </row>
    <row r="48" spans="1:10" x14ac:dyDescent="0.25">
      <c r="A48" s="1" t="s">
        <v>55</v>
      </c>
      <c r="B48" s="4">
        <v>1.5129022192384429E-4</v>
      </c>
      <c r="C48" s="4">
        <v>2.884915419310306E-2</v>
      </c>
      <c r="D48" s="4">
        <v>0.60473538394621629</v>
      </c>
      <c r="E48" s="4">
        <v>1.8892366462740059E-2</v>
      </c>
      <c r="F48" s="4">
        <v>3.8484450201877901E-3</v>
      </c>
      <c r="G48" s="4">
        <v>0.34203882485320131</v>
      </c>
      <c r="H48" s="4">
        <v>0</v>
      </c>
      <c r="I48" s="4">
        <v>1.267055608612196E-3</v>
      </c>
      <c r="J48" s="4">
        <v>2.174796940155262E-4</v>
      </c>
    </row>
    <row r="49" spans="1:10" x14ac:dyDescent="0.25">
      <c r="A49" s="1" t="s">
        <v>56</v>
      </c>
      <c r="B49" s="4">
        <v>1.4372675008454509E-3</v>
      </c>
      <c r="C49" s="4">
        <v>0.89638992221846459</v>
      </c>
      <c r="D49" s="4">
        <v>1.2259046330740609E-2</v>
      </c>
      <c r="E49" s="4">
        <v>3.8045316198850182E-3</v>
      </c>
      <c r="F49" s="4">
        <v>6.2394318566114298E-2</v>
      </c>
      <c r="G49" s="4">
        <v>1.466858302333446E-2</v>
      </c>
      <c r="H49" s="4">
        <v>0</v>
      </c>
      <c r="I49" s="4">
        <v>4.5654379438620218E-3</v>
      </c>
      <c r="J49" s="4">
        <v>4.4808927967534664E-3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9"/>
  <sheetViews>
    <sheetView topLeftCell="H7" workbookViewId="0">
      <selection activeCell="B12" sqref="B12:J12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7.5181891673403403E-2</v>
      </c>
      <c r="C2" s="4">
        <v>4.7696038803557002E-2</v>
      </c>
      <c r="D2" s="4">
        <v>0.1238480194017785</v>
      </c>
      <c r="E2" s="4">
        <v>0.60080840743734842</v>
      </c>
      <c r="F2" s="4">
        <v>0</v>
      </c>
      <c r="G2" s="4">
        <v>5.901374292643493E-2</v>
      </c>
      <c r="H2" s="4">
        <v>0</v>
      </c>
      <c r="I2" s="4">
        <v>1.519805982215037E-2</v>
      </c>
      <c r="J2" s="4">
        <v>7.8253839935327404E-2</v>
      </c>
    </row>
    <row r="3" spans="1:10" x14ac:dyDescent="0.25">
      <c r="A3" s="1" t="s">
        <v>10</v>
      </c>
      <c r="B3" s="4">
        <v>1.4488759399976381E-2</v>
      </c>
      <c r="C3" s="4">
        <v>0.63860781920548049</v>
      </c>
      <c r="D3" s="4">
        <v>0.19571636678609389</v>
      </c>
      <c r="E3" s="4">
        <v>5.5474624985235643E-2</v>
      </c>
      <c r="F3" s="4">
        <v>0</v>
      </c>
      <c r="G3" s="4">
        <v>2.4725382889090122E-2</v>
      </c>
      <c r="H3" s="4">
        <v>0</v>
      </c>
      <c r="I3" s="4">
        <v>2.4410409858655849E-2</v>
      </c>
      <c r="J3" s="4">
        <v>4.6576636875467543E-2</v>
      </c>
    </row>
    <row r="4" spans="1:10" x14ac:dyDescent="0.25">
      <c r="A4" s="1" t="s">
        <v>11</v>
      </c>
      <c r="B4" s="4">
        <v>8.0739870816206691E-2</v>
      </c>
      <c r="C4" s="4">
        <v>3.038755137991779E-2</v>
      </c>
      <c r="D4" s="4">
        <v>0.32325308279506748</v>
      </c>
      <c r="E4" s="4">
        <v>4.6975924838520257E-3</v>
      </c>
      <c r="F4" s="4">
        <v>0.38314738696418082</v>
      </c>
      <c r="G4" s="4">
        <v>5.1086318261890779E-2</v>
      </c>
      <c r="H4" s="4">
        <v>0</v>
      </c>
      <c r="I4" s="4">
        <v>4.4920728126834987E-2</v>
      </c>
      <c r="J4" s="4">
        <v>8.1767469172049329E-2</v>
      </c>
    </row>
    <row r="5" spans="1:10" x14ac:dyDescent="0.25">
      <c r="A5" s="1" t="s">
        <v>12</v>
      </c>
      <c r="B5" s="4">
        <v>5.5441478439425054E-3</v>
      </c>
      <c r="C5" s="4">
        <v>0.4626283367556468</v>
      </c>
      <c r="D5" s="4">
        <v>3.8193018480492807E-2</v>
      </c>
      <c r="E5" s="4">
        <v>0.11601642710472281</v>
      </c>
      <c r="F5" s="4">
        <v>0.31581108829568788</v>
      </c>
      <c r="G5" s="4">
        <v>3.6960985626283359E-3</v>
      </c>
      <c r="H5" s="4">
        <v>0</v>
      </c>
      <c r="I5" s="4">
        <v>2.833675564681724E-2</v>
      </c>
      <c r="J5" s="4">
        <v>2.9774127310061599E-2</v>
      </c>
    </row>
    <row r="6" spans="1:10" x14ac:dyDescent="0.25">
      <c r="A6" s="1" t="s">
        <v>13</v>
      </c>
      <c r="B6" s="4">
        <v>8.3174414332452706E-2</v>
      </c>
      <c r="C6" s="4">
        <v>4.4998862781461577E-2</v>
      </c>
      <c r="D6" s="4">
        <v>0.13254719456934411</v>
      </c>
      <c r="E6" s="4">
        <v>0.62938922616652371</v>
      </c>
      <c r="F6" s="4">
        <v>2.4336476722011301E-2</v>
      </c>
      <c r="G6" s="4">
        <v>4.7885648302045239E-2</v>
      </c>
      <c r="H6" s="4">
        <v>0</v>
      </c>
      <c r="I6" s="4">
        <v>1.049740189303147E-4</v>
      </c>
      <c r="J6" s="4">
        <v>3.7563203107230957E-2</v>
      </c>
    </row>
    <row r="7" spans="1:10" x14ac:dyDescent="0.25">
      <c r="A7" s="1" t="s">
        <v>14</v>
      </c>
      <c r="B7" s="4">
        <v>1.4257543508200819E-2</v>
      </c>
      <c r="C7" s="4">
        <v>9.2760110179040942E-2</v>
      </c>
      <c r="D7" s="4">
        <v>9.7063978965819461E-2</v>
      </c>
      <c r="E7" s="4">
        <v>0.59216539376486788</v>
      </c>
      <c r="F7" s="4">
        <v>0.15032239889820961</v>
      </c>
      <c r="G7" s="4">
        <v>7.1365969700763728E-3</v>
      </c>
      <c r="H7" s="4">
        <v>1.5650431951921871E-5</v>
      </c>
      <c r="I7" s="4">
        <v>4.4916739702015778E-3</v>
      </c>
      <c r="J7" s="4">
        <v>4.1786653311631387E-2</v>
      </c>
    </row>
    <row r="8" spans="1:10" x14ac:dyDescent="0.25">
      <c r="A8" s="1" t="s">
        <v>15</v>
      </c>
      <c r="B8" s="4">
        <v>7.8704404419555011E-3</v>
      </c>
      <c r="C8" s="4">
        <v>0</v>
      </c>
      <c r="D8" s="4">
        <v>9.5353413046768577E-3</v>
      </c>
      <c r="E8" s="4">
        <v>0.57908279097926429</v>
      </c>
      <c r="F8" s="4">
        <v>0.34947782654760101</v>
      </c>
      <c r="G8" s="4">
        <v>1.8616618737702439E-2</v>
      </c>
      <c r="H8" s="4">
        <v>1.6800363251097319E-2</v>
      </c>
      <c r="I8" s="4">
        <v>1.6951717874981079E-2</v>
      </c>
      <c r="J8" s="4">
        <v>1.6649008627213559E-3</v>
      </c>
    </row>
    <row r="9" spans="1:10" x14ac:dyDescent="0.25">
      <c r="A9" s="1" t="s">
        <v>16</v>
      </c>
      <c r="B9" s="4">
        <v>9.2527079637548144E-3</v>
      </c>
      <c r="C9" s="4">
        <v>0.69565187668980699</v>
      </c>
      <c r="D9" s="4">
        <v>3.0601955818063121E-2</v>
      </c>
      <c r="E9" s="4">
        <v>0.1904752138855563</v>
      </c>
      <c r="F9" s="4">
        <v>2.9289418005694502E-2</v>
      </c>
      <c r="G9" s="4">
        <v>6.26360818011847E-3</v>
      </c>
      <c r="H9" s="4">
        <v>0</v>
      </c>
      <c r="I9" s="4">
        <v>6.7472646917074259E-3</v>
      </c>
      <c r="J9" s="4">
        <v>3.1717954765298408E-2</v>
      </c>
    </row>
    <row r="10" spans="1:10" x14ac:dyDescent="0.25">
      <c r="A10" s="1" t="s">
        <v>17</v>
      </c>
      <c r="B10" s="4">
        <v>1.1013215859030839E-2</v>
      </c>
      <c r="C10" s="4">
        <v>0</v>
      </c>
      <c r="D10" s="4">
        <v>0</v>
      </c>
      <c r="E10" s="4">
        <v>0</v>
      </c>
      <c r="F10" s="4">
        <v>0</v>
      </c>
      <c r="G10" s="4">
        <v>0.9118942731277534</v>
      </c>
      <c r="H10" s="4">
        <v>0</v>
      </c>
      <c r="I10" s="4">
        <v>2.863436123348018E-2</v>
      </c>
      <c r="J10" s="4">
        <v>4.8458149779735692E-2</v>
      </c>
    </row>
    <row r="11" spans="1:10" x14ac:dyDescent="0.25">
      <c r="A11" s="1" t="s">
        <v>18</v>
      </c>
      <c r="B11" s="4">
        <v>5.8046534173533691E-2</v>
      </c>
      <c r="C11" s="4">
        <v>0.49854580707707219</v>
      </c>
      <c r="D11" s="4">
        <v>2.762966553562772E-2</v>
      </c>
      <c r="E11" s="4">
        <v>2.1691711100339309E-2</v>
      </c>
      <c r="F11" s="4">
        <v>0.32525448376151239</v>
      </c>
      <c r="G11" s="4">
        <v>3.4537081919534661E-2</v>
      </c>
      <c r="H11" s="4">
        <v>0</v>
      </c>
      <c r="I11" s="4">
        <v>2.73873000484731E-2</v>
      </c>
      <c r="J11" s="4">
        <v>6.907416383906931E-3</v>
      </c>
    </row>
    <row r="12" spans="1:10" x14ac:dyDescent="0.25">
      <c r="A12" s="1" t="s">
        <v>19</v>
      </c>
      <c r="B12" s="4">
        <v>7.8804390373745439E-2</v>
      </c>
      <c r="C12" s="4">
        <v>0.42619819312007767</v>
      </c>
      <c r="D12" s="4">
        <v>9.6246888064258546E-2</v>
      </c>
      <c r="E12" s="4">
        <v>2.9718007734823929E-2</v>
      </c>
      <c r="F12" s="4">
        <v>0.14372054425603209</v>
      </c>
      <c r="G12" s="4">
        <v>3.823570858189676E-2</v>
      </c>
      <c r="H12" s="4">
        <v>2.0354799818372561E-4</v>
      </c>
      <c r="I12" s="4">
        <v>6.0641645920428387E-2</v>
      </c>
      <c r="J12" s="4">
        <v>0.1262310739505535</v>
      </c>
    </row>
    <row r="13" spans="1:10" x14ac:dyDescent="0.25">
      <c r="A13" s="1" t="s">
        <v>20</v>
      </c>
      <c r="B13" s="4">
        <v>0.14050420168067229</v>
      </c>
      <c r="C13" s="4">
        <v>0.23899159663865549</v>
      </c>
      <c r="D13" s="4">
        <v>6.1176470588235297E-2</v>
      </c>
      <c r="E13" s="4">
        <v>1.9159663865546218E-2</v>
      </c>
      <c r="F13" s="4">
        <v>0</v>
      </c>
      <c r="G13" s="4">
        <v>4.3025210084033608E-2</v>
      </c>
      <c r="H13" s="4">
        <v>0</v>
      </c>
      <c r="I13" s="4">
        <v>2.0168067226890751E-2</v>
      </c>
      <c r="J13" s="4">
        <v>0.47697478991596642</v>
      </c>
    </row>
    <row r="14" spans="1:10" x14ac:dyDescent="0.25">
      <c r="A14" s="1" t="s">
        <v>21</v>
      </c>
      <c r="B14" s="4">
        <v>8.0788177339901485E-2</v>
      </c>
      <c r="C14" s="4">
        <v>0</v>
      </c>
      <c r="D14" s="4">
        <v>5.9113300492610842E-3</v>
      </c>
      <c r="E14" s="4">
        <v>2.9556650246305421E-3</v>
      </c>
      <c r="F14" s="4">
        <v>0</v>
      </c>
      <c r="G14" s="4">
        <v>0.8403940886699508</v>
      </c>
      <c r="H14" s="4">
        <v>0</v>
      </c>
      <c r="I14" s="4">
        <v>0</v>
      </c>
      <c r="J14" s="4">
        <v>6.9950738916256167E-2</v>
      </c>
    </row>
    <row r="15" spans="1:10" x14ac:dyDescent="0.25">
      <c r="A15" s="1" t="s">
        <v>22</v>
      </c>
      <c r="B15" s="4">
        <v>2.075900097307817E-2</v>
      </c>
      <c r="C15" s="4">
        <v>0.18513713194219189</v>
      </c>
      <c r="D15" s="4">
        <v>0.18920964428586881</v>
      </c>
      <c r="E15" s="4">
        <v>0.1014163693372257</v>
      </c>
      <c r="F15" s="4">
        <v>0.20614841244098461</v>
      </c>
      <c r="G15" s="4">
        <v>6.9629149097199708E-2</v>
      </c>
      <c r="H15" s="4">
        <v>0</v>
      </c>
      <c r="I15" s="4">
        <v>4.9951346091469347E-2</v>
      </c>
      <c r="J15" s="4">
        <v>0.17774894583198189</v>
      </c>
    </row>
    <row r="16" spans="1:10" x14ac:dyDescent="0.25">
      <c r="A16" s="1" t="s">
        <v>23</v>
      </c>
      <c r="B16" s="4">
        <v>0.16705675833820949</v>
      </c>
      <c r="C16" s="4">
        <v>7.4897600936220013E-2</v>
      </c>
      <c r="D16" s="4">
        <v>7.6067875950848449E-2</v>
      </c>
      <c r="E16" s="4">
        <v>0.24531889994148631</v>
      </c>
      <c r="F16" s="4">
        <v>0.34011117612638969</v>
      </c>
      <c r="G16" s="4">
        <v>6.2317144528964301E-2</v>
      </c>
      <c r="H16" s="4">
        <v>0</v>
      </c>
      <c r="I16" s="4">
        <v>1.4628437682855471E-4</v>
      </c>
      <c r="J16" s="4">
        <v>3.408425980105325E-2</v>
      </c>
    </row>
    <row r="17" spans="1:10" x14ac:dyDescent="0.25">
      <c r="A17" s="1" t="s">
        <v>24</v>
      </c>
      <c r="B17" s="4">
        <v>1.1376901231771701E-2</v>
      </c>
      <c r="C17" s="4">
        <v>2.071536839904525E-2</v>
      </c>
      <c r="D17" s="4">
        <v>3.6831193267940841E-2</v>
      </c>
      <c r="E17" s="4">
        <v>9.6799484293604215E-2</v>
      </c>
      <c r="F17" s="4">
        <v>0.76211300242172952</v>
      </c>
      <c r="G17" s="4">
        <v>2.0332073104866111E-2</v>
      </c>
      <c r="H17" s="4">
        <v>1.010505775563183E-3</v>
      </c>
      <c r="I17" s="4">
        <v>1.3502447863128739E-2</v>
      </c>
      <c r="J17" s="4">
        <v>3.7319023642350652E-2</v>
      </c>
    </row>
    <row r="18" spans="1:10" x14ac:dyDescent="0.25">
      <c r="A18" s="1" t="s">
        <v>25</v>
      </c>
      <c r="B18" s="4">
        <v>8.6345796323073751E-2</v>
      </c>
      <c r="C18" s="4">
        <v>0.22392067754596159</v>
      </c>
      <c r="D18" s="4">
        <v>0.2947442972231239</v>
      </c>
      <c r="E18" s="4">
        <v>1.859120016525511E-2</v>
      </c>
      <c r="F18" s="4">
        <v>0.20757222533714989</v>
      </c>
      <c r="G18" s="4">
        <v>2.7768760881754069E-2</v>
      </c>
      <c r="H18" s="4">
        <v>0</v>
      </c>
      <c r="I18" s="4">
        <v>2.2220910673709678E-2</v>
      </c>
      <c r="J18" s="4">
        <v>0.11883613184997199</v>
      </c>
    </row>
    <row r="19" spans="1:10" x14ac:dyDescent="0.25">
      <c r="A19" s="1" t="s">
        <v>26</v>
      </c>
      <c r="B19" s="4">
        <v>4.4375844105730266E-3</v>
      </c>
      <c r="C19" s="4">
        <v>0.42658691877291138</v>
      </c>
      <c r="D19" s="4">
        <v>0.17538105344395141</v>
      </c>
      <c r="E19" s="4">
        <v>0.117692456106502</v>
      </c>
      <c r="F19" s="4">
        <v>0</v>
      </c>
      <c r="G19" s="4">
        <v>0.1115184256222265</v>
      </c>
      <c r="H19" s="4">
        <v>0</v>
      </c>
      <c r="I19" s="4">
        <v>7.5245996527107853E-2</v>
      </c>
      <c r="J19" s="4">
        <v>8.9137565116727768E-2</v>
      </c>
    </row>
    <row r="20" spans="1:10" x14ac:dyDescent="0.25">
      <c r="A20" s="1" t="s">
        <v>27</v>
      </c>
      <c r="B20" s="4">
        <v>2.4E-2</v>
      </c>
      <c r="C20" s="4">
        <v>0.20533333333333331</v>
      </c>
      <c r="D20" s="4">
        <v>0.1066666666666667</v>
      </c>
      <c r="E20" s="4">
        <v>0.56799999999999995</v>
      </c>
      <c r="F20" s="4">
        <v>0</v>
      </c>
      <c r="G20" s="4">
        <v>1.9555555555555559E-2</v>
      </c>
      <c r="H20" s="4">
        <v>0</v>
      </c>
      <c r="I20" s="4">
        <v>5.3333333333333332E-3</v>
      </c>
      <c r="J20" s="4">
        <v>7.1111111111111111E-2</v>
      </c>
    </row>
    <row r="21" spans="1:10" x14ac:dyDescent="0.25">
      <c r="A21" s="1" t="s">
        <v>28</v>
      </c>
      <c r="B21" s="4">
        <v>7.1310663585341702E-2</v>
      </c>
      <c r="C21" s="4">
        <v>0.19115219544404091</v>
      </c>
      <c r="D21" s="4">
        <v>0.16870254209310001</v>
      </c>
      <c r="E21" s="4">
        <v>7.5932651039947166E-3</v>
      </c>
      <c r="F21" s="4">
        <v>0.5226147243314625</v>
      </c>
      <c r="G21" s="4">
        <v>1.1224826675470451E-2</v>
      </c>
      <c r="H21" s="4">
        <v>0</v>
      </c>
      <c r="I21" s="4">
        <v>4.6219874546054801E-3</v>
      </c>
      <c r="J21" s="4">
        <v>2.2779795311984149E-2</v>
      </c>
    </row>
    <row r="22" spans="1:10" x14ac:dyDescent="0.25">
      <c r="A22" s="1" t="s">
        <v>29</v>
      </c>
      <c r="B22" s="4">
        <v>4.0077277211443607E-2</v>
      </c>
      <c r="C22" s="4">
        <v>0.51241367971062146</v>
      </c>
      <c r="D22" s="4">
        <v>0.22254192699769809</v>
      </c>
      <c r="E22" s="4">
        <v>5.6478132193357448E-2</v>
      </c>
      <c r="F22" s="4">
        <v>0</v>
      </c>
      <c r="G22" s="4">
        <v>0.12709634988490631</v>
      </c>
      <c r="H22" s="4">
        <v>4.135152910226899E-2</v>
      </c>
      <c r="I22" s="4">
        <v>4.1104899704044723E-5</v>
      </c>
      <c r="J22" s="4">
        <v>0</v>
      </c>
    </row>
    <row r="23" spans="1:10" x14ac:dyDescent="0.25">
      <c r="A23" s="1" t="s">
        <v>30</v>
      </c>
      <c r="B23" s="4">
        <v>1.708185053380783E-2</v>
      </c>
      <c r="C23" s="4">
        <v>0.17330960854092531</v>
      </c>
      <c r="D23" s="4">
        <v>0.44021352313167261</v>
      </c>
      <c r="E23" s="4">
        <v>2.8825622775800711E-2</v>
      </c>
      <c r="F23" s="4">
        <v>0</v>
      </c>
      <c r="G23" s="4">
        <v>0.10676156583629889</v>
      </c>
      <c r="H23" s="4">
        <v>0</v>
      </c>
      <c r="I23" s="4">
        <v>0</v>
      </c>
      <c r="J23" s="4">
        <v>0.23380782918149459</v>
      </c>
    </row>
    <row r="24" spans="1:10" x14ac:dyDescent="0.25">
      <c r="A24" s="1" t="s">
        <v>31</v>
      </c>
      <c r="B24" s="4">
        <v>2.3160124045079802E-2</v>
      </c>
      <c r="C24" s="4">
        <v>0.76132667725588077</v>
      </c>
      <c r="D24" s="4">
        <v>4.899024279555253E-2</v>
      </c>
      <c r="E24" s="4">
        <v>0.1008093185084336</v>
      </c>
      <c r="F24" s="4">
        <v>2.8976628091672341E-2</v>
      </c>
      <c r="G24" s="4">
        <v>7.0040087739202776E-3</v>
      </c>
      <c r="H24" s="4">
        <v>0</v>
      </c>
      <c r="I24" s="4">
        <v>4.9693669162695717E-3</v>
      </c>
      <c r="J24" s="4">
        <v>2.476363361319114E-2</v>
      </c>
    </row>
    <row r="25" spans="1:10" x14ac:dyDescent="0.25">
      <c r="A25" s="1" t="s">
        <v>32</v>
      </c>
      <c r="B25" s="4">
        <v>6.9015839117280653E-2</v>
      </c>
      <c r="C25" s="4">
        <v>0.15376401494927919</v>
      </c>
      <c r="D25" s="4">
        <v>0.39466097170315001</v>
      </c>
      <c r="E25" s="4">
        <v>0.16209289909236521</v>
      </c>
      <c r="F25" s="4">
        <v>0</v>
      </c>
      <c r="G25" s="4">
        <v>6.3997152518241687E-2</v>
      </c>
      <c r="H25" s="4">
        <v>2.199679658302189E-2</v>
      </c>
      <c r="I25" s="4">
        <v>8.16515394198256E-2</v>
      </c>
      <c r="J25" s="4">
        <v>5.2820786616835737E-2</v>
      </c>
    </row>
    <row r="26" spans="1:10" x14ac:dyDescent="0.25">
      <c r="A26" s="1" t="s">
        <v>33</v>
      </c>
      <c r="B26" s="4">
        <v>2.765697200326175E-2</v>
      </c>
      <c r="C26" s="4">
        <v>0.3394167669786044</v>
      </c>
      <c r="D26" s="4">
        <v>0.40529258727138578</v>
      </c>
      <c r="E26" s="4">
        <v>8.3262144216207812E-2</v>
      </c>
      <c r="F26" s="4">
        <v>4.3878383100997929E-3</v>
      </c>
      <c r="G26" s="4">
        <v>0.1013862462625713</v>
      </c>
      <c r="H26" s="4">
        <v>0</v>
      </c>
      <c r="I26" s="4">
        <v>3.3530074166116558E-2</v>
      </c>
      <c r="J26" s="4">
        <v>5.0673707917524161E-3</v>
      </c>
    </row>
    <row r="27" spans="1:10" x14ac:dyDescent="0.25">
      <c r="A27" s="1" t="s">
        <v>34</v>
      </c>
      <c r="B27" s="4">
        <v>1.076826316491643E-2</v>
      </c>
      <c r="C27" s="4">
        <v>0.42966322971659449</v>
      </c>
      <c r="D27" s="4">
        <v>0.22178810345156191</v>
      </c>
      <c r="E27" s="4">
        <v>4.0404810459509421E-3</v>
      </c>
      <c r="F27" s="4">
        <v>0.29952924584040103</v>
      </c>
      <c r="G27" s="4">
        <v>2.3309001505650951E-2</v>
      </c>
      <c r="H27" s="4">
        <v>9.5294364291295805E-4</v>
      </c>
      <c r="I27" s="4">
        <v>7.3948426690045536E-3</v>
      </c>
      <c r="J27" s="4">
        <v>2.553888963006728E-3</v>
      </c>
    </row>
    <row r="28" spans="1:10" x14ac:dyDescent="0.25">
      <c r="A28" s="1" t="s">
        <v>35</v>
      </c>
      <c r="B28" s="4">
        <v>0.1125</v>
      </c>
      <c r="C28" s="4">
        <v>0</v>
      </c>
      <c r="D28" s="4">
        <v>0.495</v>
      </c>
      <c r="E28" s="4">
        <v>8.7499999999999994E-2</v>
      </c>
      <c r="F28" s="4">
        <v>0</v>
      </c>
      <c r="G28" s="4">
        <v>8.5000000000000006E-2</v>
      </c>
      <c r="H28" s="4">
        <v>0</v>
      </c>
      <c r="I28" s="4">
        <v>1.7500000000000002E-2</v>
      </c>
      <c r="J28" s="4">
        <v>0.20250000000000001</v>
      </c>
    </row>
    <row r="29" spans="1:10" x14ac:dyDescent="0.25">
      <c r="A29" s="1" t="s">
        <v>36</v>
      </c>
      <c r="B29" s="4">
        <v>9.7014925373134345E-2</v>
      </c>
      <c r="C29" s="4">
        <v>0</v>
      </c>
      <c r="D29" s="4">
        <v>0.62686567164179108</v>
      </c>
      <c r="E29" s="4">
        <v>7.4626865671641798E-2</v>
      </c>
      <c r="F29" s="4">
        <v>0</v>
      </c>
      <c r="G29" s="4">
        <v>5.2238805970149273E-2</v>
      </c>
      <c r="H29" s="4">
        <v>0</v>
      </c>
      <c r="I29" s="4">
        <v>7.4626865671641798E-2</v>
      </c>
      <c r="J29" s="4">
        <v>7.4626865671641798E-2</v>
      </c>
    </row>
    <row r="30" spans="1:10" x14ac:dyDescent="0.25">
      <c r="A30" s="1" t="s">
        <v>37</v>
      </c>
      <c r="B30" s="4">
        <v>0.1389891696750902</v>
      </c>
      <c r="C30" s="4">
        <v>0</v>
      </c>
      <c r="D30" s="4">
        <v>0.49819494584837531</v>
      </c>
      <c r="E30" s="4">
        <v>0.33574007220216601</v>
      </c>
      <c r="F30" s="4">
        <v>0</v>
      </c>
      <c r="G30" s="4">
        <v>0</v>
      </c>
      <c r="H30" s="4">
        <v>0</v>
      </c>
      <c r="I30" s="4">
        <v>0</v>
      </c>
      <c r="J30" s="4">
        <v>2.7075812274368231E-2</v>
      </c>
    </row>
    <row r="31" spans="1:10" x14ac:dyDescent="0.25">
      <c r="A31" s="1" t="s">
        <v>38</v>
      </c>
      <c r="B31" s="4">
        <v>7.6923076923076919E-3</v>
      </c>
      <c r="C31" s="4">
        <v>0</v>
      </c>
      <c r="D31" s="4">
        <v>0</v>
      </c>
      <c r="E31" s="4">
        <v>0</v>
      </c>
      <c r="F31" s="4">
        <v>0</v>
      </c>
      <c r="G31" s="4">
        <v>0.92307692307692302</v>
      </c>
      <c r="H31" s="4">
        <v>0</v>
      </c>
      <c r="I31" s="4">
        <v>6.9230769230769221E-2</v>
      </c>
      <c r="J31" s="4">
        <v>0</v>
      </c>
    </row>
    <row r="32" spans="1:10" x14ac:dyDescent="0.25">
      <c r="A32" s="1" t="s">
        <v>39</v>
      </c>
      <c r="B32" s="4">
        <v>2.3902242513763931E-2</v>
      </c>
      <c r="C32" s="4">
        <v>0.1056801396535518</v>
      </c>
      <c r="D32" s="4">
        <v>0.5830871491875923</v>
      </c>
      <c r="E32" s="4">
        <v>0.1027595004699879</v>
      </c>
      <c r="F32" s="4">
        <v>3.7531892037061913E-2</v>
      </c>
      <c r="G32" s="4">
        <v>9.7723915670739889E-2</v>
      </c>
      <c r="H32" s="4">
        <v>2.0142339196992081E-2</v>
      </c>
      <c r="I32" s="4">
        <v>8.0569356787968307E-4</v>
      </c>
      <c r="J32" s="4">
        <v>2.8367127702430509E-2</v>
      </c>
    </row>
    <row r="33" spans="1:10" x14ac:dyDescent="0.25">
      <c r="A33" s="1" t="s">
        <v>40</v>
      </c>
      <c r="B33" s="4">
        <v>4.5404411764705888E-2</v>
      </c>
      <c r="C33" s="4">
        <v>0.36204044117647061</v>
      </c>
      <c r="D33" s="4">
        <v>0.42058823529411771</v>
      </c>
      <c r="E33" s="4">
        <v>8.2720588235294116E-4</v>
      </c>
      <c r="F33" s="4">
        <v>3.7499999999999999E-2</v>
      </c>
      <c r="G33" s="4">
        <v>5.4044117647058833E-2</v>
      </c>
      <c r="H33" s="4">
        <v>0</v>
      </c>
      <c r="I33" s="4">
        <v>1.020220588235294E-2</v>
      </c>
      <c r="J33" s="4">
        <v>6.939338235294118E-2</v>
      </c>
    </row>
    <row r="34" spans="1:10" x14ac:dyDescent="0.25">
      <c r="A34" s="1" t="s">
        <v>41</v>
      </c>
      <c r="B34" s="4">
        <v>1.747518523696351E-3</v>
      </c>
      <c r="C34" s="4">
        <v>2.7960296379141619E-4</v>
      </c>
      <c r="D34" s="4">
        <v>1.537816300852789E-2</v>
      </c>
      <c r="E34" s="4">
        <v>0.95973717321403618</v>
      </c>
      <c r="F34" s="4">
        <v>0</v>
      </c>
      <c r="G34" s="4">
        <v>5.2425555710890531E-3</v>
      </c>
      <c r="H34" s="4">
        <v>0</v>
      </c>
      <c r="I34" s="4">
        <v>0</v>
      </c>
      <c r="J34" s="4">
        <v>1.7614986718859221E-2</v>
      </c>
    </row>
    <row r="35" spans="1:10" x14ac:dyDescent="0.25">
      <c r="A35" s="1" t="s">
        <v>42</v>
      </c>
      <c r="B35" s="4">
        <v>6.0521188504627371E-2</v>
      </c>
      <c r="C35" s="4">
        <v>0.79469069654164637</v>
      </c>
      <c r="D35" s="4">
        <v>3.8906478324403311E-2</v>
      </c>
      <c r="E35" s="4">
        <v>1.114223088163663E-2</v>
      </c>
      <c r="F35" s="4">
        <v>0</v>
      </c>
      <c r="G35" s="4">
        <v>2.8251339503166099E-2</v>
      </c>
      <c r="H35" s="4">
        <v>0</v>
      </c>
      <c r="I35" s="4">
        <v>3.6531904529956159E-4</v>
      </c>
      <c r="J35" s="4">
        <v>6.6122747199220649E-2</v>
      </c>
    </row>
    <row r="36" spans="1:10" x14ac:dyDescent="0.25">
      <c r="A36" s="1" t="s">
        <v>43</v>
      </c>
      <c r="B36" s="4">
        <v>6.0476004682013272E-2</v>
      </c>
      <c r="C36" s="4">
        <v>0.28735856418259847</v>
      </c>
      <c r="D36" s="4">
        <v>0.20600858369098721</v>
      </c>
      <c r="E36" s="4">
        <v>0.16894264533749509</v>
      </c>
      <c r="F36" s="4">
        <v>0</v>
      </c>
      <c r="G36" s="4">
        <v>3.1408505657432702E-2</v>
      </c>
      <c r="H36" s="4">
        <v>3.901677721420211E-3</v>
      </c>
      <c r="I36" s="4">
        <v>1.5606710885680841E-2</v>
      </c>
      <c r="J36" s="4">
        <v>0.2262973078423722</v>
      </c>
    </row>
    <row r="37" spans="1:10" x14ac:dyDescent="0.25">
      <c r="A37" s="1" t="s">
        <v>44</v>
      </c>
      <c r="B37" s="4">
        <v>7.8883495145631068E-3</v>
      </c>
      <c r="C37" s="4">
        <v>0.2750303398058252</v>
      </c>
      <c r="D37" s="4">
        <v>0.14244538834951459</v>
      </c>
      <c r="E37" s="4">
        <v>0.25227548543689321</v>
      </c>
      <c r="F37" s="4">
        <v>0.1765776699029126</v>
      </c>
      <c r="G37" s="4">
        <v>8.6468446601941744E-3</v>
      </c>
      <c r="H37" s="4">
        <v>0</v>
      </c>
      <c r="I37" s="4">
        <v>3.0036407766990288E-2</v>
      </c>
      <c r="J37" s="4">
        <v>0.1070995145631068</v>
      </c>
    </row>
    <row r="38" spans="1:10" x14ac:dyDescent="0.25">
      <c r="A38" s="1" t="s">
        <v>45</v>
      </c>
      <c r="B38" s="4">
        <v>4.4507744347516468E-4</v>
      </c>
      <c r="C38" s="4">
        <v>0.14694479061578941</v>
      </c>
      <c r="D38" s="4">
        <v>0.49097976381223668</v>
      </c>
      <c r="E38" s="4">
        <v>0.16615235495420649</v>
      </c>
      <c r="F38" s="4">
        <v>0.1808102387593219</v>
      </c>
      <c r="G38" s="4">
        <v>1.372816647874508E-2</v>
      </c>
      <c r="H38" s="4">
        <v>4.5496805333016828E-4</v>
      </c>
      <c r="I38" s="4">
        <v>3.3628073507012451E-4</v>
      </c>
      <c r="J38" s="4">
        <v>1.4835914782505491E-4</v>
      </c>
    </row>
    <row r="39" spans="1:10" x14ac:dyDescent="0.25">
      <c r="A39" s="1" t="s">
        <v>46</v>
      </c>
      <c r="B39" s="4">
        <v>6.6481481481481475E-2</v>
      </c>
      <c r="C39" s="4">
        <v>2.407407407407408E-3</v>
      </c>
      <c r="D39" s="4">
        <v>2.7777777777777779E-3</v>
      </c>
      <c r="E39" s="4">
        <v>0.46487654320987648</v>
      </c>
      <c r="F39" s="4">
        <v>0.34783950617283949</v>
      </c>
      <c r="G39" s="4">
        <v>1.425925925925926E-2</v>
      </c>
      <c r="H39" s="4">
        <v>0</v>
      </c>
      <c r="I39" s="4">
        <v>6.1728395061728394E-4</v>
      </c>
      <c r="J39" s="4">
        <v>0.1007407407407407</v>
      </c>
    </row>
    <row r="40" spans="1:10" x14ac:dyDescent="0.25">
      <c r="A40" s="1" t="s">
        <v>47</v>
      </c>
      <c r="B40" s="4">
        <v>1.7567567567567569E-2</v>
      </c>
      <c r="C40" s="4">
        <v>0.29594594594594598</v>
      </c>
      <c r="D40" s="4">
        <v>2.7027027027027029E-2</v>
      </c>
      <c r="E40" s="4">
        <v>0.25743243243243252</v>
      </c>
      <c r="F40" s="4">
        <v>0.3817567567567568</v>
      </c>
      <c r="G40" s="4">
        <v>1.351351351351351E-3</v>
      </c>
      <c r="H40" s="4">
        <v>0</v>
      </c>
      <c r="I40" s="4">
        <v>1.8243243243243241E-2</v>
      </c>
      <c r="J40" s="4">
        <v>6.7567567567567571E-4</v>
      </c>
    </row>
    <row r="41" spans="1:10" x14ac:dyDescent="0.25">
      <c r="A41" s="1" t="s">
        <v>48</v>
      </c>
      <c r="B41" s="4">
        <v>6.254709871891484E-2</v>
      </c>
      <c r="C41" s="4">
        <v>0.1066314996232102</v>
      </c>
      <c r="D41" s="4">
        <v>6.0286360211002248E-2</v>
      </c>
      <c r="E41" s="4">
        <v>0.14581763376036169</v>
      </c>
      <c r="F41" s="4">
        <v>0.57083647324792763</v>
      </c>
      <c r="G41" s="4">
        <v>3.4287867370007531E-2</v>
      </c>
      <c r="H41" s="4">
        <v>0</v>
      </c>
      <c r="I41" s="4">
        <v>1.9216277317256971E-2</v>
      </c>
      <c r="J41" s="4">
        <v>3.7678975131876408E-4</v>
      </c>
    </row>
    <row r="42" spans="1:10" x14ac:dyDescent="0.25">
      <c r="A42" s="1" t="s">
        <v>49</v>
      </c>
      <c r="B42" s="4">
        <v>4.7456848712158902E-3</v>
      </c>
      <c r="C42" s="4">
        <v>0.28389911592483452</v>
      </c>
      <c r="D42" s="4">
        <v>0.37973133300164558</v>
      </c>
      <c r="E42" s="4">
        <v>0.25699414443721541</v>
      </c>
      <c r="F42" s="4">
        <v>0</v>
      </c>
      <c r="G42" s="4">
        <v>1.622718052738337E-2</v>
      </c>
      <c r="H42" s="4">
        <v>1.3088905048030919E-2</v>
      </c>
      <c r="I42" s="4">
        <v>7.2716139155727352E-4</v>
      </c>
      <c r="J42" s="4">
        <v>4.4586474798117032E-2</v>
      </c>
    </row>
    <row r="43" spans="1:10" x14ac:dyDescent="0.25">
      <c r="A43" s="1" t="s">
        <v>50</v>
      </c>
      <c r="B43" s="4">
        <v>1.5496645194286481E-2</v>
      </c>
      <c r="C43" s="4">
        <v>0.33014454280878219</v>
      </c>
      <c r="D43" s="4">
        <v>0.32627220808319429</v>
      </c>
      <c r="E43" s="4">
        <v>5.9434249461160972E-2</v>
      </c>
      <c r="F43" s="4">
        <v>0.19414766016000781</v>
      </c>
      <c r="G43" s="4">
        <v>1.380645632663996E-2</v>
      </c>
      <c r="H43" s="4">
        <v>4.6565433932855178E-3</v>
      </c>
      <c r="I43" s="4">
        <v>9.5347109752682013E-3</v>
      </c>
      <c r="J43" s="4">
        <v>4.6506983597374603E-2</v>
      </c>
    </row>
    <row r="44" spans="1:10" x14ac:dyDescent="0.25">
      <c r="A44" s="1" t="s">
        <v>51</v>
      </c>
      <c r="B44" s="4">
        <v>9.3764304593712614E-3</v>
      </c>
      <c r="C44" s="4">
        <v>0.28818865082763612</v>
      </c>
      <c r="D44" s="4">
        <v>0.40570411824638603</v>
      </c>
      <c r="E44" s="4">
        <v>0.1905334967440899</v>
      </c>
      <c r="F44" s="4">
        <v>3.2020140867947369E-2</v>
      </c>
      <c r="G44" s="4">
        <v>5.1769708961504943E-2</v>
      </c>
      <c r="H44" s="4">
        <v>1.4168007914593271E-2</v>
      </c>
      <c r="I44" s="4">
        <v>3.3445062977127422E-3</v>
      </c>
      <c r="J44" s="4">
        <v>4.8949396807583829E-3</v>
      </c>
    </row>
    <row r="45" spans="1:10" x14ac:dyDescent="0.25">
      <c r="A45" s="1" t="s">
        <v>52</v>
      </c>
      <c r="B45" s="4">
        <v>1.0917403022755959E-3</v>
      </c>
      <c r="C45" s="4">
        <v>0.36655180648903141</v>
      </c>
      <c r="D45" s="4">
        <v>0.15113779809627781</v>
      </c>
      <c r="E45" s="4">
        <v>0.15103544744293951</v>
      </c>
      <c r="F45" s="4">
        <v>0.29896625840128283</v>
      </c>
      <c r="G45" s="4">
        <v>7.3351301559141614E-3</v>
      </c>
      <c r="H45" s="4">
        <v>1.7058442223056192E-2</v>
      </c>
      <c r="I45" s="4">
        <v>1.8081948756439559E-3</v>
      </c>
      <c r="J45" s="4">
        <v>5.0151820135785194E-3</v>
      </c>
    </row>
    <row r="46" spans="1:10" x14ac:dyDescent="0.25">
      <c r="A46" s="1" t="s">
        <v>53</v>
      </c>
      <c r="B46" s="4">
        <v>7.0304084062517728E-3</v>
      </c>
      <c r="C46" s="4">
        <v>4.7795437794114867E-2</v>
      </c>
      <c r="D46" s="4">
        <v>0.51501521365259961</v>
      </c>
      <c r="E46" s="4">
        <v>0.22400922268629639</v>
      </c>
      <c r="F46" s="4">
        <v>0</v>
      </c>
      <c r="G46" s="4">
        <v>0.18471831119006679</v>
      </c>
      <c r="H46" s="4">
        <v>8.4667284032279421E-3</v>
      </c>
      <c r="I46" s="4">
        <v>1.5119157862907039E-3</v>
      </c>
      <c r="J46" s="4">
        <v>1.145276208115208E-2</v>
      </c>
    </row>
    <row r="47" spans="1:10" x14ac:dyDescent="0.25">
      <c r="A47" s="1" t="s">
        <v>54</v>
      </c>
      <c r="B47" s="4">
        <v>1.7714717488036269E-2</v>
      </c>
      <c r="C47" s="4">
        <v>6.0126493717292152E-2</v>
      </c>
      <c r="D47" s="4">
        <v>0.29366412000111941</v>
      </c>
      <c r="E47" s="4">
        <v>0.42613270646181411</v>
      </c>
      <c r="F47" s="4">
        <v>9.2911314471217088E-3</v>
      </c>
      <c r="G47" s="4">
        <v>0.1706405843338091</v>
      </c>
      <c r="H47" s="4">
        <v>5.4011697870315952E-3</v>
      </c>
      <c r="I47" s="4">
        <v>3.84798365656396E-3</v>
      </c>
      <c r="J47" s="4">
        <v>1.3181093107211821E-2</v>
      </c>
    </row>
    <row r="48" spans="1:10" x14ac:dyDescent="0.25">
      <c r="A48" s="1" t="s">
        <v>55</v>
      </c>
      <c r="B48" s="4">
        <v>1.2646793134598011E-4</v>
      </c>
      <c r="C48" s="4">
        <v>2.6856368563685638E-2</v>
      </c>
      <c r="D48" s="4">
        <v>0.63295392953929541</v>
      </c>
      <c r="E48" s="4">
        <v>1.5103884372177049E-2</v>
      </c>
      <c r="F48" s="4">
        <v>3.1616982836495029E-3</v>
      </c>
      <c r="G48" s="4">
        <v>0.31995483288166221</v>
      </c>
      <c r="H48" s="4">
        <v>0</v>
      </c>
      <c r="I48" s="4">
        <v>1.5808491418247521E-3</v>
      </c>
      <c r="J48" s="4">
        <v>2.6196928635953019E-4</v>
      </c>
    </row>
    <row r="49" spans="1:10" x14ac:dyDescent="0.25">
      <c r="A49" s="1" t="s">
        <v>56</v>
      </c>
      <c r="B49" s="4">
        <v>1.250269454623841E-3</v>
      </c>
      <c r="C49" s="4">
        <v>0.91088596680319034</v>
      </c>
      <c r="D49" s="4">
        <v>0</v>
      </c>
      <c r="E49" s="4">
        <v>3.4490191851692178E-3</v>
      </c>
      <c r="F49" s="4">
        <v>4.7294675576632902E-2</v>
      </c>
      <c r="G49" s="4">
        <v>1.5994826471222249E-2</v>
      </c>
      <c r="H49" s="4">
        <v>0</v>
      </c>
      <c r="I49" s="4">
        <v>1.034705755550765E-2</v>
      </c>
      <c r="J49" s="4">
        <v>1.07781849536538E-2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9"/>
  <sheetViews>
    <sheetView workbookViewId="0">
      <selection activeCell="G12" sqref="G12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7.3256704980842913E-2</v>
      </c>
      <c r="C2" s="4">
        <v>3.1264367816091952E-2</v>
      </c>
      <c r="D2" s="4">
        <v>0.13011494252873559</v>
      </c>
      <c r="E2" s="4">
        <v>0.61256704980842913</v>
      </c>
      <c r="F2" s="4">
        <v>0</v>
      </c>
      <c r="G2" s="4">
        <v>5.5785440613026822E-2</v>
      </c>
      <c r="H2" s="4">
        <v>0</v>
      </c>
      <c r="I2" s="4">
        <v>1.6858237547892719E-2</v>
      </c>
      <c r="J2" s="4">
        <v>8.0153256704980844E-2</v>
      </c>
    </row>
    <row r="3" spans="1:10" x14ac:dyDescent="0.25">
      <c r="A3" s="1" t="s">
        <v>10</v>
      </c>
      <c r="B3" s="4">
        <v>1.405723579754482E-2</v>
      </c>
      <c r="C3" s="4">
        <v>0.62874181930836848</v>
      </c>
      <c r="D3" s="4">
        <v>0.18630678077682691</v>
      </c>
      <c r="E3" s="4">
        <v>6.8272470278433944E-2</v>
      </c>
      <c r="F3" s="4">
        <v>0</v>
      </c>
      <c r="G3" s="4">
        <v>2.3312550826782321E-2</v>
      </c>
      <c r="H3" s="4">
        <v>0</v>
      </c>
      <c r="I3" s="4">
        <v>2.8811524609843941E-2</v>
      </c>
      <c r="J3" s="4">
        <v>5.049761840219958E-2</v>
      </c>
    </row>
    <row r="4" spans="1:10" x14ac:dyDescent="0.25">
      <c r="A4" s="1" t="s">
        <v>11</v>
      </c>
      <c r="B4" s="4">
        <v>6.3839923773225338E-2</v>
      </c>
      <c r="C4" s="4">
        <v>4.6450690805145307E-3</v>
      </c>
      <c r="D4" s="4">
        <v>0.2629823725583611</v>
      </c>
      <c r="E4" s="4">
        <v>4.4068604097189136E-3</v>
      </c>
      <c r="F4" s="4">
        <v>0.51834206765126245</v>
      </c>
      <c r="G4" s="4">
        <v>4.4306812767984753E-2</v>
      </c>
      <c r="H4" s="4">
        <v>0</v>
      </c>
      <c r="I4" s="4">
        <v>3.6922343973320629E-2</v>
      </c>
      <c r="J4" s="4">
        <v>6.4554549785612189E-2</v>
      </c>
    </row>
    <row r="5" spans="1:10" x14ac:dyDescent="0.25">
      <c r="A5" s="1" t="s">
        <v>12</v>
      </c>
      <c r="B5" s="4">
        <v>7.854578096947935E-3</v>
      </c>
      <c r="C5" s="4">
        <v>0.43469479353680429</v>
      </c>
      <c r="D5" s="4">
        <v>4.6005385996409333E-2</v>
      </c>
      <c r="E5" s="4">
        <v>8.707360861759425E-2</v>
      </c>
      <c r="F5" s="4">
        <v>0.35412926391382399</v>
      </c>
      <c r="G5" s="4">
        <v>7.1813285457809689E-3</v>
      </c>
      <c r="H5" s="4">
        <v>0</v>
      </c>
      <c r="I5" s="4">
        <v>3.119389587073608E-2</v>
      </c>
      <c r="J5" s="4">
        <v>3.1867145421903047E-2</v>
      </c>
    </row>
    <row r="6" spans="1:10" x14ac:dyDescent="0.25">
      <c r="A6" s="1" t="s">
        <v>13</v>
      </c>
      <c r="B6" s="4">
        <v>8.5999299964998235E-2</v>
      </c>
      <c r="C6" s="4">
        <v>4.3017150857542867E-2</v>
      </c>
      <c r="D6" s="4">
        <v>9.4627231361568059E-2</v>
      </c>
      <c r="E6" s="4">
        <v>0.6666258312915645</v>
      </c>
      <c r="F6" s="4">
        <v>2.6198809940497021E-2</v>
      </c>
      <c r="G6" s="4">
        <v>2.52187609380469E-2</v>
      </c>
      <c r="H6" s="4">
        <v>0</v>
      </c>
      <c r="I6" s="4">
        <v>1.400070003500175E-4</v>
      </c>
      <c r="J6" s="4">
        <v>5.8172908645432272E-2</v>
      </c>
    </row>
    <row r="7" spans="1:10" x14ac:dyDescent="0.25">
      <c r="A7" s="1" t="s">
        <v>14</v>
      </c>
      <c r="B7" s="4">
        <v>1.5925196545147239E-2</v>
      </c>
      <c r="C7" s="4">
        <v>9.1193847012668833E-2</v>
      </c>
      <c r="D7" s="4">
        <v>9.2310316488083244E-2</v>
      </c>
      <c r="E7" s="4">
        <v>0.59169780892865453</v>
      </c>
      <c r="F7" s="4">
        <v>0.1483818945866737</v>
      </c>
      <c r="G7" s="4">
        <v>6.7918559754376719E-3</v>
      </c>
      <c r="H7" s="4">
        <v>3.1013040983733662E-5</v>
      </c>
      <c r="I7" s="4">
        <v>6.1871016762548659E-3</v>
      </c>
      <c r="J7" s="4">
        <v>4.7480965746096233E-2</v>
      </c>
    </row>
    <row r="8" spans="1:10" x14ac:dyDescent="0.25">
      <c r="A8" s="1" t="s">
        <v>15</v>
      </c>
      <c r="B8" s="4">
        <v>9.4926350245499187E-3</v>
      </c>
      <c r="C8" s="4">
        <v>0</v>
      </c>
      <c r="D8" s="4">
        <v>1.407528641571195E-2</v>
      </c>
      <c r="E8" s="4">
        <v>0.56661211129296241</v>
      </c>
      <c r="F8" s="4">
        <v>0.34615384615384609</v>
      </c>
      <c r="G8" s="4">
        <v>2.094926350245499E-2</v>
      </c>
      <c r="H8" s="4">
        <v>1.9148936170212769E-2</v>
      </c>
      <c r="I8" s="4">
        <v>2.176759410801964E-2</v>
      </c>
      <c r="J8" s="4">
        <v>1.8003273322422259E-3</v>
      </c>
    </row>
    <row r="9" spans="1:10" x14ac:dyDescent="0.25">
      <c r="A9" s="1" t="s">
        <v>16</v>
      </c>
      <c r="B9" s="4">
        <v>1.0090516438012041E-2</v>
      </c>
      <c r="C9" s="4">
        <v>0.67733847637415623</v>
      </c>
      <c r="D9" s="4">
        <v>3.2720436294093332E-2</v>
      </c>
      <c r="E9" s="4">
        <v>0.18691117719990599</v>
      </c>
      <c r="F9" s="4">
        <v>3.4550213528034161E-2</v>
      </c>
      <c r="G9" s="4">
        <v>8.5702940771294044E-3</v>
      </c>
      <c r="H9" s="4">
        <v>0</v>
      </c>
      <c r="I9" s="4">
        <v>1.078255796050339E-2</v>
      </c>
      <c r="J9" s="4">
        <v>3.9036328128165439E-2</v>
      </c>
    </row>
    <row r="10" spans="1:10" x14ac:dyDescent="0.25">
      <c r="A10" s="1" t="s">
        <v>17</v>
      </c>
      <c r="B10" s="4">
        <v>1.0224948875255621E-2</v>
      </c>
      <c r="C10" s="4">
        <v>0</v>
      </c>
      <c r="D10" s="4">
        <v>0</v>
      </c>
      <c r="E10" s="4">
        <v>0</v>
      </c>
      <c r="F10" s="4">
        <v>0</v>
      </c>
      <c r="G10" s="4">
        <v>0.91206543967280151</v>
      </c>
      <c r="H10" s="4">
        <v>0</v>
      </c>
      <c r="I10" s="4">
        <v>3.0674846625766871E-2</v>
      </c>
      <c r="J10" s="4">
        <v>4.7034764826175857E-2</v>
      </c>
    </row>
    <row r="11" spans="1:10" x14ac:dyDescent="0.25">
      <c r="A11" s="1" t="s">
        <v>18</v>
      </c>
      <c r="B11" s="4">
        <v>5.8041702231435198E-2</v>
      </c>
      <c r="C11" s="4">
        <v>0.51176685770028052</v>
      </c>
      <c r="D11" s="4">
        <v>4.5482258261187673E-2</v>
      </c>
      <c r="E11" s="4">
        <v>2.4387269845140839E-2</v>
      </c>
      <c r="F11" s="4">
        <v>0.29386660163394712</v>
      </c>
      <c r="G11" s="4">
        <v>3.4386050481648583E-2</v>
      </c>
      <c r="H11" s="4">
        <v>0</v>
      </c>
      <c r="I11" s="4">
        <v>2.5972442385074991E-2</v>
      </c>
      <c r="J11" s="4">
        <v>6.0968174612852097E-3</v>
      </c>
    </row>
    <row r="12" spans="1:10" x14ac:dyDescent="0.25">
      <c r="A12" s="1" t="s">
        <v>19</v>
      </c>
      <c r="B12" s="4">
        <v>7.9457696928093374E-2</v>
      </c>
      <c r="C12" s="4">
        <v>0.40836544612072329</v>
      </c>
      <c r="D12" s="4">
        <v>0.12577811754060261</v>
      </c>
      <c r="E12" s="4">
        <v>3.2060782875953639E-2</v>
      </c>
      <c r="F12" s="4">
        <v>0.13203426057381781</v>
      </c>
      <c r="G12" s="4">
        <v>3.7911290700032768E-2</v>
      </c>
      <c r="H12" s="4">
        <v>2.6522302135825401E-4</v>
      </c>
      <c r="I12" s="4">
        <v>5.9441159492643968E-2</v>
      </c>
      <c r="J12" s="4">
        <v>0.1246860227467744</v>
      </c>
    </row>
    <row r="13" spans="1:10" x14ac:dyDescent="0.25">
      <c r="A13" s="1" t="s">
        <v>20</v>
      </c>
      <c r="B13" s="4">
        <v>0.15480370252154491</v>
      </c>
      <c r="C13" s="4">
        <v>0.28311522502393871</v>
      </c>
      <c r="D13" s="4">
        <v>7.2135333546121921E-2</v>
      </c>
      <c r="E13" s="4">
        <v>1.659751037344398E-2</v>
      </c>
      <c r="F13" s="4">
        <v>0</v>
      </c>
      <c r="G13" s="4">
        <v>4.0217044366421963E-2</v>
      </c>
      <c r="H13" s="4">
        <v>0</v>
      </c>
      <c r="I13" s="4">
        <v>2.3619533992977979E-2</v>
      </c>
      <c r="J13" s="4">
        <v>0.40951165017555058</v>
      </c>
    </row>
    <row r="14" spans="1:10" x14ac:dyDescent="0.25">
      <c r="A14" s="1" t="s">
        <v>21</v>
      </c>
      <c r="B14" s="4">
        <v>7.8060805258833188E-2</v>
      </c>
      <c r="C14" s="4">
        <v>0</v>
      </c>
      <c r="D14" s="4">
        <v>5.7518488085456041E-3</v>
      </c>
      <c r="E14" s="4">
        <v>3.286770747740345E-3</v>
      </c>
      <c r="F14" s="4">
        <v>0</v>
      </c>
      <c r="G14" s="4">
        <v>0.8635990139687757</v>
      </c>
      <c r="H14" s="4">
        <v>0</v>
      </c>
      <c r="I14" s="4">
        <v>8.2169268693508635E-4</v>
      </c>
      <c r="J14" s="4">
        <v>4.8479868529170092E-2</v>
      </c>
    </row>
    <row r="15" spans="1:10" x14ac:dyDescent="0.25">
      <c r="A15" s="1" t="s">
        <v>22</v>
      </c>
      <c r="B15" s="4">
        <v>2.0981599616505031E-2</v>
      </c>
      <c r="C15" s="4">
        <v>0.13433386186806301</v>
      </c>
      <c r="D15" s="4">
        <v>0.19480806814410559</v>
      </c>
      <c r="E15" s="4">
        <v>0.13422323831999711</v>
      </c>
      <c r="F15" s="4">
        <v>0.2161952874368524</v>
      </c>
      <c r="G15" s="4">
        <v>6.8844721413031468E-2</v>
      </c>
      <c r="H15" s="4">
        <v>0</v>
      </c>
      <c r="I15" s="4">
        <v>5.029683985397692E-2</v>
      </c>
      <c r="J15" s="4">
        <v>0.18031638334746861</v>
      </c>
    </row>
    <row r="16" spans="1:10" x14ac:dyDescent="0.25">
      <c r="A16" s="1" t="s">
        <v>23</v>
      </c>
      <c r="B16" s="4">
        <v>0.16822429906542061</v>
      </c>
      <c r="C16" s="4">
        <v>0.1017815420560748</v>
      </c>
      <c r="D16" s="4">
        <v>5.4614485981308421E-2</v>
      </c>
      <c r="E16" s="4">
        <v>0.23072429906542061</v>
      </c>
      <c r="F16" s="4">
        <v>0.33878504672897197</v>
      </c>
      <c r="G16" s="4">
        <v>6.0747663551401883E-2</v>
      </c>
      <c r="H16" s="4">
        <v>0</v>
      </c>
      <c r="I16" s="4">
        <v>2.9205607476635523E-4</v>
      </c>
      <c r="J16" s="4">
        <v>4.4830607476635517E-2</v>
      </c>
    </row>
    <row r="17" spans="1:10" x14ac:dyDescent="0.25">
      <c r="A17" s="1" t="s">
        <v>24</v>
      </c>
      <c r="B17" s="4">
        <v>1.3459817433327369E-2</v>
      </c>
      <c r="C17" s="4">
        <v>1.8310363343475931E-2</v>
      </c>
      <c r="D17" s="4">
        <v>6.2591730803651338E-2</v>
      </c>
      <c r="E17" s="4">
        <v>0.1088956506175049</v>
      </c>
      <c r="F17" s="4">
        <v>0.72167531770180782</v>
      </c>
      <c r="G17" s="4">
        <v>2.0225523536781819E-2</v>
      </c>
      <c r="H17" s="4">
        <v>1.073921603722928E-3</v>
      </c>
      <c r="I17" s="4">
        <v>1.550026848040093E-2</v>
      </c>
      <c r="J17" s="4">
        <v>3.8267406479327012E-2</v>
      </c>
    </row>
    <row r="18" spans="1:10" x14ac:dyDescent="0.25">
      <c r="A18" s="1" t="s">
        <v>25</v>
      </c>
      <c r="B18" s="4">
        <v>8.865499144996758E-2</v>
      </c>
      <c r="C18" s="4">
        <v>9.0423963677103619E-2</v>
      </c>
      <c r="D18" s="4">
        <v>0.42198832478330089</v>
      </c>
      <c r="E18" s="4">
        <v>1.5832301432867509E-2</v>
      </c>
      <c r="F18" s="4">
        <v>0.21148062975411289</v>
      </c>
      <c r="G18" s="4">
        <v>3.1369774161212352E-2</v>
      </c>
      <c r="H18" s="4">
        <v>0</v>
      </c>
      <c r="I18" s="4">
        <v>3.0691668140810199E-2</v>
      </c>
      <c r="J18" s="4">
        <v>0.109558346600625</v>
      </c>
    </row>
    <row r="19" spans="1:10" x14ac:dyDescent="0.25">
      <c r="A19" s="1" t="s">
        <v>26</v>
      </c>
      <c r="B19" s="4">
        <v>4.9623231023708881E-3</v>
      </c>
      <c r="C19" s="4">
        <v>0.34699503767689771</v>
      </c>
      <c r="D19" s="4">
        <v>0.27513324756478591</v>
      </c>
      <c r="E19" s="4">
        <v>0.1018195184708693</v>
      </c>
      <c r="F19" s="4">
        <v>0</v>
      </c>
      <c r="G19" s="4">
        <v>0.10420878514978869</v>
      </c>
      <c r="H19" s="4">
        <v>0</v>
      </c>
      <c r="I19" s="4">
        <v>7.2229369601176263E-2</v>
      </c>
      <c r="J19" s="4">
        <v>9.4651718434111395E-2</v>
      </c>
    </row>
    <row r="20" spans="1:10" x14ac:dyDescent="0.25">
      <c r="A20" s="1" t="s">
        <v>27</v>
      </c>
      <c r="B20" s="4">
        <v>3.4072900158478608E-2</v>
      </c>
      <c r="C20" s="4">
        <v>0.20602218700475439</v>
      </c>
      <c r="D20" s="4">
        <v>0.1259904912836767</v>
      </c>
      <c r="E20" s="4">
        <v>0.5427892234548336</v>
      </c>
      <c r="F20" s="4">
        <v>0</v>
      </c>
      <c r="G20" s="4">
        <v>5.5467511885895406E-3</v>
      </c>
      <c r="H20" s="4">
        <v>0</v>
      </c>
      <c r="I20" s="4">
        <v>5.5467511885895406E-3</v>
      </c>
      <c r="J20" s="4">
        <v>8.0031695721077656E-2</v>
      </c>
    </row>
    <row r="21" spans="1:10" x14ac:dyDescent="0.25">
      <c r="A21" s="1" t="s">
        <v>28</v>
      </c>
      <c r="B21" s="4">
        <v>6.5073876139578754E-2</v>
      </c>
      <c r="C21" s="4">
        <v>0.1769883684375983</v>
      </c>
      <c r="D21" s="4">
        <v>0.20370952530650741</v>
      </c>
      <c r="E21" s="4">
        <v>8.1735303363722114E-3</v>
      </c>
      <c r="F21" s="4">
        <v>0.50455831499528458</v>
      </c>
      <c r="G21" s="4">
        <v>1.257466205595725E-2</v>
      </c>
      <c r="H21" s="4">
        <v>0</v>
      </c>
      <c r="I21" s="4">
        <v>7.5447972335743489E-3</v>
      </c>
      <c r="J21" s="4">
        <v>2.1376925495127319E-2</v>
      </c>
    </row>
    <row r="22" spans="1:10" x14ac:dyDescent="0.25">
      <c r="A22" s="1" t="s">
        <v>29</v>
      </c>
      <c r="B22" s="4">
        <v>3.9642787808192588E-2</v>
      </c>
      <c r="C22" s="4">
        <v>0.52564550572704327</v>
      </c>
      <c r="D22" s="4">
        <v>0.23991457969326341</v>
      </c>
      <c r="E22" s="4">
        <v>7.2529605901766644E-2</v>
      </c>
      <c r="F22" s="4">
        <v>0</v>
      </c>
      <c r="G22" s="4">
        <v>8.0761017278198413E-2</v>
      </c>
      <c r="H22" s="4">
        <v>4.1390021355076682E-2</v>
      </c>
      <c r="I22" s="4">
        <v>7.765482430596001E-5</v>
      </c>
      <c r="J22" s="4">
        <v>3.8827412152979998E-5</v>
      </c>
    </row>
    <row r="23" spans="1:10" x14ac:dyDescent="0.25">
      <c r="A23" s="1" t="s">
        <v>30</v>
      </c>
      <c r="B23" s="4">
        <v>2.2494211048627189E-2</v>
      </c>
      <c r="C23" s="4">
        <v>0.1554746940125703</v>
      </c>
      <c r="D23" s="4">
        <v>0.50711214025802176</v>
      </c>
      <c r="E23" s="4">
        <v>2.2494211048627189E-2</v>
      </c>
      <c r="F23" s="4">
        <v>0</v>
      </c>
      <c r="G23" s="4">
        <v>8.8653655309295393E-2</v>
      </c>
      <c r="H23" s="4">
        <v>0</v>
      </c>
      <c r="I23" s="4">
        <v>3.3079722130334102E-4</v>
      </c>
      <c r="J23" s="4">
        <v>0.2034402911015547</v>
      </c>
    </row>
    <row r="24" spans="1:10" x14ac:dyDescent="0.25">
      <c r="A24" s="1" t="s">
        <v>31</v>
      </c>
      <c r="B24" s="4">
        <v>1.770656469816086E-2</v>
      </c>
      <c r="C24" s="4">
        <v>0.76590523206871453</v>
      </c>
      <c r="D24" s="4">
        <v>5.1807039821935602E-2</v>
      </c>
      <c r="E24" s="4">
        <v>9.1586171472598343E-2</v>
      </c>
      <c r="F24" s="4">
        <v>2.7037824418223069E-2</v>
      </c>
      <c r="G24" s="4">
        <v>6.7130851655799219E-3</v>
      </c>
      <c r="H24" s="4">
        <v>0</v>
      </c>
      <c r="I24" s="4">
        <v>8.246893147088619E-3</v>
      </c>
      <c r="J24" s="4">
        <v>3.0997189207699009E-2</v>
      </c>
    </row>
    <row r="25" spans="1:10" x14ac:dyDescent="0.25">
      <c r="A25" s="1" t="s">
        <v>32</v>
      </c>
      <c r="B25" s="4">
        <v>6.7896935933147634E-2</v>
      </c>
      <c r="C25" s="4">
        <v>0.1239902506963788</v>
      </c>
      <c r="D25" s="4">
        <v>0.43931058495821729</v>
      </c>
      <c r="E25" s="4">
        <v>0.14773676880222841</v>
      </c>
      <c r="F25" s="4">
        <v>0</v>
      </c>
      <c r="G25" s="4">
        <v>6.0619777158774382E-2</v>
      </c>
      <c r="H25" s="4">
        <v>2.1901114206128131E-2</v>
      </c>
      <c r="I25" s="4">
        <v>7.6949860724233987E-2</v>
      </c>
      <c r="J25" s="4">
        <v>6.159470752089137E-2</v>
      </c>
    </row>
    <row r="26" spans="1:10" x14ac:dyDescent="0.25">
      <c r="A26" s="1" t="s">
        <v>33</v>
      </c>
      <c r="B26" s="4">
        <v>2.286735581103275E-2</v>
      </c>
      <c r="C26" s="4">
        <v>0.33353299198145109</v>
      </c>
      <c r="D26" s="4">
        <v>0.40753550381605641</v>
      </c>
      <c r="E26" s="4">
        <v>7.6736547193507892E-2</v>
      </c>
      <c r="F26" s="4">
        <v>1.7080475316394551E-2</v>
      </c>
      <c r="G26" s="4">
        <v>9.5227514249830933E-2</v>
      </c>
      <c r="H26" s="4">
        <v>0</v>
      </c>
      <c r="I26" s="4">
        <v>4.186068978842624E-2</v>
      </c>
      <c r="J26" s="4">
        <v>5.1589218433001644E-3</v>
      </c>
    </row>
    <row r="27" spans="1:10" x14ac:dyDescent="0.25">
      <c r="A27" s="1" t="s">
        <v>34</v>
      </c>
      <c r="B27" s="4">
        <v>1.149167972539363E-2</v>
      </c>
      <c r="C27" s="4">
        <v>0.4201738676218193</v>
      </c>
      <c r="D27" s="4">
        <v>0.2312887097977763</v>
      </c>
      <c r="E27" s="4">
        <v>5.1488694873516897E-3</v>
      </c>
      <c r="F27" s="4">
        <v>0.28766509961943137</v>
      </c>
      <c r="G27" s="4">
        <v>3.0706663681814791E-2</v>
      </c>
      <c r="H27" s="4">
        <v>9.3276621147675551E-4</v>
      </c>
      <c r="I27" s="4">
        <v>9.4582493843743017E-3</v>
      </c>
      <c r="J27" s="4">
        <v>3.1340944705618989E-3</v>
      </c>
    </row>
    <row r="28" spans="1:10" x14ac:dyDescent="0.25">
      <c r="A28" s="1" t="s">
        <v>35</v>
      </c>
      <c r="B28" s="4">
        <v>0.1290322580645161</v>
      </c>
      <c r="C28" s="4">
        <v>0</v>
      </c>
      <c r="D28" s="4">
        <v>0.29032258064516131</v>
      </c>
      <c r="E28" s="4">
        <v>0.13196480938416419</v>
      </c>
      <c r="F28" s="4">
        <v>0</v>
      </c>
      <c r="G28" s="4">
        <v>9.3841642228739003E-2</v>
      </c>
      <c r="H28" s="4">
        <v>0</v>
      </c>
      <c r="I28" s="4">
        <v>2.0527859237536659E-2</v>
      </c>
      <c r="J28" s="4">
        <v>0.33431085043988268</v>
      </c>
    </row>
    <row r="29" spans="1:10" x14ac:dyDescent="0.25">
      <c r="A29" s="1" t="s">
        <v>36</v>
      </c>
      <c r="B29" s="4">
        <v>0.17721518987341769</v>
      </c>
      <c r="C29" s="4">
        <v>0</v>
      </c>
      <c r="D29" s="4">
        <v>0.32911392405063289</v>
      </c>
      <c r="E29" s="4">
        <v>0.15189873417721519</v>
      </c>
      <c r="F29" s="4">
        <v>0</v>
      </c>
      <c r="G29" s="4">
        <v>8.8607594936708861E-2</v>
      </c>
      <c r="H29" s="4">
        <v>0</v>
      </c>
      <c r="I29" s="4">
        <v>0.12658227848101269</v>
      </c>
      <c r="J29" s="4">
        <v>0.12658227848101269</v>
      </c>
    </row>
    <row r="30" spans="1:10" x14ac:dyDescent="0.25">
      <c r="A30" s="1" t="s">
        <v>37</v>
      </c>
      <c r="B30" s="4">
        <v>0.1277258566978193</v>
      </c>
      <c r="C30" s="4">
        <v>0</v>
      </c>
      <c r="D30" s="4">
        <v>0.45794392523364491</v>
      </c>
      <c r="E30" s="4">
        <v>0.39408099688473519</v>
      </c>
      <c r="F30" s="4">
        <v>0</v>
      </c>
      <c r="G30" s="4">
        <v>0</v>
      </c>
      <c r="H30" s="4">
        <v>0</v>
      </c>
      <c r="I30" s="4">
        <v>0</v>
      </c>
      <c r="J30" s="4">
        <v>2.0249221183800629E-2</v>
      </c>
    </row>
    <row r="31" spans="1:10" x14ac:dyDescent="0.25">
      <c r="A31" s="1" t="s">
        <v>38</v>
      </c>
      <c r="B31" s="4">
        <v>1.1627906976744189E-2</v>
      </c>
      <c r="C31" s="4">
        <v>0</v>
      </c>
      <c r="D31" s="4">
        <v>0</v>
      </c>
      <c r="E31" s="4">
        <v>0</v>
      </c>
      <c r="F31" s="4">
        <v>0</v>
      </c>
      <c r="G31" s="4">
        <v>0.83720930232558133</v>
      </c>
      <c r="H31" s="4">
        <v>0</v>
      </c>
      <c r="I31" s="4">
        <v>0.15116279069767441</v>
      </c>
      <c r="J31" s="4">
        <v>0</v>
      </c>
    </row>
    <row r="32" spans="1:10" x14ac:dyDescent="0.25">
      <c r="A32" s="1" t="s">
        <v>39</v>
      </c>
      <c r="B32" s="4">
        <v>2.31667876707808E-2</v>
      </c>
      <c r="C32" s="4">
        <v>0.10487756583723851</v>
      </c>
      <c r="D32" s="4">
        <v>0.58438386905154771</v>
      </c>
      <c r="E32" s="4">
        <v>9.8145336941455996E-2</v>
      </c>
      <c r="F32" s="4">
        <v>3.3892152333179319E-2</v>
      </c>
      <c r="G32" s="4">
        <v>0.10203946934195759</v>
      </c>
      <c r="H32" s="4">
        <v>1.9206653026202891E-2</v>
      </c>
      <c r="I32" s="4">
        <v>1.518051613754868E-3</v>
      </c>
      <c r="J32" s="4">
        <v>3.2770114183882253E-2</v>
      </c>
    </row>
    <row r="33" spans="1:10" x14ac:dyDescent="0.25">
      <c r="A33" s="1" t="s">
        <v>40</v>
      </c>
      <c r="B33" s="4">
        <v>4.3134498814020913E-2</v>
      </c>
      <c r="C33" s="4">
        <v>0.32267416322586312</v>
      </c>
      <c r="D33" s="4">
        <v>0.46130194149169812</v>
      </c>
      <c r="E33" s="4">
        <v>8.7850303083545646E-4</v>
      </c>
      <c r="F33" s="4">
        <v>3.4788720021084067E-2</v>
      </c>
      <c r="G33" s="4">
        <v>5.1392427303874187E-2</v>
      </c>
      <c r="H33" s="4">
        <v>0</v>
      </c>
      <c r="I33" s="4">
        <v>1.40560484933673E-2</v>
      </c>
      <c r="J33" s="4">
        <v>7.1773697619256782E-2</v>
      </c>
    </row>
    <row r="34" spans="1:10" x14ac:dyDescent="0.25">
      <c r="A34" s="1" t="s">
        <v>41</v>
      </c>
      <c r="B34" s="4">
        <v>1.5527950310559001E-3</v>
      </c>
      <c r="C34" s="4">
        <v>2.7005130974885221E-4</v>
      </c>
      <c r="D34" s="4">
        <v>1.4920334863624089E-2</v>
      </c>
      <c r="E34" s="4">
        <v>0.96415068863083964</v>
      </c>
      <c r="F34" s="4">
        <v>0</v>
      </c>
      <c r="G34" s="4">
        <v>4.86092357547934E-3</v>
      </c>
      <c r="H34" s="4">
        <v>0</v>
      </c>
      <c r="I34" s="4">
        <v>0</v>
      </c>
      <c r="J34" s="4">
        <v>1.4245206589251949E-2</v>
      </c>
    </row>
    <row r="35" spans="1:10" x14ac:dyDescent="0.25">
      <c r="A35" s="1" t="s">
        <v>42</v>
      </c>
      <c r="B35" s="4">
        <v>4.7925823348786797E-2</v>
      </c>
      <c r="C35" s="4">
        <v>0.78463483653440902</v>
      </c>
      <c r="D35" s="4">
        <v>4.7143115178517672E-2</v>
      </c>
      <c r="E35" s="4">
        <v>1.2884580649045701E-2</v>
      </c>
      <c r="F35" s="4">
        <v>0</v>
      </c>
      <c r="G35" s="4">
        <v>3.088686856523571E-2</v>
      </c>
      <c r="H35" s="4">
        <v>0</v>
      </c>
      <c r="I35" s="4">
        <v>7.2249984947919796E-4</v>
      </c>
      <c r="J35" s="4">
        <v>7.5802275874525857E-2</v>
      </c>
    </row>
    <row r="36" spans="1:10" x14ac:dyDescent="0.25">
      <c r="A36" s="1" t="s">
        <v>43</v>
      </c>
      <c r="B36" s="4">
        <v>5.1919499408083887E-2</v>
      </c>
      <c r="C36" s="4">
        <v>0.2135971588026383</v>
      </c>
      <c r="D36" s="4">
        <v>0.21275156434973791</v>
      </c>
      <c r="E36" s="4">
        <v>0.26585489599188228</v>
      </c>
      <c r="F36" s="4">
        <v>0</v>
      </c>
      <c r="G36" s="4">
        <v>2.7397260273972612E-2</v>
      </c>
      <c r="H36" s="4">
        <v>2.8750211398613228E-3</v>
      </c>
      <c r="I36" s="4">
        <v>1.4713343480466771E-2</v>
      </c>
      <c r="J36" s="4">
        <v>0.210891256553357</v>
      </c>
    </row>
    <row r="37" spans="1:10" x14ac:dyDescent="0.25">
      <c r="A37" s="1" t="s">
        <v>44</v>
      </c>
      <c r="B37" s="4">
        <v>8.2056045827527489E-3</v>
      </c>
      <c r="C37" s="4">
        <v>0.24585849202662949</v>
      </c>
      <c r="D37" s="4">
        <v>0.14940393249729059</v>
      </c>
      <c r="E37" s="4">
        <v>0.2791453785415699</v>
      </c>
      <c r="F37" s="4">
        <v>0.1747948598854312</v>
      </c>
      <c r="G37" s="4">
        <v>1.2385818238117361E-2</v>
      </c>
      <c r="H37" s="4">
        <v>0</v>
      </c>
      <c r="I37" s="4">
        <v>2.8177736491716981E-2</v>
      </c>
      <c r="J37" s="4">
        <v>0.1020281777364917</v>
      </c>
    </row>
    <row r="38" spans="1:10" x14ac:dyDescent="0.25">
      <c r="A38" s="1" t="s">
        <v>45</v>
      </c>
      <c r="B38" s="4">
        <v>4.0613849322619009E-4</v>
      </c>
      <c r="C38" s="4">
        <v>0.15533830369489329</v>
      </c>
      <c r="D38" s="4">
        <v>0.47276454604353407</v>
      </c>
      <c r="E38" s="4">
        <v>0.17851720770115939</v>
      </c>
      <c r="F38" s="4">
        <v>0.1779756897101912</v>
      </c>
      <c r="G38" s="4">
        <v>1.3973098159805819E-2</v>
      </c>
      <c r="H38" s="4">
        <v>4.3514838559948941E-4</v>
      </c>
      <c r="I38" s="4">
        <v>4.4481834972392249E-4</v>
      </c>
      <c r="J38" s="4">
        <v>1.450494618664965E-4</v>
      </c>
    </row>
    <row r="39" spans="1:10" x14ac:dyDescent="0.25">
      <c r="A39" s="1" t="s">
        <v>46</v>
      </c>
      <c r="B39" s="4">
        <v>7.3705818205144644E-2</v>
      </c>
      <c r="C39" s="4">
        <v>1.6678427096029249E-3</v>
      </c>
      <c r="D39" s="4">
        <v>4.3620501635768813E-3</v>
      </c>
      <c r="E39" s="4">
        <v>0.3978446340368208</v>
      </c>
      <c r="F39" s="4">
        <v>0.40477259606132532</v>
      </c>
      <c r="G39" s="4">
        <v>1.7448200654307529E-2</v>
      </c>
      <c r="H39" s="4">
        <v>0</v>
      </c>
      <c r="I39" s="4">
        <v>8.9806915132465196E-4</v>
      </c>
      <c r="J39" s="4">
        <v>9.9300789017897226E-2</v>
      </c>
    </row>
    <row r="40" spans="1:10" x14ac:dyDescent="0.25">
      <c r="A40" s="1" t="s">
        <v>47</v>
      </c>
      <c r="B40" s="4">
        <v>1.7252002464571779E-2</v>
      </c>
      <c r="C40" s="4">
        <v>0.30868761552680218</v>
      </c>
      <c r="D40" s="4">
        <v>2.5878003696857669E-2</v>
      </c>
      <c r="E40" s="4">
        <v>0.27726432532347511</v>
      </c>
      <c r="F40" s="4">
        <v>0.35243376463339487</v>
      </c>
      <c r="G40" s="4">
        <v>1.232285890326556E-3</v>
      </c>
      <c r="H40" s="4">
        <v>0</v>
      </c>
      <c r="I40" s="4">
        <v>1.6635859519408509E-2</v>
      </c>
      <c r="J40" s="4">
        <v>6.1614294516327791E-4</v>
      </c>
    </row>
    <row r="41" spans="1:10" x14ac:dyDescent="0.25">
      <c r="A41" s="1" t="s">
        <v>48</v>
      </c>
      <c r="B41" s="4">
        <v>6.4842578710644666E-2</v>
      </c>
      <c r="C41" s="4">
        <v>0.1049475262368815</v>
      </c>
      <c r="D41" s="4">
        <v>5.6971514242878551E-2</v>
      </c>
      <c r="E41" s="4">
        <v>0.16341829085457271</v>
      </c>
      <c r="F41" s="4">
        <v>0.55359820089955014</v>
      </c>
      <c r="G41" s="4">
        <v>3.5982008995502253E-2</v>
      </c>
      <c r="H41" s="4">
        <v>0</v>
      </c>
      <c r="I41" s="4">
        <v>1.9865067466266869E-2</v>
      </c>
      <c r="J41" s="4">
        <v>3.7481259370314841E-4</v>
      </c>
    </row>
    <row r="42" spans="1:10" x14ac:dyDescent="0.25">
      <c r="A42" s="1" t="s">
        <v>49</v>
      </c>
      <c r="B42" s="4">
        <v>5.9556432460082572E-3</v>
      </c>
      <c r="C42" s="4">
        <v>0.33026416748876469</v>
      </c>
      <c r="D42" s="4">
        <v>0.32602579560816991</v>
      </c>
      <c r="E42" s="4">
        <v>0.2456428806313713</v>
      </c>
      <c r="F42" s="4">
        <v>0</v>
      </c>
      <c r="G42" s="4">
        <v>1.3993934743688111E-2</v>
      </c>
      <c r="H42" s="4">
        <v>1.7611165917644049E-2</v>
      </c>
      <c r="I42" s="4">
        <v>3.799919617085023E-3</v>
      </c>
      <c r="J42" s="4">
        <v>5.6706492747268807E-2</v>
      </c>
    </row>
    <row r="43" spans="1:10" x14ac:dyDescent="0.25">
      <c r="A43" s="1" t="s">
        <v>50</v>
      </c>
      <c r="B43" s="4">
        <v>1.527157715467429E-2</v>
      </c>
      <c r="C43" s="4">
        <v>0.30233684082476742</v>
      </c>
      <c r="D43" s="4">
        <v>0.33705492366644357</v>
      </c>
      <c r="E43" s="4">
        <v>6.3548445958275038E-2</v>
      </c>
      <c r="F43" s="4">
        <v>0.19601970683048481</v>
      </c>
      <c r="G43" s="4">
        <v>1.243963262575269E-2</v>
      </c>
      <c r="H43" s="4">
        <v>4.6615169393589197E-3</v>
      </c>
      <c r="I43" s="4">
        <v>1.3395778845569001E-2</v>
      </c>
      <c r="J43" s="4">
        <v>5.527157715467429E-2</v>
      </c>
    </row>
    <row r="44" spans="1:10" x14ac:dyDescent="0.25">
      <c r="A44" s="1" t="s">
        <v>51</v>
      </c>
      <c r="B44" s="4">
        <v>1.0558465429317709E-2</v>
      </c>
      <c r="C44" s="4">
        <v>0.29429649387083839</v>
      </c>
      <c r="D44" s="4">
        <v>0.3944429856686798</v>
      </c>
      <c r="E44" s="4">
        <v>0.1951035807570585</v>
      </c>
      <c r="F44" s="4">
        <v>2.71493525338935E-2</v>
      </c>
      <c r="G44" s="4">
        <v>5.496206415235147E-2</v>
      </c>
      <c r="H44" s="4">
        <v>1.327409168175348E-2</v>
      </c>
      <c r="I44" s="4">
        <v>5.0304730579471798E-3</v>
      </c>
      <c r="J44" s="4">
        <v>5.1824928481598691E-3</v>
      </c>
    </row>
    <row r="45" spans="1:10" x14ac:dyDescent="0.25">
      <c r="A45" s="1" t="s">
        <v>52</v>
      </c>
      <c r="B45" s="4">
        <v>1.210409521888239E-3</v>
      </c>
      <c r="C45" s="4">
        <v>0.37667271871427621</v>
      </c>
      <c r="D45" s="4">
        <v>0.14709837939614009</v>
      </c>
      <c r="E45" s="4">
        <v>0.16542263465805929</v>
      </c>
      <c r="F45" s="4">
        <v>0.27217402999125823</v>
      </c>
      <c r="G45" s="4">
        <v>1.375159706811916E-2</v>
      </c>
      <c r="H45" s="4">
        <v>1.7046600766592701E-2</v>
      </c>
      <c r="I45" s="4">
        <v>1.9164817429897119E-3</v>
      </c>
      <c r="J45" s="4">
        <v>4.7071481406764848E-3</v>
      </c>
    </row>
    <row r="46" spans="1:10" x14ac:dyDescent="0.25">
      <c r="A46" s="1" t="s">
        <v>53</v>
      </c>
      <c r="B46" s="4">
        <v>6.2284256340987554E-3</v>
      </c>
      <c r="C46" s="4">
        <v>4.6319225574065738E-2</v>
      </c>
      <c r="D46" s="4">
        <v>0.53451898544199306</v>
      </c>
      <c r="E46" s="4">
        <v>0.2210903496923308</v>
      </c>
      <c r="F46" s="4">
        <v>0</v>
      </c>
      <c r="G46" s="4">
        <v>0.16687303016659161</v>
      </c>
      <c r="H46" s="4">
        <v>8.7985892240732416E-3</v>
      </c>
      <c r="I46" s="4">
        <v>3.4518985441993099E-3</v>
      </c>
      <c r="J46" s="4">
        <v>1.271949572264746E-2</v>
      </c>
    </row>
    <row r="47" spans="1:10" x14ac:dyDescent="0.25">
      <c r="A47" s="1" t="s">
        <v>54</v>
      </c>
      <c r="B47" s="4">
        <v>1.8631558502816239E-2</v>
      </c>
      <c r="C47" s="4">
        <v>6.4038178740878429E-2</v>
      </c>
      <c r="D47" s="4">
        <v>0.30382064870564079</v>
      </c>
      <c r="E47" s="4">
        <v>0.41284925501512171</v>
      </c>
      <c r="F47" s="4">
        <v>1.0848755583918309E-2</v>
      </c>
      <c r="G47" s="4">
        <v>0.162231902555423</v>
      </c>
      <c r="H47" s="4">
        <v>5.5353625038150993E-3</v>
      </c>
      <c r="I47" s="4">
        <v>6.6313365333925253E-3</v>
      </c>
      <c r="J47" s="4">
        <v>1.541300185899392E-2</v>
      </c>
    </row>
    <row r="48" spans="1:10" x14ac:dyDescent="0.25">
      <c r="A48" s="1" t="s">
        <v>55</v>
      </c>
      <c r="B48" s="4">
        <v>1.4917122223879681E-4</v>
      </c>
      <c r="C48" s="4">
        <v>2.1647376780183039E-2</v>
      </c>
      <c r="D48" s="4">
        <v>0.67265691496362856</v>
      </c>
      <c r="E48" s="4">
        <v>1.7637303335293029E-2</v>
      </c>
      <c r="F48" s="4">
        <v>5.6772812228530296E-3</v>
      </c>
      <c r="G48" s="4">
        <v>0.27934505058659392</v>
      </c>
      <c r="H48" s="4">
        <v>0</v>
      </c>
      <c r="I48" s="4">
        <v>2.342865666926985E-3</v>
      </c>
      <c r="J48" s="4">
        <v>5.4403622228267059E-4</v>
      </c>
    </row>
    <row r="49" spans="1:10" x14ac:dyDescent="0.25">
      <c r="A49" s="1" t="s">
        <v>56</v>
      </c>
      <c r="B49" s="4">
        <v>1.313614983685749E-3</v>
      </c>
      <c r="C49" s="4">
        <v>0.90283486588414774</v>
      </c>
      <c r="D49" s="4">
        <v>0</v>
      </c>
      <c r="E49" s="4">
        <v>2.8391033518369432E-3</v>
      </c>
      <c r="F49" s="4">
        <v>6.4451883554387912E-2</v>
      </c>
      <c r="G49" s="4">
        <v>1.2712403067926609E-4</v>
      </c>
      <c r="H49" s="4">
        <v>0</v>
      </c>
      <c r="I49" s="4">
        <v>1.2754777744819701E-2</v>
      </c>
      <c r="J49" s="4">
        <v>1.5678630450442821E-2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9"/>
  <sheetViews>
    <sheetView workbookViewId="0">
      <selection activeCell="G12" sqref="G12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7.2975378226045676E-2</v>
      </c>
      <c r="C2" s="4">
        <v>2.6105013349154549E-2</v>
      </c>
      <c r="D2" s="4">
        <v>0.1618214179768615</v>
      </c>
      <c r="E2" s="4">
        <v>0.56793236428359539</v>
      </c>
      <c r="F2" s="4">
        <v>0</v>
      </c>
      <c r="G2" s="4">
        <v>5.4879857609018097E-2</v>
      </c>
      <c r="H2" s="4">
        <v>0</v>
      </c>
      <c r="I2" s="4">
        <v>1.8837140314446749E-2</v>
      </c>
      <c r="J2" s="4">
        <v>9.7448828240878083E-2</v>
      </c>
    </row>
    <row r="3" spans="1:10" x14ac:dyDescent="0.25">
      <c r="A3" s="1" t="s">
        <v>10</v>
      </c>
      <c r="B3" s="4">
        <v>1.374676603467583E-2</v>
      </c>
      <c r="C3" s="4">
        <v>0.61462717689307644</v>
      </c>
      <c r="D3" s="4">
        <v>0.21272734293547521</v>
      </c>
      <c r="E3" s="4">
        <v>5.2129590300034757E-2</v>
      </c>
      <c r="F3" s="4">
        <v>0</v>
      </c>
      <c r="G3" s="4">
        <v>2.1315210256014211E-2</v>
      </c>
      <c r="H3" s="4">
        <v>0</v>
      </c>
      <c r="I3" s="4">
        <v>3.4444144109356298E-2</v>
      </c>
      <c r="J3" s="4">
        <v>5.1009769471367351E-2</v>
      </c>
    </row>
    <row r="4" spans="1:10" x14ac:dyDescent="0.25">
      <c r="A4" s="1" t="s">
        <v>11</v>
      </c>
      <c r="B4" s="4">
        <v>6.7114093959731558E-2</v>
      </c>
      <c r="C4" s="4">
        <v>1.0596962204168141E-3</v>
      </c>
      <c r="D4" s="4">
        <v>0.27104674437772291</v>
      </c>
      <c r="E4" s="4">
        <v>3.179088661250442E-3</v>
      </c>
      <c r="F4" s="4">
        <v>0.49723301542446718</v>
      </c>
      <c r="G4" s="4">
        <v>4.4624985281996953E-2</v>
      </c>
      <c r="H4" s="4">
        <v>0</v>
      </c>
      <c r="I4" s="4">
        <v>3.8973272106440603E-2</v>
      </c>
      <c r="J4" s="4">
        <v>7.6769103967973623E-2</v>
      </c>
    </row>
    <row r="5" spans="1:10" x14ac:dyDescent="0.25">
      <c r="A5" s="1" t="s">
        <v>12</v>
      </c>
      <c r="B5" s="4">
        <v>8.9027375918094825E-3</v>
      </c>
      <c r="C5" s="4">
        <v>0.46561317605163588</v>
      </c>
      <c r="D5" s="4">
        <v>4.2955708880480753E-2</v>
      </c>
      <c r="E5" s="4">
        <v>6.2986868462052079E-2</v>
      </c>
      <c r="F5" s="4">
        <v>0.3460939238815936</v>
      </c>
      <c r="G5" s="4">
        <v>8.9027375918094825E-3</v>
      </c>
      <c r="H5" s="4">
        <v>0</v>
      </c>
      <c r="I5" s="4">
        <v>3.1159581571333181E-2</v>
      </c>
      <c r="J5" s="4">
        <v>3.3385265969285559E-2</v>
      </c>
    </row>
    <row r="6" spans="1:10" x14ac:dyDescent="0.25">
      <c r="A6" s="1" t="s">
        <v>13</v>
      </c>
      <c r="B6" s="4">
        <v>8.706724482070341E-2</v>
      </c>
      <c r="C6" s="4">
        <v>3.7597219354394647E-2</v>
      </c>
      <c r="D6" s="4">
        <v>0.1079220868607612</v>
      </c>
      <c r="E6" s="4">
        <v>0.63822355289421151</v>
      </c>
      <c r="F6" s="4">
        <v>2.556955055406428E-2</v>
      </c>
      <c r="G6" s="4">
        <v>2.981967100282194E-2</v>
      </c>
      <c r="H6" s="4">
        <v>0</v>
      </c>
      <c r="I6" s="4">
        <v>1.4281781265056089E-3</v>
      </c>
      <c r="J6" s="4">
        <v>7.2372496386537269E-2</v>
      </c>
    </row>
    <row r="7" spans="1:10" x14ac:dyDescent="0.25">
      <c r="A7" s="1" t="s">
        <v>14</v>
      </c>
      <c r="B7" s="4">
        <v>1.5355741341068079E-2</v>
      </c>
      <c r="C7" s="4">
        <v>8.6519520404522959E-2</v>
      </c>
      <c r="D7" s="4">
        <v>8.4658218423787429E-2</v>
      </c>
      <c r="E7" s="4">
        <v>0.60591583812877103</v>
      </c>
      <c r="F7" s="4">
        <v>0.14823719191574511</v>
      </c>
      <c r="G7" s="4">
        <v>5.4132865939724838E-3</v>
      </c>
      <c r="H7" s="4">
        <v>1.55108498394627E-5</v>
      </c>
      <c r="I7" s="4">
        <v>5.4908408431697973E-3</v>
      </c>
      <c r="J7" s="4">
        <v>4.8393851499123633E-2</v>
      </c>
    </row>
    <row r="8" spans="1:10" x14ac:dyDescent="0.25">
      <c r="A8" s="1" t="s">
        <v>15</v>
      </c>
      <c r="B8" s="4">
        <v>1.14713216957606E-2</v>
      </c>
      <c r="C8" s="4">
        <v>0</v>
      </c>
      <c r="D8" s="4">
        <v>1.1970074812967579E-2</v>
      </c>
      <c r="E8" s="4">
        <v>0.56674979218620125</v>
      </c>
      <c r="F8" s="4">
        <v>0.33881961762261009</v>
      </c>
      <c r="G8" s="4">
        <v>2.1446384039900249E-2</v>
      </c>
      <c r="H8" s="4">
        <v>1.945137157107232E-2</v>
      </c>
      <c r="I8" s="4">
        <v>2.793017456359102E-2</v>
      </c>
      <c r="J8" s="4">
        <v>2.1612635078969251E-3</v>
      </c>
    </row>
    <row r="9" spans="1:10" x14ac:dyDescent="0.25">
      <c r="A9" s="1" t="s">
        <v>16</v>
      </c>
      <c r="B9" s="4">
        <v>1.2006155921912551E-2</v>
      </c>
      <c r="C9" s="4">
        <v>0.67034797222004716</v>
      </c>
      <c r="D9" s="4">
        <v>3.2741734379799901E-2</v>
      </c>
      <c r="E9" s="4">
        <v>0.17544076280425741</v>
      </c>
      <c r="F9" s="4">
        <v>3.7360181665953902E-2</v>
      </c>
      <c r="G9" s="4">
        <v>8.4945096645564662E-3</v>
      </c>
      <c r="H9" s="4">
        <v>0</v>
      </c>
      <c r="I9" s="4">
        <v>1.774043934730362E-2</v>
      </c>
      <c r="J9" s="4">
        <v>4.5868243996169122E-2</v>
      </c>
    </row>
    <row r="10" spans="1:10" x14ac:dyDescent="0.25">
      <c r="A10" s="1" t="s">
        <v>17</v>
      </c>
      <c r="B10" s="4">
        <v>0.01</v>
      </c>
      <c r="C10" s="4">
        <v>0</v>
      </c>
      <c r="D10" s="4">
        <v>0</v>
      </c>
      <c r="E10" s="4">
        <v>0</v>
      </c>
      <c r="F10" s="4">
        <v>0</v>
      </c>
      <c r="G10" s="4">
        <v>0.91400000000000003</v>
      </c>
      <c r="H10" s="4">
        <v>0</v>
      </c>
      <c r="I10" s="4">
        <v>3.4000000000000002E-2</v>
      </c>
      <c r="J10" s="4">
        <v>4.2000000000000003E-2</v>
      </c>
    </row>
    <row r="11" spans="1:10" x14ac:dyDescent="0.25">
      <c r="A11" s="1" t="s">
        <v>18</v>
      </c>
      <c r="B11" s="4">
        <v>5.7938913499650267E-2</v>
      </c>
      <c r="C11" s="4">
        <v>0.48309629284215427</v>
      </c>
      <c r="D11" s="4">
        <v>4.3133597575192348E-2</v>
      </c>
      <c r="E11" s="4">
        <v>2.1799953369083701E-2</v>
      </c>
      <c r="F11" s="4">
        <v>0.33038004196782472</v>
      </c>
      <c r="G11" s="4">
        <v>3.1126136628584749E-2</v>
      </c>
      <c r="H11" s="4">
        <v>0</v>
      </c>
      <c r="I11" s="4">
        <v>2.5647003963627891E-2</v>
      </c>
      <c r="J11" s="4">
        <v>6.8780601538820244E-3</v>
      </c>
    </row>
    <row r="12" spans="1:10" x14ac:dyDescent="0.25">
      <c r="A12" s="1" t="s">
        <v>19</v>
      </c>
      <c r="B12" s="4">
        <v>7.9063412210421721E-2</v>
      </c>
      <c r="C12" s="4">
        <v>0.37460406185951178</v>
      </c>
      <c r="D12" s="4">
        <v>0.13359418669647849</v>
      </c>
      <c r="E12" s="4">
        <v>3.1286876591516057E-2</v>
      </c>
      <c r="F12" s="4">
        <v>0.1185019564002236</v>
      </c>
      <c r="G12" s="4">
        <v>3.7420036022607288E-2</v>
      </c>
      <c r="H12" s="4">
        <v>2.4843177442394882E-4</v>
      </c>
      <c r="I12" s="4">
        <v>6.1176324451897399E-2</v>
      </c>
      <c r="J12" s="4">
        <v>0.1641047139929197</v>
      </c>
    </row>
    <row r="13" spans="1:10" x14ac:dyDescent="0.25">
      <c r="A13" s="1" t="s">
        <v>20</v>
      </c>
      <c r="B13" s="4">
        <v>0.196479094624332</v>
      </c>
      <c r="C13" s="4">
        <v>0.19522162841873619</v>
      </c>
      <c r="D13" s="4">
        <v>6.3502043382584084E-2</v>
      </c>
      <c r="E13" s="4">
        <v>1.6032694121345489E-2</v>
      </c>
      <c r="F13" s="4">
        <v>0</v>
      </c>
      <c r="G13" s="4">
        <v>3.8667085822068528E-2</v>
      </c>
      <c r="H13" s="4">
        <v>0</v>
      </c>
      <c r="I13" s="4">
        <v>2.3577491354919839E-2</v>
      </c>
      <c r="J13" s="4">
        <v>0.46651996227601378</v>
      </c>
    </row>
    <row r="14" spans="1:10" x14ac:dyDescent="0.25">
      <c r="A14" s="1" t="s">
        <v>21</v>
      </c>
      <c r="B14" s="4">
        <v>8.3586626139817627E-2</v>
      </c>
      <c r="C14" s="4">
        <v>1.5197568389057751E-3</v>
      </c>
      <c r="D14" s="4">
        <v>4.5592705167173241E-3</v>
      </c>
      <c r="E14" s="4">
        <v>2.2796352583586621E-3</v>
      </c>
      <c r="F14" s="4">
        <v>0</v>
      </c>
      <c r="G14" s="4">
        <v>0.85258358662613976</v>
      </c>
      <c r="H14" s="4">
        <v>0</v>
      </c>
      <c r="I14" s="4">
        <v>7.5987841945288743E-4</v>
      </c>
      <c r="J14" s="4">
        <v>5.471124620060789E-2</v>
      </c>
    </row>
    <row r="15" spans="1:10" x14ac:dyDescent="0.25">
      <c r="A15" s="1" t="s">
        <v>22</v>
      </c>
      <c r="B15" s="4">
        <v>2.2279223158666171E-2</v>
      </c>
      <c r="C15" s="4">
        <v>0.1653719311102968</v>
      </c>
      <c r="D15" s="4">
        <v>0.2346647123488457</v>
      </c>
      <c r="E15" s="4">
        <v>6.7130817149138877E-2</v>
      </c>
      <c r="F15" s="4">
        <v>0.21267863686331989</v>
      </c>
      <c r="G15" s="4">
        <v>6.5078783437156465E-2</v>
      </c>
      <c r="H15" s="4">
        <v>0</v>
      </c>
      <c r="I15" s="4">
        <v>5.2766581165261998E-2</v>
      </c>
      <c r="J15" s="4">
        <v>0.18002931476731401</v>
      </c>
    </row>
    <row r="16" spans="1:10" x14ac:dyDescent="0.25">
      <c r="A16" s="1" t="s">
        <v>23</v>
      </c>
      <c r="B16" s="4">
        <v>0.1766984505363528</v>
      </c>
      <c r="C16" s="4">
        <v>8.7306317044100121E-2</v>
      </c>
      <c r="D16" s="4">
        <v>4.9165673420738971E-2</v>
      </c>
      <c r="E16" s="4">
        <v>0.22005363528009531</v>
      </c>
      <c r="F16" s="4">
        <v>0.33492252681764001</v>
      </c>
      <c r="G16" s="4">
        <v>5.9743742550655538E-2</v>
      </c>
      <c r="H16" s="4">
        <v>0</v>
      </c>
      <c r="I16" s="4">
        <v>7.4493444576877231E-4</v>
      </c>
      <c r="J16" s="4">
        <v>7.1364719904648391E-2</v>
      </c>
    </row>
    <row r="17" spans="1:10" x14ac:dyDescent="0.25">
      <c r="A17" s="1" t="s">
        <v>24</v>
      </c>
      <c r="B17" s="4">
        <v>1.3989534820995089E-2</v>
      </c>
      <c r="C17" s="4">
        <v>2.3034182655134589E-2</v>
      </c>
      <c r="D17" s="4">
        <v>7.282469926096416E-2</v>
      </c>
      <c r="E17" s="4">
        <v>8.9907036124647122E-2</v>
      </c>
      <c r="F17" s="4">
        <v>0.71630733821228854</v>
      </c>
      <c r="G17" s="4">
        <v>2.1272004747091511E-2</v>
      </c>
      <c r="H17" s="4">
        <v>1.1687914696204131E-3</v>
      </c>
      <c r="I17" s="4">
        <v>1.7244169528707321E-2</v>
      </c>
      <c r="J17" s="4">
        <v>4.4252243180551307E-2</v>
      </c>
    </row>
    <row r="18" spans="1:10" x14ac:dyDescent="0.25">
      <c r="A18" s="1" t="s">
        <v>25</v>
      </c>
      <c r="B18" s="4">
        <v>9.4317308260895266E-2</v>
      </c>
      <c r="C18" s="4">
        <v>6.6613446868901902E-2</v>
      </c>
      <c r="D18" s="4">
        <v>0.40432263024067172</v>
      </c>
      <c r="E18" s="4">
        <v>1.7385133936491041E-2</v>
      </c>
      <c r="F18" s="4">
        <v>0.2079711430429898</v>
      </c>
      <c r="G18" s="4">
        <v>2.8709124238661229E-2</v>
      </c>
      <c r="H18" s="4">
        <v>0</v>
      </c>
      <c r="I18" s="4">
        <v>3.3883271243569282E-2</v>
      </c>
      <c r="J18" s="4">
        <v>0.14679794216781969</v>
      </c>
    </row>
    <row r="19" spans="1:10" x14ac:dyDescent="0.25">
      <c r="A19" s="1" t="s">
        <v>26</v>
      </c>
      <c r="B19" s="4">
        <v>5.6179775280898866E-3</v>
      </c>
      <c r="C19" s="4">
        <v>0.33997825299021389</v>
      </c>
      <c r="D19" s="4">
        <v>0.31043856469735409</v>
      </c>
      <c r="E19" s="4">
        <v>7.176513229430953E-2</v>
      </c>
      <c r="F19" s="4">
        <v>0</v>
      </c>
      <c r="G19" s="4">
        <v>9.9492569771656408E-2</v>
      </c>
      <c r="H19" s="4">
        <v>0</v>
      </c>
      <c r="I19" s="4">
        <v>7.2308807538963391E-2</v>
      </c>
      <c r="J19" s="4">
        <v>0.1003986951794128</v>
      </c>
    </row>
    <row r="20" spans="1:10" x14ac:dyDescent="0.25">
      <c r="A20" s="1" t="s">
        <v>27</v>
      </c>
      <c r="B20" s="4">
        <v>4.495335029686176E-2</v>
      </c>
      <c r="C20" s="4">
        <v>0.11620016963528421</v>
      </c>
      <c r="D20" s="4">
        <v>0.26208651399491101</v>
      </c>
      <c r="E20" s="4">
        <v>0.45038167938931312</v>
      </c>
      <c r="F20" s="4">
        <v>0</v>
      </c>
      <c r="G20" s="4">
        <v>1.7811704834605601E-2</v>
      </c>
      <c r="H20" s="4">
        <v>0</v>
      </c>
      <c r="I20" s="4">
        <v>6.785411365564039E-3</v>
      </c>
      <c r="J20" s="4">
        <v>0.1017811704834606</v>
      </c>
    </row>
    <row r="21" spans="1:10" x14ac:dyDescent="0.25">
      <c r="A21" s="1" t="s">
        <v>28</v>
      </c>
      <c r="B21" s="4">
        <v>6.5488882120012179E-2</v>
      </c>
      <c r="C21" s="4">
        <v>0.15016752969844649</v>
      </c>
      <c r="D21" s="4">
        <v>0.2397197685044167</v>
      </c>
      <c r="E21" s="4">
        <v>6.7011879378617118E-3</v>
      </c>
      <c r="F21" s="4">
        <v>0.490405117270789</v>
      </c>
      <c r="G21" s="4">
        <v>1.370697532744441E-2</v>
      </c>
      <c r="H21" s="4">
        <v>0</v>
      </c>
      <c r="I21" s="4">
        <v>1.066098081023454E-2</v>
      </c>
      <c r="J21" s="4">
        <v>2.314955833079501E-2</v>
      </c>
    </row>
    <row r="22" spans="1:10" x14ac:dyDescent="0.25">
      <c r="A22" s="1" t="s">
        <v>29</v>
      </c>
      <c r="B22" s="4">
        <v>4.3075881268575297E-2</v>
      </c>
      <c r="C22" s="4">
        <v>0.55663820021820098</v>
      </c>
      <c r="D22" s="4">
        <v>0.2100372446484331</v>
      </c>
      <c r="E22" s="4">
        <v>7.0087656596817274E-2</v>
      </c>
      <c r="F22" s="4">
        <v>0</v>
      </c>
      <c r="G22" s="4">
        <v>7.0915315450885974E-2</v>
      </c>
      <c r="H22" s="4">
        <v>4.9132839246078031E-2</v>
      </c>
      <c r="I22" s="4">
        <v>1.128625710093676E-4</v>
      </c>
      <c r="J22" s="4">
        <v>0</v>
      </c>
    </row>
    <row r="23" spans="1:10" x14ac:dyDescent="0.25">
      <c r="A23" s="1" t="s">
        <v>30</v>
      </c>
      <c r="B23" s="4">
        <v>2.413568166992824E-2</v>
      </c>
      <c r="C23" s="4">
        <v>0.11872146118721461</v>
      </c>
      <c r="D23" s="4">
        <v>0.51141552511415522</v>
      </c>
      <c r="E23" s="4">
        <v>2.2504892367906069E-2</v>
      </c>
      <c r="F23" s="4">
        <v>0</v>
      </c>
      <c r="G23" s="4">
        <v>8.0234833659491189E-2</v>
      </c>
      <c r="H23" s="4">
        <v>0</v>
      </c>
      <c r="I23" s="4">
        <v>3.2615786040443567E-4</v>
      </c>
      <c r="J23" s="4">
        <v>0.24266144814090021</v>
      </c>
    </row>
    <row r="24" spans="1:10" x14ac:dyDescent="0.25">
      <c r="A24" s="1" t="s">
        <v>31</v>
      </c>
      <c r="B24" s="4">
        <v>1.693026037666601E-2</v>
      </c>
      <c r="C24" s="4">
        <v>0.75798087444692885</v>
      </c>
      <c r="D24" s="4">
        <v>5.0967491997036693E-2</v>
      </c>
      <c r="E24" s="4">
        <v>9.2311038312275273E-2</v>
      </c>
      <c r="F24" s="4">
        <v>2.5425975138140319E-2</v>
      </c>
      <c r="G24" s="4">
        <v>5.9741866202687351E-3</v>
      </c>
      <c r="H24" s="4">
        <v>0</v>
      </c>
      <c r="I24" s="4">
        <v>1.4639815676972531E-2</v>
      </c>
      <c r="J24" s="4">
        <v>3.577035743171144E-2</v>
      </c>
    </row>
    <row r="25" spans="1:10" x14ac:dyDescent="0.25">
      <c r="A25" s="1" t="s">
        <v>32</v>
      </c>
      <c r="B25" s="4">
        <v>6.603484130501483E-2</v>
      </c>
      <c r="C25" s="4">
        <v>0.1112399004534142</v>
      </c>
      <c r="D25" s="4">
        <v>0.47850543756179048</v>
      </c>
      <c r="E25" s="4">
        <v>0.1234104933010602</v>
      </c>
      <c r="F25" s="4">
        <v>0</v>
      </c>
      <c r="G25" s="4">
        <v>5.6080182729349178E-2</v>
      </c>
      <c r="H25" s="4">
        <v>2.1136603825043461E-2</v>
      </c>
      <c r="I25" s="4">
        <v>8.3114580847509612E-2</v>
      </c>
      <c r="J25" s="4">
        <v>6.0477959976817902E-2</v>
      </c>
    </row>
    <row r="26" spans="1:10" x14ac:dyDescent="0.25">
      <c r="A26" s="1" t="s">
        <v>33</v>
      </c>
      <c r="B26" s="4">
        <v>2.6284222748951609E-2</v>
      </c>
      <c r="C26" s="4">
        <v>0.32903739671998999</v>
      </c>
      <c r="D26" s="4">
        <v>0.41160382699818632</v>
      </c>
      <c r="E26" s="4">
        <v>7.6088938363065836E-2</v>
      </c>
      <c r="F26" s="4">
        <v>2.7896398514495189E-2</v>
      </c>
      <c r="G26" s="4">
        <v>7.1444336752809326E-2</v>
      </c>
      <c r="H26" s="4">
        <v>0</v>
      </c>
      <c r="I26" s="4">
        <v>5.205024614469278E-2</v>
      </c>
      <c r="J26" s="4">
        <v>5.5946337578089769E-3</v>
      </c>
    </row>
    <row r="27" spans="1:10" x14ac:dyDescent="0.25">
      <c r="A27" s="1" t="s">
        <v>34</v>
      </c>
      <c r="B27" s="4">
        <v>1.319631833807711E-2</v>
      </c>
      <c r="C27" s="4">
        <v>0.45061545854433888</v>
      </c>
      <c r="D27" s="4">
        <v>0.23437326729013419</v>
      </c>
      <c r="E27" s="4">
        <v>5.2304735149521324E-3</v>
      </c>
      <c r="F27" s="4">
        <v>0.26111706649909439</v>
      </c>
      <c r="G27" s="4">
        <v>1.75211621631612E-2</v>
      </c>
      <c r="H27" s="4">
        <v>9.0562968986803685E-4</v>
      </c>
      <c r="I27" s="4">
        <v>1.302997819095849E-2</v>
      </c>
      <c r="J27" s="4">
        <v>4.0106457694155922E-3</v>
      </c>
    </row>
    <row r="28" spans="1:10" x14ac:dyDescent="0.25">
      <c r="A28" s="1" t="s">
        <v>35</v>
      </c>
      <c r="B28" s="4">
        <v>0.1492537313432836</v>
      </c>
      <c r="C28" s="4">
        <v>0</v>
      </c>
      <c r="D28" s="4">
        <v>0.17910447761194029</v>
      </c>
      <c r="E28" s="4">
        <v>0.17910447761194029</v>
      </c>
      <c r="F28" s="4">
        <v>0</v>
      </c>
      <c r="G28" s="4">
        <v>6.5671641791044774E-2</v>
      </c>
      <c r="H28" s="4">
        <v>0</v>
      </c>
      <c r="I28" s="4">
        <v>2.0895522388059699E-2</v>
      </c>
      <c r="J28" s="4">
        <v>0.40597014925373143</v>
      </c>
    </row>
    <row r="29" spans="1:10" x14ac:dyDescent="0.25">
      <c r="A29" s="1" t="s">
        <v>36</v>
      </c>
      <c r="B29" s="4">
        <v>0.18888888888888891</v>
      </c>
      <c r="C29" s="4">
        <v>0</v>
      </c>
      <c r="D29" s="4">
        <v>0.24444444444444449</v>
      </c>
      <c r="E29" s="4">
        <v>0.1</v>
      </c>
      <c r="F29" s="4">
        <v>0</v>
      </c>
      <c r="G29" s="4">
        <v>8.8888888888888906E-2</v>
      </c>
      <c r="H29" s="4">
        <v>0</v>
      </c>
      <c r="I29" s="4">
        <v>0.1222222222222222</v>
      </c>
      <c r="J29" s="4">
        <v>0.25555555555555559</v>
      </c>
    </row>
    <row r="30" spans="1:10" x14ac:dyDescent="0.25">
      <c r="A30" s="1" t="s">
        <v>37</v>
      </c>
      <c r="B30" s="4">
        <v>0.1235059760956175</v>
      </c>
      <c r="C30" s="4">
        <v>0</v>
      </c>
      <c r="D30" s="4">
        <v>0.27490039840637448</v>
      </c>
      <c r="E30" s="4">
        <v>0.58167330677290841</v>
      </c>
      <c r="F30" s="4">
        <v>0</v>
      </c>
      <c r="G30" s="4">
        <v>0</v>
      </c>
      <c r="H30" s="4">
        <v>0</v>
      </c>
      <c r="I30" s="4">
        <v>0</v>
      </c>
      <c r="J30" s="4">
        <v>1.9920318725099601E-2</v>
      </c>
    </row>
    <row r="31" spans="1:10" x14ac:dyDescent="0.25">
      <c r="A31" s="1" t="s">
        <v>38</v>
      </c>
      <c r="B31" s="4">
        <v>6.0606060606060606E-3</v>
      </c>
      <c r="C31" s="4">
        <v>0</v>
      </c>
      <c r="D31" s="4">
        <v>0.78181818181818186</v>
      </c>
      <c r="E31" s="4">
        <v>0</v>
      </c>
      <c r="F31" s="4">
        <v>0</v>
      </c>
      <c r="G31" s="4">
        <v>0.1151515151515152</v>
      </c>
      <c r="H31" s="4">
        <v>0</v>
      </c>
      <c r="I31" s="4">
        <v>9.6969696969696983E-2</v>
      </c>
      <c r="J31" s="4">
        <v>0</v>
      </c>
    </row>
    <row r="32" spans="1:10" x14ac:dyDescent="0.25">
      <c r="A32" s="1" t="s">
        <v>39</v>
      </c>
      <c r="B32" s="4">
        <v>2.3938148998803092E-2</v>
      </c>
      <c r="C32" s="4">
        <v>9.0964966195451746E-2</v>
      </c>
      <c r="D32" s="4">
        <v>0.5798531362210072</v>
      </c>
      <c r="E32" s="4">
        <v>0.10267524989486621</v>
      </c>
      <c r="F32" s="4">
        <v>3.4192734448290359E-2</v>
      </c>
      <c r="G32" s="4">
        <v>0.11457962669427101</v>
      </c>
      <c r="H32" s="4">
        <v>1.8277100249086142E-2</v>
      </c>
      <c r="I32" s="4">
        <v>3.4613269498269331E-3</v>
      </c>
      <c r="J32" s="4">
        <v>3.2057710348397113E-2</v>
      </c>
    </row>
    <row r="33" spans="1:10" x14ac:dyDescent="0.25">
      <c r="A33" s="1" t="s">
        <v>40</v>
      </c>
      <c r="B33" s="4">
        <v>3.9778623313732261E-2</v>
      </c>
      <c r="C33" s="4">
        <v>0.27049463853337941</v>
      </c>
      <c r="D33" s="4">
        <v>0.49956762365963331</v>
      </c>
      <c r="E33" s="4">
        <v>5.1885160843998608E-4</v>
      </c>
      <c r="F33" s="4">
        <v>2.940159114493255E-2</v>
      </c>
      <c r="G33" s="4">
        <v>4.980975441023866E-2</v>
      </c>
      <c r="H33" s="4">
        <v>0</v>
      </c>
      <c r="I33" s="4">
        <v>1.9024558976132821E-2</v>
      </c>
      <c r="J33" s="4">
        <v>9.1404358353510892E-2</v>
      </c>
    </row>
    <row r="34" spans="1:10" x14ac:dyDescent="0.25">
      <c r="A34" s="1" t="s">
        <v>41</v>
      </c>
      <c r="B34" s="4">
        <v>1.7519035105451109E-3</v>
      </c>
      <c r="C34" s="4">
        <v>2.695236170069402E-4</v>
      </c>
      <c r="D34" s="4">
        <v>1.388046627585742E-2</v>
      </c>
      <c r="E34" s="4">
        <v>0.95930193383195195</v>
      </c>
      <c r="F34" s="4">
        <v>0</v>
      </c>
      <c r="G34" s="4">
        <v>5.5926150528940091E-3</v>
      </c>
      <c r="H34" s="4">
        <v>0</v>
      </c>
      <c r="I34" s="4">
        <v>0</v>
      </c>
      <c r="J34" s="4">
        <v>1.9203557711744489E-2</v>
      </c>
    </row>
    <row r="35" spans="1:10" x14ac:dyDescent="0.25">
      <c r="A35" s="1" t="s">
        <v>42</v>
      </c>
      <c r="B35" s="4">
        <v>3.8192196786912262E-2</v>
      </c>
      <c r="C35" s="4">
        <v>0.77184723121285226</v>
      </c>
      <c r="D35" s="4">
        <v>5.9024304125228029E-2</v>
      </c>
      <c r="E35" s="4">
        <v>1.5065026775731179E-2</v>
      </c>
      <c r="F35" s="4">
        <v>0</v>
      </c>
      <c r="G35" s="4">
        <v>2.712881774848467E-2</v>
      </c>
      <c r="H35" s="4">
        <v>0</v>
      </c>
      <c r="I35" s="4">
        <v>1.0004119343258991E-3</v>
      </c>
      <c r="J35" s="4">
        <v>8.7742011416465607E-2</v>
      </c>
    </row>
    <row r="36" spans="1:10" x14ac:dyDescent="0.25">
      <c r="A36" s="1" t="s">
        <v>43</v>
      </c>
      <c r="B36" s="4">
        <v>5.5805892547660323E-2</v>
      </c>
      <c r="C36" s="4">
        <v>0.25424610051993068</v>
      </c>
      <c r="D36" s="4">
        <v>0.32738301559792032</v>
      </c>
      <c r="E36" s="4">
        <v>0.10225303292894281</v>
      </c>
      <c r="F36" s="4">
        <v>0</v>
      </c>
      <c r="G36" s="4">
        <v>2.703639514731369E-2</v>
      </c>
      <c r="H36" s="4">
        <v>3.8128249566724429E-3</v>
      </c>
      <c r="I36" s="4">
        <v>1.7157712305026E-2</v>
      </c>
      <c r="J36" s="4">
        <v>0.21230502599653381</v>
      </c>
    </row>
    <row r="37" spans="1:10" x14ac:dyDescent="0.25">
      <c r="A37" s="1" t="s">
        <v>44</v>
      </c>
      <c r="B37" s="4">
        <v>8.2877247849882721E-3</v>
      </c>
      <c r="C37" s="4">
        <v>0.26239249413604382</v>
      </c>
      <c r="D37" s="4">
        <v>0.16669272869429241</v>
      </c>
      <c r="E37" s="4">
        <v>0.2265832681782643</v>
      </c>
      <c r="F37" s="4">
        <v>0.1799843627834245</v>
      </c>
      <c r="G37" s="4">
        <v>1.1102423768569189E-2</v>
      </c>
      <c r="H37" s="4">
        <v>0</v>
      </c>
      <c r="I37" s="4">
        <v>2.90852228303362E-2</v>
      </c>
      <c r="J37" s="4">
        <v>0.1158717748240813</v>
      </c>
    </row>
    <row r="38" spans="1:10" x14ac:dyDescent="0.25">
      <c r="A38" s="1" t="s">
        <v>45</v>
      </c>
      <c r="B38" s="4">
        <v>4.7245309215727862E-4</v>
      </c>
      <c r="C38" s="4">
        <v>0.15790539367877049</v>
      </c>
      <c r="D38" s="4">
        <v>0.46849027132306142</v>
      </c>
      <c r="E38" s="4">
        <v>0.17838478893881249</v>
      </c>
      <c r="F38" s="4">
        <v>0.18331179975702411</v>
      </c>
      <c r="G38" s="4">
        <v>1.0336116628420461E-2</v>
      </c>
      <c r="H38" s="4">
        <v>4.242435929575563E-4</v>
      </c>
      <c r="I38" s="4">
        <v>5.3994639103688996E-4</v>
      </c>
      <c r="J38" s="4">
        <v>1.3498659775922249E-4</v>
      </c>
    </row>
    <row r="39" spans="1:10" x14ac:dyDescent="0.25">
      <c r="A39" s="1" t="s">
        <v>46</v>
      </c>
      <c r="B39" s="4">
        <v>7.3555379650490152E-2</v>
      </c>
      <c r="C39" s="4">
        <v>1.94848687815868E-3</v>
      </c>
      <c r="D39" s="4">
        <v>2.009377093101138E-3</v>
      </c>
      <c r="E39" s="4">
        <v>0.39663886013517619</v>
      </c>
      <c r="F39" s="4">
        <v>0.40004871217195392</v>
      </c>
      <c r="G39" s="4">
        <v>1.7171040613773361E-2</v>
      </c>
      <c r="H39" s="4">
        <v>0</v>
      </c>
      <c r="I39" s="4">
        <v>1.400474943676551E-3</v>
      </c>
      <c r="J39" s="4">
        <v>0.1072276685136698</v>
      </c>
    </row>
    <row r="40" spans="1:10" x14ac:dyDescent="0.25">
      <c r="A40" s="1" t="s">
        <v>47</v>
      </c>
      <c r="B40" s="4">
        <v>1.744548286604361E-2</v>
      </c>
      <c r="C40" s="4">
        <v>0.30031152647975079</v>
      </c>
      <c r="D40" s="4">
        <v>2.9906542056074761E-2</v>
      </c>
      <c r="E40" s="4">
        <v>0.24112149532710281</v>
      </c>
      <c r="F40" s="4">
        <v>0.39190031152647969</v>
      </c>
      <c r="G40" s="4">
        <v>1.2461059190031151E-3</v>
      </c>
      <c r="H40" s="4">
        <v>0</v>
      </c>
      <c r="I40" s="4">
        <v>1.744548286604361E-2</v>
      </c>
      <c r="J40" s="4">
        <v>6.2305295950155766E-4</v>
      </c>
    </row>
    <row r="41" spans="1:10" x14ac:dyDescent="0.25">
      <c r="A41" s="1" t="s">
        <v>48</v>
      </c>
      <c r="B41" s="4">
        <v>6.2293880542323189E-2</v>
      </c>
      <c r="C41" s="4">
        <v>0.1095639428362037</v>
      </c>
      <c r="D41" s="4">
        <v>6.1194576768046897E-2</v>
      </c>
      <c r="E41" s="4">
        <v>0.15829974349578599</v>
      </c>
      <c r="F41" s="4">
        <v>0.5525833638695492</v>
      </c>
      <c r="G41" s="4">
        <v>3.7009893733968492E-2</v>
      </c>
      <c r="H41" s="4">
        <v>0</v>
      </c>
      <c r="I41" s="4">
        <v>1.868816416269696E-2</v>
      </c>
      <c r="J41" s="4">
        <v>3.6643459142543061E-4</v>
      </c>
    </row>
    <row r="42" spans="1:10" x14ac:dyDescent="0.25">
      <c r="A42" s="1" t="s">
        <v>49</v>
      </c>
      <c r="B42" s="4">
        <v>7.0843032081773132E-3</v>
      </c>
      <c r="C42" s="4">
        <v>0.32176230475997708</v>
      </c>
      <c r="D42" s="4">
        <v>0.372735553081672</v>
      </c>
      <c r="E42" s="4">
        <v>0.19640387275242049</v>
      </c>
      <c r="F42" s="4">
        <v>0</v>
      </c>
      <c r="G42" s="4">
        <v>1.119994602435651E-2</v>
      </c>
      <c r="H42" s="4">
        <v>2.0679418412441392E-2</v>
      </c>
      <c r="I42" s="4">
        <v>9.7493506055392545E-3</v>
      </c>
      <c r="J42" s="4">
        <v>6.0385251155416132E-2</v>
      </c>
    </row>
    <row r="43" spans="1:10" x14ac:dyDescent="0.25">
      <c r="A43" s="1" t="s">
        <v>50</v>
      </c>
      <c r="B43" s="4">
        <v>1.541235543240083E-2</v>
      </c>
      <c r="C43" s="4">
        <v>0.2967996148139414</v>
      </c>
      <c r="D43" s="4">
        <v>0.31979777731922299</v>
      </c>
      <c r="E43" s="4">
        <v>7.2195364010651589E-2</v>
      </c>
      <c r="F43" s="4">
        <v>0.1977394884493314</v>
      </c>
      <c r="G43" s="4">
        <v>1.183317120144642E-2</v>
      </c>
      <c r="H43" s="4">
        <v>4.6772592832787976E-3</v>
      </c>
      <c r="I43" s="4">
        <v>1.9038213994438391E-2</v>
      </c>
      <c r="J43" s="4">
        <v>6.2506755495288363E-2</v>
      </c>
    </row>
    <row r="44" spans="1:10" x14ac:dyDescent="0.25">
      <c r="A44" s="1" t="s">
        <v>51</v>
      </c>
      <c r="B44" s="4">
        <v>1.1064048768901911E-2</v>
      </c>
      <c r="C44" s="4">
        <v>0.30245032063969601</v>
      </c>
      <c r="D44" s="4">
        <v>0.38004380756340223</v>
      </c>
      <c r="E44" s="4">
        <v>0.20825086427572381</v>
      </c>
      <c r="F44" s="4">
        <v>2.175203863510411E-2</v>
      </c>
      <c r="G44" s="4">
        <v>5.1658617686643968E-2</v>
      </c>
      <c r="H44" s="4">
        <v>1.217243290317473E-2</v>
      </c>
      <c r="I44" s="4">
        <v>6.3600137228511872E-3</v>
      </c>
      <c r="J44" s="4">
        <v>6.2478558045021516E-3</v>
      </c>
    </row>
    <row r="45" spans="1:10" x14ac:dyDescent="0.25">
      <c r="A45" s="1" t="s">
        <v>52</v>
      </c>
      <c r="B45" s="4">
        <v>1.8041601811235319E-3</v>
      </c>
      <c r="C45" s="4">
        <v>0.35308476015282297</v>
      </c>
      <c r="D45" s="4">
        <v>0.14946228951464549</v>
      </c>
      <c r="E45" s="4">
        <v>0.15299985849724071</v>
      </c>
      <c r="F45" s="4">
        <v>0.3027451535304938</v>
      </c>
      <c r="G45" s="4">
        <v>1.1532474883260219E-2</v>
      </c>
      <c r="H45" s="4">
        <v>1.747559077402009E-2</v>
      </c>
      <c r="I45" s="4">
        <v>3.113060704683741E-3</v>
      </c>
      <c r="J45" s="4">
        <v>7.7826517617093534E-3</v>
      </c>
    </row>
    <row r="46" spans="1:10" x14ac:dyDescent="0.25">
      <c r="A46" s="1" t="s">
        <v>53</v>
      </c>
      <c r="B46" s="4">
        <v>6.0047753109297598E-3</v>
      </c>
      <c r="C46" s="4">
        <v>4.607818680731264E-2</v>
      </c>
      <c r="D46" s="4">
        <v>0.5506218595203306</v>
      </c>
      <c r="E46" s="4">
        <v>0.2213570435836214</v>
      </c>
      <c r="F46" s="4">
        <v>0</v>
      </c>
      <c r="G46" s="4">
        <v>0.15076084245037599</v>
      </c>
      <c r="H46" s="4">
        <v>8.6775239656462708E-3</v>
      </c>
      <c r="I46" s="4">
        <v>4.6862193079362817E-3</v>
      </c>
      <c r="J46" s="4">
        <v>1.181354905384698E-2</v>
      </c>
    </row>
    <row r="47" spans="1:10" x14ac:dyDescent="0.25">
      <c r="A47" s="1" t="s">
        <v>54</v>
      </c>
      <c r="B47" s="4">
        <v>1.8000055384785801E-2</v>
      </c>
      <c r="C47" s="4">
        <v>5.562017113898813E-2</v>
      </c>
      <c r="D47" s="4">
        <v>0.30730248400764321</v>
      </c>
      <c r="E47" s="4">
        <v>0.44683060563263272</v>
      </c>
      <c r="F47" s="4">
        <v>7.9892553515549282E-3</v>
      </c>
      <c r="G47" s="4">
        <v>0.13130348093378749</v>
      </c>
      <c r="H47" s="4">
        <v>5.386170418985905E-3</v>
      </c>
      <c r="I47" s="4">
        <v>9.2492592284899346E-3</v>
      </c>
      <c r="J47" s="4">
        <v>1.831851790313201E-2</v>
      </c>
    </row>
    <row r="48" spans="1:10" x14ac:dyDescent="0.25">
      <c r="A48" s="1" t="s">
        <v>55</v>
      </c>
      <c r="B48" s="4">
        <v>1.8050837722968869E-4</v>
      </c>
      <c r="C48" s="4">
        <v>1.8707231821985922E-2</v>
      </c>
      <c r="D48" s="4">
        <v>0.69460444050607983</v>
      </c>
      <c r="E48" s="4">
        <v>1.6885738197213611E-2</v>
      </c>
      <c r="F48" s="4">
        <v>5.7106286614483333E-3</v>
      </c>
      <c r="G48" s="4">
        <v>0.26003052232560431</v>
      </c>
      <c r="H48" s="4">
        <v>0</v>
      </c>
      <c r="I48" s="4">
        <v>3.0686424129047082E-3</v>
      </c>
      <c r="J48" s="4">
        <v>8.1228769753359921E-4</v>
      </c>
    </row>
    <row r="49" spans="1:10" x14ac:dyDescent="0.25">
      <c r="A49" s="1" t="s">
        <v>56</v>
      </c>
      <c r="B49" s="4">
        <v>1.5133044684518049E-3</v>
      </c>
      <c r="C49" s="4">
        <v>0.89394257850266923</v>
      </c>
      <c r="D49" s="4">
        <v>0</v>
      </c>
      <c r="E49" s="4">
        <v>3.404935054016562E-3</v>
      </c>
      <c r="F49" s="4">
        <v>6.3432678969271503E-2</v>
      </c>
      <c r="G49" s="4">
        <v>4.623985875824961E-4</v>
      </c>
      <c r="H49" s="4">
        <v>0</v>
      </c>
      <c r="I49" s="4">
        <v>1.6562276682500311E-2</v>
      </c>
      <c r="J49" s="4">
        <v>2.0681827735508009E-2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9"/>
  <sheetViews>
    <sheetView workbookViewId="0">
      <selection activeCell="B1" sqref="B1:J1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7.5799507995079937E-2</v>
      </c>
      <c r="C2" s="4">
        <v>2.7829028290282901E-2</v>
      </c>
      <c r="D2" s="4">
        <v>0.15252152521525211</v>
      </c>
      <c r="E2" s="4">
        <v>0.57872078720787201</v>
      </c>
      <c r="F2" s="4">
        <v>0</v>
      </c>
      <c r="G2" s="4">
        <v>4.9969249692496921E-2</v>
      </c>
      <c r="H2" s="4">
        <v>0</v>
      </c>
      <c r="I2" s="4">
        <v>2.244772447724477E-2</v>
      </c>
      <c r="J2" s="4">
        <v>9.2712177121771211E-2</v>
      </c>
    </row>
    <row r="3" spans="1:10" x14ac:dyDescent="0.25">
      <c r="A3" s="1" t="s">
        <v>10</v>
      </c>
      <c r="B3" s="4">
        <v>1.366942085824163E-2</v>
      </c>
      <c r="C3" s="4">
        <v>0.59612382439172984</v>
      </c>
      <c r="D3" s="4">
        <v>0.19594105776187029</v>
      </c>
      <c r="E3" s="4">
        <v>6.591021589308152E-2</v>
      </c>
      <c r="F3" s="4">
        <v>0</v>
      </c>
      <c r="G3" s="4">
        <v>1.9495107185013141E-2</v>
      </c>
      <c r="H3" s="4">
        <v>0</v>
      </c>
      <c r="I3" s="4">
        <v>4.6948178045158592E-2</v>
      </c>
      <c r="J3" s="4">
        <v>6.1912195864904998E-2</v>
      </c>
    </row>
    <row r="4" spans="1:10" x14ac:dyDescent="0.25">
      <c r="A4" s="1" t="s">
        <v>11</v>
      </c>
      <c r="B4" s="4">
        <v>7.3585418933623498E-2</v>
      </c>
      <c r="C4" s="4">
        <v>1.2241566920565829E-3</v>
      </c>
      <c r="D4" s="4">
        <v>0.32630576713819359</v>
      </c>
      <c r="E4" s="4">
        <v>3.9445048966267673E-3</v>
      </c>
      <c r="F4" s="4">
        <v>0.38900979325353641</v>
      </c>
      <c r="G4" s="4">
        <v>4.9918389553862887E-2</v>
      </c>
      <c r="H4" s="4">
        <v>0</v>
      </c>
      <c r="I4" s="4">
        <v>5.3046789989118603E-2</v>
      </c>
      <c r="J4" s="4">
        <v>0.1029651795429815</v>
      </c>
    </row>
    <row r="5" spans="1:10" x14ac:dyDescent="0.25">
      <c r="A5" s="1" t="s">
        <v>12</v>
      </c>
      <c r="B5" s="4">
        <v>3.3734422002578431E-2</v>
      </c>
      <c r="C5" s="4">
        <v>0.400945423291792</v>
      </c>
      <c r="D5" s="4">
        <v>4.3403523850451223E-2</v>
      </c>
      <c r="E5" s="4">
        <v>0.11065749892565541</v>
      </c>
      <c r="F5" s="4">
        <v>0.34658358401375161</v>
      </c>
      <c r="G5" s="4">
        <v>7.5204125483455094E-3</v>
      </c>
      <c r="H5" s="4">
        <v>0</v>
      </c>
      <c r="I5" s="4">
        <v>2.8792436613665661E-2</v>
      </c>
      <c r="J5" s="4">
        <v>2.8362698753760209E-2</v>
      </c>
    </row>
    <row r="6" spans="1:10" x14ac:dyDescent="0.25">
      <c r="A6" s="1" t="s">
        <v>13</v>
      </c>
      <c r="B6" s="4">
        <v>8.7740263237620755E-2</v>
      </c>
      <c r="C6" s="4">
        <v>3.3561113542262773E-2</v>
      </c>
      <c r="D6" s="4">
        <v>8.8127377385801314E-2</v>
      </c>
      <c r="E6" s="4">
        <v>0.65467734877301642</v>
      </c>
      <c r="F6" s="4">
        <v>2.489312283300232E-2</v>
      </c>
      <c r="G6" s="4">
        <v>2.4219880836166559E-2</v>
      </c>
      <c r="H6" s="4">
        <v>0</v>
      </c>
      <c r="I6" s="4">
        <v>5.789881172787557E-3</v>
      </c>
      <c r="J6" s="4">
        <v>8.0991012219342226E-2</v>
      </c>
    </row>
    <row r="7" spans="1:10" x14ac:dyDescent="0.25">
      <c r="A7" s="1" t="s">
        <v>14</v>
      </c>
      <c r="B7" s="4">
        <v>1.4641127256715099E-2</v>
      </c>
      <c r="C7" s="4">
        <v>7.3661697175567725E-2</v>
      </c>
      <c r="D7" s="4">
        <v>9.8288985343146507E-2</v>
      </c>
      <c r="E7" s="4">
        <v>0.6007737308926212</v>
      </c>
      <c r="F7" s="4">
        <v>0.14944643643454739</v>
      </c>
      <c r="G7" s="4">
        <v>5.5828143674907212E-3</v>
      </c>
      <c r="H7" s="4">
        <v>3.1452475309806877E-5</v>
      </c>
      <c r="I7" s="4">
        <v>5.9130653582436937E-3</v>
      </c>
      <c r="J7" s="4">
        <v>5.1660690696357807E-2</v>
      </c>
    </row>
    <row r="8" spans="1:10" x14ac:dyDescent="0.25">
      <c r="A8" s="1" t="s">
        <v>15</v>
      </c>
      <c r="B8" s="4">
        <v>9.9562528284809163E-3</v>
      </c>
      <c r="C8" s="4">
        <v>0</v>
      </c>
      <c r="D8" s="4">
        <v>9.3528435661487386E-3</v>
      </c>
      <c r="E8" s="4">
        <v>0.52783225222507169</v>
      </c>
      <c r="F8" s="4">
        <v>0.38482425705234569</v>
      </c>
      <c r="G8" s="4">
        <v>1.930909639462966E-2</v>
      </c>
      <c r="H8" s="4">
        <v>1.7498868607633129E-2</v>
      </c>
      <c r="I8" s="4">
        <v>2.941620153869362E-2</v>
      </c>
      <c r="J8" s="4">
        <v>1.81022778699653E-3</v>
      </c>
    </row>
    <row r="9" spans="1:10" x14ac:dyDescent="0.25">
      <c r="A9" s="1" t="s">
        <v>16</v>
      </c>
      <c r="B9" s="4">
        <v>1.3033902588728019E-2</v>
      </c>
      <c r="C9" s="4">
        <v>0.66455128436570465</v>
      </c>
      <c r="D9" s="4">
        <v>3.173490047519726E-2</v>
      </c>
      <c r="E9" s="4">
        <v>0.1664842901619448</v>
      </c>
      <c r="F9" s="4">
        <v>4.0965280882961502E-2</v>
      </c>
      <c r="G9" s="4">
        <v>7.8667225831178609E-3</v>
      </c>
      <c r="H9" s="4">
        <v>0</v>
      </c>
      <c r="I9" s="4">
        <v>2.4566670647473619E-2</v>
      </c>
      <c r="J9" s="4">
        <v>5.079694829487226E-2</v>
      </c>
    </row>
    <row r="10" spans="1:10" x14ac:dyDescent="0.25">
      <c r="A10" s="1" t="s">
        <v>17</v>
      </c>
      <c r="B10" s="4">
        <v>1.185770750988142E-2</v>
      </c>
      <c r="C10" s="4">
        <v>0</v>
      </c>
      <c r="D10" s="4">
        <v>0</v>
      </c>
      <c r="E10" s="4">
        <v>0</v>
      </c>
      <c r="F10" s="4">
        <v>0</v>
      </c>
      <c r="G10" s="4">
        <v>0.90513833992094872</v>
      </c>
      <c r="H10" s="4">
        <v>0</v>
      </c>
      <c r="I10" s="4">
        <v>3.9525691699604751E-2</v>
      </c>
      <c r="J10" s="4">
        <v>4.3478260869565223E-2</v>
      </c>
    </row>
    <row r="11" spans="1:10" x14ac:dyDescent="0.25">
      <c r="A11" s="1" t="s">
        <v>18</v>
      </c>
      <c r="B11" s="4">
        <v>5.5606723463043982E-2</v>
      </c>
      <c r="C11" s="4">
        <v>0.47432650241768359</v>
      </c>
      <c r="D11" s="4">
        <v>4.3403177527055033E-2</v>
      </c>
      <c r="E11" s="4">
        <v>1.876583007137923E-2</v>
      </c>
      <c r="F11" s="4">
        <v>0.34446235321206542</v>
      </c>
      <c r="G11" s="4">
        <v>2.9242459129633899E-2</v>
      </c>
      <c r="H11" s="4">
        <v>0</v>
      </c>
      <c r="I11" s="4">
        <v>2.7170158876352751E-2</v>
      </c>
      <c r="J11" s="4">
        <v>7.0227953027860923E-3</v>
      </c>
    </row>
    <row r="12" spans="1:10" x14ac:dyDescent="0.25">
      <c r="A12" s="1" t="s">
        <v>19</v>
      </c>
      <c r="B12" s="4">
        <v>8.0530847167388092E-2</v>
      </c>
      <c r="C12" s="4">
        <v>0.36176251407188947</v>
      </c>
      <c r="D12" s="4">
        <v>0.12931868271258459</v>
      </c>
      <c r="E12" s="4">
        <v>2.804864513469375E-2</v>
      </c>
      <c r="F12" s="4">
        <v>0.1205029412231048</v>
      </c>
      <c r="G12" s="4">
        <v>3.6309438868540801E-2</v>
      </c>
      <c r="H12" s="4">
        <v>2.8540170289682718E-4</v>
      </c>
      <c r="I12" s="4">
        <v>6.8908655599422844E-2</v>
      </c>
      <c r="J12" s="4">
        <v>0.17433287351947871</v>
      </c>
    </row>
    <row r="13" spans="1:10" x14ac:dyDescent="0.25">
      <c r="A13" s="1" t="s">
        <v>20</v>
      </c>
      <c r="B13" s="4">
        <v>0.18872156360140979</v>
      </c>
      <c r="C13" s="4">
        <v>0.21050945209868629</v>
      </c>
      <c r="D13" s="4">
        <v>6.632489586670938E-2</v>
      </c>
      <c r="E13" s="4">
        <v>1.6981736622877278E-2</v>
      </c>
      <c r="F13" s="4">
        <v>0</v>
      </c>
      <c r="G13" s="4">
        <v>3.9730855495033642E-2</v>
      </c>
      <c r="H13" s="4">
        <v>0</v>
      </c>
      <c r="I13" s="4">
        <v>3.043896187119513E-2</v>
      </c>
      <c r="J13" s="4">
        <v>0.44729253444408851</v>
      </c>
    </row>
    <row r="14" spans="1:10" x14ac:dyDescent="0.25">
      <c r="A14" s="1" t="s">
        <v>21</v>
      </c>
      <c r="B14" s="4">
        <v>0.1059013742926435</v>
      </c>
      <c r="C14" s="4">
        <v>0</v>
      </c>
      <c r="D14" s="4">
        <v>4.8504446240905412E-3</v>
      </c>
      <c r="E14" s="4">
        <v>8.0840743734842356E-4</v>
      </c>
      <c r="F14" s="4">
        <v>0</v>
      </c>
      <c r="G14" s="4">
        <v>0.83427647534357308</v>
      </c>
      <c r="H14" s="4">
        <v>0</v>
      </c>
      <c r="I14" s="4">
        <v>2.425222312045271E-3</v>
      </c>
      <c r="J14" s="4">
        <v>5.1738075990299108E-2</v>
      </c>
    </row>
    <row r="15" spans="1:10" x14ac:dyDescent="0.25">
      <c r="A15" s="1" t="s">
        <v>22</v>
      </c>
      <c r="B15" s="4">
        <v>2.1738330819877149E-2</v>
      </c>
      <c r="C15" s="4">
        <v>0.13734505462169419</v>
      </c>
      <c r="D15" s="4">
        <v>0.21333725677713619</v>
      </c>
      <c r="E15" s="4">
        <v>0.1262735866406739</v>
      </c>
      <c r="F15" s="4">
        <v>0.20513480707691181</v>
      </c>
      <c r="G15" s="4">
        <v>6.2125280464928108E-2</v>
      </c>
      <c r="H15" s="4">
        <v>0</v>
      </c>
      <c r="I15" s="4">
        <v>4.6860631919667488E-2</v>
      </c>
      <c r="J15" s="4">
        <v>0.1871850516791114</v>
      </c>
    </row>
    <row r="16" spans="1:10" x14ac:dyDescent="0.25">
      <c r="A16" s="1" t="s">
        <v>23</v>
      </c>
      <c r="B16" s="4">
        <v>0.18448128036581879</v>
      </c>
      <c r="C16" s="4">
        <v>8.2737925121463274E-2</v>
      </c>
      <c r="D16" s="4">
        <v>6.0017147756501847E-2</v>
      </c>
      <c r="E16" s="4">
        <v>0.19005430122892261</v>
      </c>
      <c r="F16" s="4">
        <v>0.32566447556444689</v>
      </c>
      <c r="G16" s="4">
        <v>7.2306373249499845E-2</v>
      </c>
      <c r="H16" s="4">
        <v>0</v>
      </c>
      <c r="I16" s="4">
        <v>1.286081737639325E-3</v>
      </c>
      <c r="J16" s="4">
        <v>8.3452414975707337E-2</v>
      </c>
    </row>
    <row r="17" spans="1:10" x14ac:dyDescent="0.25">
      <c r="A17" s="1" t="s">
        <v>24</v>
      </c>
      <c r="B17" s="4">
        <v>1.4551642703340979E-2</v>
      </c>
      <c r="C17" s="4">
        <v>1.443008960200042E-2</v>
      </c>
      <c r="D17" s="4">
        <v>5.3153434743349312E-2</v>
      </c>
      <c r="E17" s="4">
        <v>0.11306174897548101</v>
      </c>
      <c r="F17" s="4">
        <v>0.71705910953670904</v>
      </c>
      <c r="G17" s="4">
        <v>1.8059317913454189E-2</v>
      </c>
      <c r="H17" s="4">
        <v>1.0592484545391401E-3</v>
      </c>
      <c r="I17" s="4">
        <v>1.8962283809126901E-2</v>
      </c>
      <c r="J17" s="4">
        <v>4.966312426199903E-2</v>
      </c>
    </row>
    <row r="18" spans="1:10" x14ac:dyDescent="0.25">
      <c r="A18" s="1" t="s">
        <v>25</v>
      </c>
      <c r="B18" s="4">
        <v>0.10513028581732931</v>
      </c>
      <c r="C18" s="4">
        <v>5.0581552610224498E-2</v>
      </c>
      <c r="D18" s="4">
        <v>0.39518528536651337</v>
      </c>
      <c r="E18" s="4">
        <v>1.634959276290085E-2</v>
      </c>
      <c r="F18" s="4">
        <v>0.19553391638866349</v>
      </c>
      <c r="G18" s="4">
        <v>2.8070808162774619E-2</v>
      </c>
      <c r="H18" s="4">
        <v>3.0054398461214799E-5</v>
      </c>
      <c r="I18" s="4">
        <v>3.8078922850359152E-2</v>
      </c>
      <c r="J18" s="4">
        <v>0.17103958164277339</v>
      </c>
    </row>
    <row r="19" spans="1:10" x14ac:dyDescent="0.25">
      <c r="A19" s="1" t="s">
        <v>26</v>
      </c>
      <c r="B19" s="4">
        <v>5.8215962441314564E-3</v>
      </c>
      <c r="C19" s="4">
        <v>0.32281690140845071</v>
      </c>
      <c r="D19" s="4">
        <v>0.26460093896713621</v>
      </c>
      <c r="E19" s="4">
        <v>0.10779342723004701</v>
      </c>
      <c r="F19" s="4">
        <v>0</v>
      </c>
      <c r="G19" s="4">
        <v>0.1094835680751174</v>
      </c>
      <c r="H19" s="4">
        <v>0</v>
      </c>
      <c r="I19" s="4">
        <v>7.1173708920187789E-2</v>
      </c>
      <c r="J19" s="4">
        <v>0.1183098591549296</v>
      </c>
    </row>
    <row r="20" spans="1:10" x14ac:dyDescent="0.25">
      <c r="A20" s="1" t="s">
        <v>27</v>
      </c>
      <c r="B20" s="4">
        <v>4.9446494464944653E-2</v>
      </c>
      <c r="C20" s="4">
        <v>0.1070110701107011</v>
      </c>
      <c r="D20" s="4">
        <v>0.16605166051660519</v>
      </c>
      <c r="E20" s="4">
        <v>0.56826568265682653</v>
      </c>
      <c r="F20" s="4">
        <v>0</v>
      </c>
      <c r="G20" s="4">
        <v>5.1660516605166046E-3</v>
      </c>
      <c r="H20" s="4">
        <v>0</v>
      </c>
      <c r="I20" s="4">
        <v>5.1660516605166046E-3</v>
      </c>
      <c r="J20" s="4">
        <v>9.8892988929889306E-2</v>
      </c>
    </row>
    <row r="21" spans="1:10" x14ac:dyDescent="0.25">
      <c r="A21" s="1" t="s">
        <v>28</v>
      </c>
      <c r="B21" s="4">
        <v>7.2032571249608518E-2</v>
      </c>
      <c r="C21" s="4">
        <v>0.14625743814594419</v>
      </c>
      <c r="D21" s="4">
        <v>0.22799874725963051</v>
      </c>
      <c r="E21" s="4">
        <v>6.8900720325712501E-3</v>
      </c>
      <c r="F21" s="4">
        <v>0.49264015032884428</v>
      </c>
      <c r="G21" s="4">
        <v>1.5032884434700911E-2</v>
      </c>
      <c r="H21" s="4">
        <v>3.1318509238960232E-4</v>
      </c>
      <c r="I21" s="4">
        <v>1.9730660820544942E-2</v>
      </c>
      <c r="J21" s="4">
        <v>1.9104290635765742E-2</v>
      </c>
    </row>
    <row r="22" spans="1:10" x14ac:dyDescent="0.25">
      <c r="A22" s="1" t="s">
        <v>29</v>
      </c>
      <c r="B22" s="4">
        <v>4.2742873251347839E-2</v>
      </c>
      <c r="C22" s="4">
        <v>0.56383241129003847</v>
      </c>
      <c r="D22" s="4">
        <v>0.2024384227774059</v>
      </c>
      <c r="E22" s="4">
        <v>7.6253567778991518E-2</v>
      </c>
      <c r="F22" s="4">
        <v>0</v>
      </c>
      <c r="G22" s="4">
        <v>6.3250995454385284E-2</v>
      </c>
      <c r="H22" s="4">
        <v>5.0495084393389483E-2</v>
      </c>
      <c r="I22" s="4">
        <v>3.1713591035624939E-4</v>
      </c>
      <c r="J22" s="4">
        <v>6.6950914408541535E-4</v>
      </c>
    </row>
    <row r="23" spans="1:10" x14ac:dyDescent="0.25">
      <c r="A23" s="1" t="s">
        <v>30</v>
      </c>
      <c r="B23" s="4">
        <v>2.7508090614886731E-2</v>
      </c>
      <c r="C23" s="4">
        <v>6.957928802588996E-2</v>
      </c>
      <c r="D23" s="4">
        <v>0.51844660194174752</v>
      </c>
      <c r="E23" s="4">
        <v>2.2330097087378639E-2</v>
      </c>
      <c r="F23" s="4">
        <v>0</v>
      </c>
      <c r="G23" s="4">
        <v>8.1877022653721668E-2</v>
      </c>
      <c r="H23" s="4">
        <v>0</v>
      </c>
      <c r="I23" s="4">
        <v>6.4724919093851134E-4</v>
      </c>
      <c r="J23" s="4">
        <v>0.2796116504854369</v>
      </c>
    </row>
    <row r="24" spans="1:10" x14ac:dyDescent="0.25">
      <c r="A24" s="1" t="s">
        <v>31</v>
      </c>
      <c r="B24" s="4">
        <v>1.7236793779049891E-2</v>
      </c>
      <c r="C24" s="4">
        <v>0.75916614952063732</v>
      </c>
      <c r="D24" s="4">
        <v>4.5124684963082112E-2</v>
      </c>
      <c r="E24" s="4">
        <v>8.8495295026532764E-2</v>
      </c>
      <c r="F24" s="4">
        <v>2.4728023404551731E-2</v>
      </c>
      <c r="G24" s="4">
        <v>4.0527362301954186E-3</v>
      </c>
      <c r="H24" s="4">
        <v>0</v>
      </c>
      <c r="I24" s="4">
        <v>2.300561050671868E-2</v>
      </c>
      <c r="J24" s="4">
        <v>3.8190706569232138E-2</v>
      </c>
    </row>
    <row r="25" spans="1:10" x14ac:dyDescent="0.25">
      <c r="A25" s="1" t="s">
        <v>32</v>
      </c>
      <c r="B25" s="4">
        <v>6.6599394550958632E-2</v>
      </c>
      <c r="C25" s="4">
        <v>9.9063989700407112E-2</v>
      </c>
      <c r="D25" s="4">
        <v>0.44733637217718092</v>
      </c>
      <c r="E25" s="4">
        <v>0.16976930303768401</v>
      </c>
      <c r="F25" s="4">
        <v>0</v>
      </c>
      <c r="G25" s="4">
        <v>5.5499495459132193E-2</v>
      </c>
      <c r="H25" s="4">
        <v>2.1260308291868191E-2</v>
      </c>
      <c r="I25" s="4">
        <v>7.8812763144159498E-2</v>
      </c>
      <c r="J25" s="4">
        <v>6.1658373638609557E-2</v>
      </c>
    </row>
    <row r="26" spans="1:10" x14ac:dyDescent="0.25">
      <c r="A26" s="1" t="s">
        <v>33</v>
      </c>
      <c r="B26" s="4">
        <v>2.8608594922045611E-2</v>
      </c>
      <c r="C26" s="4">
        <v>0.32770276685846672</v>
      </c>
      <c r="D26" s="4">
        <v>0.40389107275109659</v>
      </c>
      <c r="E26" s="4">
        <v>7.7014375510359098E-2</v>
      </c>
      <c r="F26" s="4">
        <v>4.6630205662849651E-2</v>
      </c>
      <c r="G26" s="4">
        <v>5.1064395449970573E-2</v>
      </c>
      <c r="H26" s="4">
        <v>0</v>
      </c>
      <c r="I26" s="4">
        <v>5.8973774663400362E-2</v>
      </c>
      <c r="J26" s="4">
        <v>6.1148141818112766E-3</v>
      </c>
    </row>
    <row r="27" spans="1:10" x14ac:dyDescent="0.25">
      <c r="A27" s="1" t="s">
        <v>34</v>
      </c>
      <c r="B27" s="4">
        <v>1.6077399160560571E-2</v>
      </c>
      <c r="C27" s="4">
        <v>0.43570818809134237</v>
      </c>
      <c r="D27" s="4">
        <v>0.2763569751725119</v>
      </c>
      <c r="E27" s="4">
        <v>5.9045315501173789E-3</v>
      </c>
      <c r="F27" s="4">
        <v>0.22600839439425199</v>
      </c>
      <c r="G27" s="4">
        <v>1.831827559223163E-2</v>
      </c>
      <c r="H27" s="4">
        <v>8.7145194564985419E-4</v>
      </c>
      <c r="I27" s="4">
        <v>1.6379739631500322E-2</v>
      </c>
      <c r="J27" s="4">
        <v>4.3750444618339624E-3</v>
      </c>
    </row>
    <row r="28" spans="1:10" x14ac:dyDescent="0.25">
      <c r="A28" s="1" t="s">
        <v>35</v>
      </c>
      <c r="B28" s="4">
        <v>0.19636363636363641</v>
      </c>
      <c r="C28" s="4">
        <v>0</v>
      </c>
      <c r="D28" s="4">
        <v>0.12</v>
      </c>
      <c r="E28" s="4">
        <v>0.1563636363636364</v>
      </c>
      <c r="F28" s="4">
        <v>0</v>
      </c>
      <c r="G28" s="4">
        <v>0.08</v>
      </c>
      <c r="H28" s="4">
        <v>0</v>
      </c>
      <c r="I28" s="4">
        <v>3.2727272727272723E-2</v>
      </c>
      <c r="J28" s="4">
        <v>0.41454545454545449</v>
      </c>
    </row>
    <row r="29" spans="1:10" x14ac:dyDescent="0.25">
      <c r="A29" s="1" t="s">
        <v>36</v>
      </c>
      <c r="B29" s="4">
        <v>0.22916666666666671</v>
      </c>
      <c r="C29" s="4">
        <v>0</v>
      </c>
      <c r="D29" s="4">
        <v>0.20833333333333329</v>
      </c>
      <c r="E29" s="4">
        <v>9.375E-2</v>
      </c>
      <c r="F29" s="4">
        <v>0</v>
      </c>
      <c r="G29" s="4">
        <v>8.3333333333333343E-2</v>
      </c>
      <c r="H29" s="4">
        <v>0</v>
      </c>
      <c r="I29" s="4">
        <v>0.125</v>
      </c>
      <c r="J29" s="4">
        <v>0.26041666666666669</v>
      </c>
    </row>
    <row r="30" spans="1:10" x14ac:dyDescent="0.25">
      <c r="A30" s="1" t="s">
        <v>37</v>
      </c>
      <c r="B30" s="4">
        <v>0.13988095238095241</v>
      </c>
      <c r="C30" s="4">
        <v>0</v>
      </c>
      <c r="D30" s="4">
        <v>0.47916666666666669</v>
      </c>
      <c r="E30" s="4">
        <v>0.3616071428571429</v>
      </c>
      <c r="F30" s="4">
        <v>0</v>
      </c>
      <c r="G30" s="4">
        <v>1.488095238095238E-3</v>
      </c>
      <c r="H30" s="4">
        <v>0</v>
      </c>
      <c r="I30" s="4">
        <v>0</v>
      </c>
      <c r="J30" s="4">
        <v>1.785714285714286E-2</v>
      </c>
    </row>
    <row r="31" spans="1:10" x14ac:dyDescent="0.25">
      <c r="A31" s="1" t="s">
        <v>38</v>
      </c>
      <c r="B31" s="4">
        <v>5.0761421319796959E-3</v>
      </c>
      <c r="C31" s="4">
        <v>0</v>
      </c>
      <c r="D31" s="4">
        <v>0.8883248730964467</v>
      </c>
      <c r="E31" s="4">
        <v>0</v>
      </c>
      <c r="F31" s="4">
        <v>0</v>
      </c>
      <c r="G31" s="4">
        <v>1.015228426395939E-2</v>
      </c>
      <c r="H31" s="4">
        <v>0</v>
      </c>
      <c r="I31" s="4">
        <v>9.6446700507614211E-2</v>
      </c>
      <c r="J31" s="4">
        <v>0</v>
      </c>
    </row>
    <row r="32" spans="1:10" x14ac:dyDescent="0.25">
      <c r="A32" s="1" t="s">
        <v>39</v>
      </c>
      <c r="B32" s="4">
        <v>2.0631287271851088E-2</v>
      </c>
      <c r="C32" s="4">
        <v>8.1320402385398477E-2</v>
      </c>
      <c r="D32" s="4">
        <v>0.60351786036985722</v>
      </c>
      <c r="E32" s="4">
        <v>9.7283296186976689E-2</v>
      </c>
      <c r="F32" s="4">
        <v>4.0118065176796579E-2</v>
      </c>
      <c r="G32" s="4">
        <v>9.9963857598939818E-2</v>
      </c>
      <c r="H32" s="4">
        <v>1.5330401783025119E-2</v>
      </c>
      <c r="I32" s="4">
        <v>4.0961387868200718E-3</v>
      </c>
      <c r="J32" s="4">
        <v>3.773869044033492E-2</v>
      </c>
    </row>
    <row r="33" spans="1:10" x14ac:dyDescent="0.25">
      <c r="A33" s="1" t="s">
        <v>40</v>
      </c>
      <c r="B33" s="4">
        <v>4.0288529204785359E-2</v>
      </c>
      <c r="C33" s="4">
        <v>0.241643209007741</v>
      </c>
      <c r="D33" s="4">
        <v>0.50606966924700914</v>
      </c>
      <c r="E33" s="4">
        <v>6.1576354679802956E-4</v>
      </c>
      <c r="F33" s="4">
        <v>3.0876143560872621E-2</v>
      </c>
      <c r="G33" s="4">
        <v>5.5066854327938057E-2</v>
      </c>
      <c r="H33" s="4">
        <v>0</v>
      </c>
      <c r="I33" s="4">
        <v>3.2635467980295561E-2</v>
      </c>
      <c r="J33" s="4">
        <v>9.2804363124560169E-2</v>
      </c>
    </row>
    <row r="34" spans="1:10" x14ac:dyDescent="0.25">
      <c r="A34" s="1" t="s">
        <v>41</v>
      </c>
      <c r="B34" s="4">
        <v>1.369769193890829E-3</v>
      </c>
      <c r="C34" s="4">
        <v>2.7395383877816591E-4</v>
      </c>
      <c r="D34" s="4">
        <v>1.493048421341004E-2</v>
      </c>
      <c r="E34" s="4">
        <v>0.9518526128347371</v>
      </c>
      <c r="F34" s="4">
        <v>0</v>
      </c>
      <c r="G34" s="4">
        <v>5.068146017396068E-3</v>
      </c>
      <c r="H34" s="4">
        <v>0</v>
      </c>
      <c r="I34" s="4">
        <v>0</v>
      </c>
      <c r="J34" s="4">
        <v>2.6505033901787541E-2</v>
      </c>
    </row>
    <row r="35" spans="1:10" x14ac:dyDescent="0.25">
      <c r="A35" s="1" t="s">
        <v>42</v>
      </c>
      <c r="B35" s="4">
        <v>3.8645347808130268E-2</v>
      </c>
      <c r="C35" s="4">
        <v>0.77031093279839513</v>
      </c>
      <c r="D35" s="4">
        <v>7.4517670659035931E-2</v>
      </c>
      <c r="E35" s="4">
        <v>1.162310460794147E-2</v>
      </c>
      <c r="F35" s="4">
        <v>0</v>
      </c>
      <c r="G35" s="4">
        <v>2.7612248510236592E-2</v>
      </c>
      <c r="H35" s="4">
        <v>0</v>
      </c>
      <c r="I35" s="4">
        <v>1.770015930143371E-3</v>
      </c>
      <c r="J35" s="4">
        <v>7.552067968611717E-2</v>
      </c>
    </row>
    <row r="36" spans="1:10" x14ac:dyDescent="0.25">
      <c r="A36" s="1" t="s">
        <v>43</v>
      </c>
      <c r="B36" s="4">
        <v>5.410032528676597E-2</v>
      </c>
      <c r="C36" s="4">
        <v>0.2056154768019175</v>
      </c>
      <c r="D36" s="4">
        <v>0.26724875877418253</v>
      </c>
      <c r="E36" s="4">
        <v>0.21212121212121221</v>
      </c>
      <c r="F36" s="4">
        <v>0</v>
      </c>
      <c r="G36" s="4">
        <v>2.3626091422701591E-2</v>
      </c>
      <c r="H36" s="4">
        <v>3.9376819037835993E-3</v>
      </c>
      <c r="I36" s="4">
        <v>1.7291559664441021E-2</v>
      </c>
      <c r="J36" s="4">
        <v>0.2160588940249957</v>
      </c>
    </row>
    <row r="37" spans="1:10" x14ac:dyDescent="0.25">
      <c r="A37" s="1" t="s">
        <v>44</v>
      </c>
      <c r="B37" s="4">
        <v>6.8280571073867169E-3</v>
      </c>
      <c r="C37" s="4">
        <v>0.24286157666045929</v>
      </c>
      <c r="D37" s="4">
        <v>0.1632526381129733</v>
      </c>
      <c r="E37" s="4">
        <v>0.27405338299193049</v>
      </c>
      <c r="F37" s="4">
        <v>0.17659838609559281</v>
      </c>
      <c r="G37" s="4">
        <v>1.086281812538796E-2</v>
      </c>
      <c r="H37" s="4">
        <v>0</v>
      </c>
      <c r="I37" s="4">
        <v>2.7467411545623838E-2</v>
      </c>
      <c r="J37" s="4">
        <v>9.8075729360645569E-2</v>
      </c>
    </row>
    <row r="38" spans="1:10" x14ac:dyDescent="0.25">
      <c r="A38" s="1" t="s">
        <v>45</v>
      </c>
      <c r="B38" s="4">
        <v>4.5819014891179839E-4</v>
      </c>
      <c r="C38" s="4">
        <v>0.15917334860633831</v>
      </c>
      <c r="D38" s="4">
        <v>0.47202176403207341</v>
      </c>
      <c r="E38" s="4">
        <v>0.18245513554791909</v>
      </c>
      <c r="F38" s="4">
        <v>0.1735013363879343</v>
      </c>
      <c r="G38" s="4">
        <v>1.1072928598701799E-2</v>
      </c>
      <c r="H38" s="4">
        <v>4.1046200840015281E-4</v>
      </c>
      <c r="I38" s="4">
        <v>6.8728522336769765E-4</v>
      </c>
      <c r="J38" s="4">
        <v>2.1954944635357011E-4</v>
      </c>
    </row>
    <row r="39" spans="1:10" x14ac:dyDescent="0.25">
      <c r="A39" s="1" t="s">
        <v>46</v>
      </c>
      <c r="B39" s="4">
        <v>7.2906464250734562E-2</v>
      </c>
      <c r="C39" s="4">
        <v>2.0812928501469149E-3</v>
      </c>
      <c r="D39" s="4">
        <v>2.3261508325171402E-3</v>
      </c>
      <c r="E39" s="4">
        <v>0.38081537708129282</v>
      </c>
      <c r="F39" s="4">
        <v>0.41962536728697353</v>
      </c>
      <c r="G39" s="4">
        <v>1.7997061704211559E-2</v>
      </c>
      <c r="H39" s="4">
        <v>0</v>
      </c>
      <c r="I39" s="4">
        <v>2.509794319294809E-3</v>
      </c>
      <c r="J39" s="4">
        <v>0.1017384916748286</v>
      </c>
    </row>
    <row r="40" spans="1:10" x14ac:dyDescent="0.25">
      <c r="A40" s="1" t="s">
        <v>47</v>
      </c>
      <c r="B40" s="4">
        <v>1.6129032258064519E-2</v>
      </c>
      <c r="C40" s="4">
        <v>0.28660049627791562</v>
      </c>
      <c r="D40" s="4">
        <v>2.9776674937965261E-2</v>
      </c>
      <c r="E40" s="4">
        <v>0.29156327543424321</v>
      </c>
      <c r="F40" s="4">
        <v>0.35856079404466501</v>
      </c>
      <c r="G40" s="4">
        <v>1.2406947890818861E-3</v>
      </c>
      <c r="H40" s="4">
        <v>0</v>
      </c>
      <c r="I40" s="4">
        <v>1.550868486352357E-2</v>
      </c>
      <c r="J40" s="4">
        <v>6.2034739454094293E-4</v>
      </c>
    </row>
    <row r="41" spans="1:10" x14ac:dyDescent="0.25">
      <c r="A41" s="1" t="s">
        <v>48</v>
      </c>
      <c r="B41" s="4">
        <v>6.1347384267971393E-2</v>
      </c>
      <c r="C41" s="4">
        <v>0.1132856605193828</v>
      </c>
      <c r="D41" s="4">
        <v>7.0003763643206623E-2</v>
      </c>
      <c r="E41" s="4">
        <v>0.135114791117802</v>
      </c>
      <c r="F41" s="4">
        <v>0.55852465186300337</v>
      </c>
      <c r="G41" s="4">
        <v>3.9518253669552132E-2</v>
      </c>
      <c r="H41" s="4">
        <v>0</v>
      </c>
      <c r="I41" s="4">
        <v>2.1829130598419271E-2</v>
      </c>
      <c r="J41" s="4">
        <v>3.7636432066240122E-4</v>
      </c>
    </row>
    <row r="42" spans="1:10" x14ac:dyDescent="0.25">
      <c r="A42" s="1" t="s">
        <v>49</v>
      </c>
      <c r="B42" s="4">
        <v>8.7211215691436837E-3</v>
      </c>
      <c r="C42" s="4">
        <v>0.36648456526031731</v>
      </c>
      <c r="D42" s="4">
        <v>0.30435068781675773</v>
      </c>
      <c r="E42" s="4">
        <v>0.19726189692621601</v>
      </c>
      <c r="F42" s="4">
        <v>0</v>
      </c>
      <c r="G42" s="4">
        <v>7.4047258605936944E-3</v>
      </c>
      <c r="H42" s="4">
        <v>2.4452050286316061E-2</v>
      </c>
      <c r="I42" s="4">
        <v>2.5669716316724801E-2</v>
      </c>
      <c r="J42" s="4">
        <v>6.5655235963930747E-2</v>
      </c>
    </row>
    <row r="43" spans="1:10" x14ac:dyDescent="0.25">
      <c r="A43" s="1" t="s">
        <v>50</v>
      </c>
      <c r="B43" s="4">
        <v>1.4653056195323529E-2</v>
      </c>
      <c r="C43" s="4">
        <v>0.27295108381434408</v>
      </c>
      <c r="D43" s="4">
        <v>0.34954552778488629</v>
      </c>
      <c r="E43" s="4">
        <v>6.792440312017213E-2</v>
      </c>
      <c r="F43" s="4">
        <v>0.19123849602396051</v>
      </c>
      <c r="G43" s="4">
        <v>1.2465997516752441E-2</v>
      </c>
      <c r="H43" s="4">
        <v>4.4286161107793803E-3</v>
      </c>
      <c r="I43" s="4">
        <v>2.2157297620063129E-2</v>
      </c>
      <c r="J43" s="4">
        <v>6.4635521813718538E-2</v>
      </c>
    </row>
    <row r="44" spans="1:10" x14ac:dyDescent="0.25">
      <c r="A44" s="1" t="s">
        <v>51</v>
      </c>
      <c r="B44" s="4">
        <v>1.282342690457249E-2</v>
      </c>
      <c r="C44" s="4">
        <v>0.31772549910974729</v>
      </c>
      <c r="D44" s="4">
        <v>0.36930964377265091</v>
      </c>
      <c r="E44" s="4">
        <v>0.20908941672664819</v>
      </c>
      <c r="F44" s="4">
        <v>2.45419302698539E-2</v>
      </c>
      <c r="G44" s="4">
        <v>4.031392456213459E-2</v>
      </c>
      <c r="H44" s="4">
        <v>1.172481721407736E-2</v>
      </c>
      <c r="I44" s="4">
        <v>7.2419845689535431E-3</v>
      </c>
      <c r="J44" s="4">
        <v>7.2293568713616436E-3</v>
      </c>
    </row>
    <row r="45" spans="1:10" x14ac:dyDescent="0.25">
      <c r="A45" s="1" t="s">
        <v>52</v>
      </c>
      <c r="B45" s="4">
        <v>2.1039273310179E-3</v>
      </c>
      <c r="C45" s="4">
        <v>0.3276783328880577</v>
      </c>
      <c r="D45" s="4">
        <v>0.16600988511888859</v>
      </c>
      <c r="E45" s="4">
        <v>0.18167245524979961</v>
      </c>
      <c r="F45" s="4">
        <v>0.28185947101255682</v>
      </c>
      <c r="G45" s="4">
        <v>1.0219075607801231E-2</v>
      </c>
      <c r="H45" s="4">
        <v>1.920251135452845E-2</v>
      </c>
      <c r="I45" s="4">
        <v>4.4416243654822338E-3</v>
      </c>
      <c r="J45" s="4">
        <v>6.8127170718674836E-3</v>
      </c>
    </row>
    <row r="46" spans="1:10" x14ac:dyDescent="0.25">
      <c r="A46" s="1" t="s">
        <v>53</v>
      </c>
      <c r="B46" s="4">
        <v>5.5362363972941654E-3</v>
      </c>
      <c r="C46" s="4">
        <v>5.2784553900451538E-2</v>
      </c>
      <c r="D46" s="4">
        <v>0.55867545544194741</v>
      </c>
      <c r="E46" s="4">
        <v>0.22805833809103651</v>
      </c>
      <c r="F46" s="4">
        <v>0</v>
      </c>
      <c r="G46" s="4">
        <v>0.12254113250635799</v>
      </c>
      <c r="H46" s="4">
        <v>8.9444819293783839E-3</v>
      </c>
      <c r="I46" s="4">
        <v>8.2178509022335262E-3</v>
      </c>
      <c r="J46" s="4">
        <v>1.52419508313005E-2</v>
      </c>
    </row>
    <row r="47" spans="1:10" x14ac:dyDescent="0.25">
      <c r="A47" s="1" t="s">
        <v>54</v>
      </c>
      <c r="B47" s="4">
        <v>1.83551488791323E-2</v>
      </c>
      <c r="C47" s="4">
        <v>5.7937712855442941E-2</v>
      </c>
      <c r="D47" s="4">
        <v>0.31106643141438589</v>
      </c>
      <c r="E47" s="4">
        <v>0.44001750714647192</v>
      </c>
      <c r="F47" s="4">
        <v>8.9040252759427178E-3</v>
      </c>
      <c r="G47" s="4">
        <v>0.1212916991506298</v>
      </c>
      <c r="H47" s="4">
        <v>5.6351127706427036E-3</v>
      </c>
      <c r="I47" s="4">
        <v>1.307565002120006E-2</v>
      </c>
      <c r="J47" s="4">
        <v>2.3716712486151571E-2</v>
      </c>
    </row>
    <row r="48" spans="1:10" x14ac:dyDescent="0.25">
      <c r="A48" s="1" t="s">
        <v>55</v>
      </c>
      <c r="B48" s="4">
        <v>1.7307597211004331E-4</v>
      </c>
      <c r="C48" s="4">
        <v>1.7571332025648211E-2</v>
      </c>
      <c r="D48" s="4">
        <v>0.72653172235317387</v>
      </c>
      <c r="E48" s="4">
        <v>1.0508184020966919E-2</v>
      </c>
      <c r="F48" s="4">
        <v>5.6785402278009449E-3</v>
      </c>
      <c r="G48" s="4">
        <v>0.2334877280894061</v>
      </c>
      <c r="H48" s="4">
        <v>0</v>
      </c>
      <c r="I48" s="4">
        <v>4.6565678210559276E-3</v>
      </c>
      <c r="J48" s="4">
        <v>1.392849489837968E-3</v>
      </c>
    </row>
    <row r="49" spans="1:10" x14ac:dyDescent="0.25">
      <c r="A49" s="1" t="s">
        <v>56</v>
      </c>
      <c r="B49" s="4">
        <v>1.687550099143568E-3</v>
      </c>
      <c r="C49" s="4">
        <v>0.89916888157617181</v>
      </c>
      <c r="D49" s="4">
        <v>0</v>
      </c>
      <c r="E49" s="4">
        <v>4.6407627726448132E-3</v>
      </c>
      <c r="F49" s="4">
        <v>4.4551322617390213E-2</v>
      </c>
      <c r="G49" s="4">
        <v>4.7673290300805802E-3</v>
      </c>
      <c r="H49" s="4">
        <v>0</v>
      </c>
      <c r="I49" s="4">
        <v>1.7888031050921821E-2</v>
      </c>
      <c r="J49" s="4">
        <v>2.7296122853647221E-2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9"/>
  <sheetViews>
    <sheetView workbookViewId="0">
      <selection activeCell="H25" sqref="H25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6.5763477279141974E-2</v>
      </c>
      <c r="C2" s="4">
        <v>2.1168501270110079E-2</v>
      </c>
      <c r="D2" s="4">
        <v>0.1597516229184307</v>
      </c>
      <c r="E2" s="4">
        <v>0.57620660457239625</v>
      </c>
      <c r="F2" s="4">
        <v>0</v>
      </c>
      <c r="G2" s="4">
        <v>4.7981936212249512E-2</v>
      </c>
      <c r="H2" s="4">
        <v>0</v>
      </c>
      <c r="I2" s="4">
        <v>2.3990968106124749E-2</v>
      </c>
      <c r="J2" s="4">
        <v>0.1051368896415467</v>
      </c>
    </row>
    <row r="3" spans="1:10" x14ac:dyDescent="0.25">
      <c r="A3" s="1" t="s">
        <v>10</v>
      </c>
      <c r="B3" s="4">
        <v>1.305001880406168E-2</v>
      </c>
      <c r="C3" s="4">
        <v>0.56352012034599475</v>
      </c>
      <c r="D3" s="4">
        <v>0.20951485520872509</v>
      </c>
      <c r="E3" s="4">
        <v>5.2726588943211743E-2</v>
      </c>
      <c r="F3" s="4">
        <v>0</v>
      </c>
      <c r="G3" s="4">
        <v>1.9142534787514109E-2</v>
      </c>
      <c r="H3" s="4">
        <v>0</v>
      </c>
      <c r="I3" s="4">
        <v>6.8822865738999636E-2</v>
      </c>
      <c r="J3" s="4">
        <v>7.3223016171493044E-2</v>
      </c>
    </row>
    <row r="4" spans="1:10" x14ac:dyDescent="0.25">
      <c r="A4" s="1" t="s">
        <v>11</v>
      </c>
      <c r="B4" s="4">
        <v>5.5904658721560127E-2</v>
      </c>
      <c r="C4" s="4">
        <v>9.7508125677139759E-4</v>
      </c>
      <c r="D4" s="4">
        <v>0.27670639219934989</v>
      </c>
      <c r="E4" s="4">
        <v>3.2502708559046592E-3</v>
      </c>
      <c r="F4" s="4">
        <v>0.47150595882990248</v>
      </c>
      <c r="G4" s="4">
        <v>3.9978331527627302E-2</v>
      </c>
      <c r="H4" s="4">
        <v>0</v>
      </c>
      <c r="I4" s="4">
        <v>4.6045503791982668E-2</v>
      </c>
      <c r="J4" s="4">
        <v>0.10563380281690141</v>
      </c>
    </row>
    <row r="5" spans="1:10" x14ac:dyDescent="0.25">
      <c r="A5" s="1" t="s">
        <v>12</v>
      </c>
      <c r="B5" s="4">
        <v>4.1552511415525122E-2</v>
      </c>
      <c r="C5" s="4">
        <v>0.39269406392694067</v>
      </c>
      <c r="D5" s="4">
        <v>4.9086757990867577E-2</v>
      </c>
      <c r="E5" s="4">
        <v>6.6894977168949779E-2</v>
      </c>
      <c r="F5" s="4">
        <v>0.37808219178082192</v>
      </c>
      <c r="G5" s="4">
        <v>9.1324200913242021E-3</v>
      </c>
      <c r="H5" s="4">
        <v>0</v>
      </c>
      <c r="I5" s="4">
        <v>3.2420091324200907E-2</v>
      </c>
      <c r="J5" s="4">
        <v>3.0136986301369871E-2</v>
      </c>
    </row>
    <row r="6" spans="1:10" x14ac:dyDescent="0.25">
      <c r="A6" s="1" t="s">
        <v>13</v>
      </c>
      <c r="B6" s="4">
        <v>8.1368096077068561E-2</v>
      </c>
      <c r="C6" s="4">
        <v>3.2117283850841317E-2</v>
      </c>
      <c r="D6" s="4">
        <v>9.7725766563757741E-2</v>
      </c>
      <c r="E6" s="4">
        <v>0.64312153490552315</v>
      </c>
      <c r="F6" s="4">
        <v>2.4504178318004749E-2</v>
      </c>
      <c r="G6" s="4">
        <v>2.091583558278242E-2</v>
      </c>
      <c r="H6" s="4">
        <v>0</v>
      </c>
      <c r="I6" s="4">
        <v>1.065188226356539E-2</v>
      </c>
      <c r="J6" s="4">
        <v>8.9595422438456696E-2</v>
      </c>
    </row>
    <row r="7" spans="1:10" x14ac:dyDescent="0.25">
      <c r="A7" s="1" t="s">
        <v>14</v>
      </c>
      <c r="B7" s="4">
        <v>1.441289356754949E-2</v>
      </c>
      <c r="C7" s="4">
        <v>7.0089662531254468E-2</v>
      </c>
      <c r="D7" s="4">
        <v>0.1019732127215684</v>
      </c>
      <c r="E7" s="4">
        <v>0.59878007994776317</v>
      </c>
      <c r="F7" s="4">
        <v>0.15204408275071271</v>
      </c>
      <c r="G7" s="4">
        <v>4.7777547737733114E-3</v>
      </c>
      <c r="H7" s="4">
        <v>0</v>
      </c>
      <c r="I7" s="4">
        <v>6.4340430953480588E-3</v>
      </c>
      <c r="J7" s="4">
        <v>5.148827061203038E-2</v>
      </c>
    </row>
    <row r="8" spans="1:10" x14ac:dyDescent="0.25">
      <c r="A8" s="1" t="s">
        <v>15</v>
      </c>
      <c r="B8" s="4">
        <v>1.006093240753861E-2</v>
      </c>
      <c r="C8" s="4">
        <v>0</v>
      </c>
      <c r="D8" s="4">
        <v>8.6438996740824704E-3</v>
      </c>
      <c r="E8" s="4">
        <v>0.53903925180671663</v>
      </c>
      <c r="F8" s="4">
        <v>0.37438004817911291</v>
      </c>
      <c r="G8" s="4">
        <v>1.8279722261584239E-2</v>
      </c>
      <c r="H8" s="4">
        <v>1.657928298143687E-2</v>
      </c>
      <c r="I8" s="4">
        <v>3.0891313589343911E-2</v>
      </c>
      <c r="J8" s="4">
        <v>2.1255491001842138E-3</v>
      </c>
    </row>
    <row r="9" spans="1:10" x14ac:dyDescent="0.25">
      <c r="A9" s="1" t="s">
        <v>16</v>
      </c>
      <c r="B9" s="4">
        <v>1.497013533607198E-2</v>
      </c>
      <c r="C9" s="4">
        <v>0.64683559247169053</v>
      </c>
      <c r="D9" s="4">
        <v>3.2691295010883387E-2</v>
      </c>
      <c r="E9" s="4">
        <v>0.16879404590257871</v>
      </c>
      <c r="F9" s="4">
        <v>4.6252757324900737E-2</v>
      </c>
      <c r="G9" s="4">
        <v>6.9810227072254838E-3</v>
      </c>
      <c r="H9" s="4">
        <v>0</v>
      </c>
      <c r="I9" s="4">
        <v>2.9714776873886621E-2</v>
      </c>
      <c r="J9" s="4">
        <v>5.3760374372762473E-2</v>
      </c>
    </row>
    <row r="10" spans="1:10" x14ac:dyDescent="0.25">
      <c r="A10" s="1" t="s">
        <v>17</v>
      </c>
      <c r="B10" s="4">
        <v>1.1650485436893201E-2</v>
      </c>
      <c r="C10" s="4">
        <v>0</v>
      </c>
      <c r="D10" s="4">
        <v>0</v>
      </c>
      <c r="E10" s="4">
        <v>0</v>
      </c>
      <c r="F10" s="4">
        <v>0</v>
      </c>
      <c r="G10" s="4">
        <v>0.89902912621359232</v>
      </c>
      <c r="H10" s="4">
        <v>0</v>
      </c>
      <c r="I10" s="4">
        <v>4.2718446601941747E-2</v>
      </c>
      <c r="J10" s="4">
        <v>4.6601941747572817E-2</v>
      </c>
    </row>
    <row r="11" spans="1:10" x14ac:dyDescent="0.25">
      <c r="A11" s="1" t="s">
        <v>18</v>
      </c>
      <c r="B11" s="4">
        <v>5.8645213944269567E-2</v>
      </c>
      <c r="C11" s="4">
        <v>0.4352337647195989</v>
      </c>
      <c r="D11" s="4">
        <v>6.7739302786522099E-2</v>
      </c>
      <c r="E11" s="4">
        <v>2.343476740118923E-2</v>
      </c>
      <c r="F11" s="4">
        <v>0.35268741984376822</v>
      </c>
      <c r="G11" s="4">
        <v>2.6815902996385681E-2</v>
      </c>
      <c r="H11" s="4">
        <v>0</v>
      </c>
      <c r="I11" s="4">
        <v>2.7282266526757609E-2</v>
      </c>
      <c r="J11" s="4">
        <v>8.1613617815086865E-3</v>
      </c>
    </row>
    <row r="12" spans="1:10" x14ac:dyDescent="0.25">
      <c r="A12" s="1" t="s">
        <v>19</v>
      </c>
      <c r="B12" s="4">
        <v>8.3749603221010077E-2</v>
      </c>
      <c r="C12" s="4">
        <v>0.28643266451709898</v>
      </c>
      <c r="D12" s="4">
        <v>0.15035835407721729</v>
      </c>
      <c r="E12" s="4">
        <v>3.2961892510483308E-2</v>
      </c>
      <c r="F12" s="4">
        <v>0.12541557378418561</v>
      </c>
      <c r="G12" s="4">
        <v>3.6286482783968448E-2</v>
      </c>
      <c r="H12" s="4">
        <v>3.341296757271497E-4</v>
      </c>
      <c r="I12" s="4">
        <v>7.4143375043854515E-2</v>
      </c>
      <c r="J12" s="4">
        <v>0.21031792438645441</v>
      </c>
    </row>
    <row r="13" spans="1:10" x14ac:dyDescent="0.25">
      <c r="A13" s="1" t="s">
        <v>20</v>
      </c>
      <c r="B13" s="4">
        <v>0.195523370638578</v>
      </c>
      <c r="C13" s="4">
        <v>0.108953258722844</v>
      </c>
      <c r="D13" s="4">
        <v>6.9124423963133633E-2</v>
      </c>
      <c r="E13" s="4">
        <v>1.7116524028966421E-2</v>
      </c>
      <c r="F13" s="4">
        <v>0</v>
      </c>
      <c r="G13" s="4">
        <v>4.4437129690585907E-2</v>
      </c>
      <c r="H13" s="4">
        <v>0</v>
      </c>
      <c r="I13" s="4">
        <v>3.1599736668861088E-2</v>
      </c>
      <c r="J13" s="4">
        <v>0.53324555628703085</v>
      </c>
    </row>
    <row r="14" spans="1:10" x14ac:dyDescent="0.25">
      <c r="A14" s="1" t="s">
        <v>21</v>
      </c>
      <c r="B14" s="4">
        <v>0.17871222076215509</v>
      </c>
      <c r="C14" s="4">
        <v>0</v>
      </c>
      <c r="D14" s="4">
        <v>5.2562417871222077E-3</v>
      </c>
      <c r="E14" s="4">
        <v>2.6281208935611039E-3</v>
      </c>
      <c r="F14" s="4">
        <v>0</v>
      </c>
      <c r="G14" s="4">
        <v>0.71353482260183965</v>
      </c>
      <c r="H14" s="4">
        <v>0</v>
      </c>
      <c r="I14" s="4">
        <v>9.1984231274638648E-3</v>
      </c>
      <c r="J14" s="4">
        <v>9.0670170827858082E-2</v>
      </c>
    </row>
    <row r="15" spans="1:10" x14ac:dyDescent="0.25">
      <c r="A15" s="1" t="s">
        <v>22</v>
      </c>
      <c r="B15" s="4">
        <v>2.0561851674111269E-2</v>
      </c>
      <c r="C15" s="4">
        <v>4.7473144080623128E-2</v>
      </c>
      <c r="D15" s="4">
        <v>0.30901842076119462</v>
      </c>
      <c r="E15" s="4">
        <v>9.0996345380043558E-2</v>
      </c>
      <c r="F15" s="4">
        <v>0.215401085311381</v>
      </c>
      <c r="G15" s="4">
        <v>5.5299198936837837E-2</v>
      </c>
      <c r="H15" s="4">
        <v>7.3830706190704726E-5</v>
      </c>
      <c r="I15" s="4">
        <v>5.5742183173982059E-2</v>
      </c>
      <c r="J15" s="4">
        <v>0.20543393997563589</v>
      </c>
    </row>
    <row r="16" spans="1:10" x14ac:dyDescent="0.25">
      <c r="A16" s="1" t="s">
        <v>23</v>
      </c>
      <c r="B16" s="4">
        <v>0.1943550745832115</v>
      </c>
      <c r="C16" s="4">
        <v>6.3761333723310915E-2</v>
      </c>
      <c r="D16" s="4">
        <v>5.6303012576776841E-2</v>
      </c>
      <c r="E16" s="4">
        <v>0.181632056156771</v>
      </c>
      <c r="F16" s="4">
        <v>0.34907867797601638</v>
      </c>
      <c r="G16" s="4">
        <v>6.4638783269961975E-2</v>
      </c>
      <c r="H16" s="4">
        <v>0</v>
      </c>
      <c r="I16" s="4">
        <v>2.1936238666276689E-3</v>
      </c>
      <c r="J16" s="4">
        <v>8.8037437847323777E-2</v>
      </c>
    </row>
    <row r="17" spans="1:10" x14ac:dyDescent="0.25">
      <c r="A17" s="1" t="s">
        <v>24</v>
      </c>
      <c r="B17" s="4">
        <v>1.5271223288615521E-2</v>
      </c>
      <c r="C17" s="4">
        <v>6.4337098114074631E-3</v>
      </c>
      <c r="D17" s="4">
        <v>6.9480530957809719E-2</v>
      </c>
      <c r="E17" s="4">
        <v>0.10058857839758201</v>
      </c>
      <c r="F17" s="4">
        <v>0.70525125050815707</v>
      </c>
      <c r="G17" s="4">
        <v>1.8735528571681079E-2</v>
      </c>
      <c r="H17" s="4">
        <v>1.078176644219382E-3</v>
      </c>
      <c r="I17" s="4">
        <v>2.1793308234795059E-2</v>
      </c>
      <c r="J17" s="4">
        <v>6.136769358573272E-2</v>
      </c>
    </row>
    <row r="18" spans="1:10" x14ac:dyDescent="0.25">
      <c r="A18" s="1" t="s">
        <v>25</v>
      </c>
      <c r="B18" s="4">
        <v>0.1154713019852419</v>
      </c>
      <c r="C18" s="4">
        <v>2.136527833523727E-2</v>
      </c>
      <c r="D18" s="4">
        <v>0.4075148970329433</v>
      </c>
      <c r="E18" s="4">
        <v>1.830868504739263E-2</v>
      </c>
      <c r="F18" s="4">
        <v>0.17345395041526451</v>
      </c>
      <c r="G18" s="4">
        <v>2.8404705301182501E-2</v>
      </c>
      <c r="H18" s="4">
        <v>3.0874679675198369E-5</v>
      </c>
      <c r="I18" s="4">
        <v>3.8346352156596368E-2</v>
      </c>
      <c r="J18" s="4">
        <v>0.19710395504646641</v>
      </c>
    </row>
    <row r="19" spans="1:10" x14ac:dyDescent="0.25">
      <c r="A19" s="1" t="s">
        <v>26</v>
      </c>
      <c r="B19" s="4">
        <v>8.2338410868670244E-3</v>
      </c>
      <c r="C19" s="4">
        <v>0.24948538493207079</v>
      </c>
      <c r="D19" s="4">
        <v>0.2984767393989296</v>
      </c>
      <c r="E19" s="4">
        <v>8.2338410868670234E-2</v>
      </c>
      <c r="F19" s="4">
        <v>0</v>
      </c>
      <c r="G19" s="4">
        <v>0.1206257719226019</v>
      </c>
      <c r="H19" s="4">
        <v>0</v>
      </c>
      <c r="I19" s="4">
        <v>9.1189790037052285E-2</v>
      </c>
      <c r="J19" s="4">
        <v>0.14965006175380821</v>
      </c>
    </row>
    <row r="20" spans="1:10" x14ac:dyDescent="0.25">
      <c r="A20" s="1" t="s">
        <v>27</v>
      </c>
      <c r="B20" s="4">
        <v>6.9510268562401251E-2</v>
      </c>
      <c r="C20" s="4">
        <v>0.1295418641390205</v>
      </c>
      <c r="D20" s="4">
        <v>0.20774091627172189</v>
      </c>
      <c r="E20" s="4">
        <v>0.46050552922590832</v>
      </c>
      <c r="F20" s="4">
        <v>0</v>
      </c>
      <c r="G20" s="4">
        <v>3.1595576619273301E-3</v>
      </c>
      <c r="H20" s="4">
        <v>7.1090047393364917E-3</v>
      </c>
      <c r="I20" s="4">
        <v>6.3191153238546594E-3</v>
      </c>
      <c r="J20" s="4">
        <v>0.1161137440758294</v>
      </c>
    </row>
    <row r="21" spans="1:10" x14ac:dyDescent="0.25">
      <c r="A21" s="1" t="s">
        <v>28</v>
      </c>
      <c r="B21" s="4">
        <v>6.5223749634396033E-2</v>
      </c>
      <c r="C21" s="4">
        <v>0.1178707224334601</v>
      </c>
      <c r="D21" s="4">
        <v>0.25446036852880971</v>
      </c>
      <c r="E21" s="4">
        <v>6.434630008774497E-3</v>
      </c>
      <c r="F21" s="4">
        <v>0.47645510383152978</v>
      </c>
      <c r="G21" s="4">
        <v>1.3746709564200059E-2</v>
      </c>
      <c r="H21" s="4">
        <v>5.8496636443404525E-4</v>
      </c>
      <c r="I21" s="4">
        <v>4.3872477332553388E-2</v>
      </c>
      <c r="J21" s="4">
        <v>2.1351272301842649E-2</v>
      </c>
    </row>
    <row r="22" spans="1:10" x14ac:dyDescent="0.25">
      <c r="A22" s="1" t="s">
        <v>29</v>
      </c>
      <c r="B22" s="4">
        <v>4.119279718386136E-2</v>
      </c>
      <c r="C22" s="4">
        <v>0.59061061467641485</v>
      </c>
      <c r="D22" s="4">
        <v>0.2109396154887625</v>
      </c>
      <c r="E22" s="4">
        <v>7.1621987544002161E-2</v>
      </c>
      <c r="F22" s="4">
        <v>0</v>
      </c>
      <c r="G22" s="4">
        <v>3.5844841592201457E-2</v>
      </c>
      <c r="H22" s="4">
        <v>4.7759274302734897E-2</v>
      </c>
      <c r="I22" s="4">
        <v>4.0617384240454907E-4</v>
      </c>
      <c r="J22" s="4">
        <v>1.6246953696181969E-3</v>
      </c>
    </row>
    <row r="23" spans="1:10" x14ac:dyDescent="0.25">
      <c r="A23" s="1" t="s">
        <v>30</v>
      </c>
      <c r="B23" s="4">
        <v>2.7669270833333329E-2</v>
      </c>
      <c r="C23" s="4">
        <v>1.66015625E-2</v>
      </c>
      <c r="D23" s="4">
        <v>0.51790364583333337</v>
      </c>
      <c r="E23" s="4">
        <v>2.8971354166666671E-2</v>
      </c>
      <c r="F23" s="4">
        <v>0</v>
      </c>
      <c r="G23" s="4">
        <v>8.1380208333333343E-2</v>
      </c>
      <c r="H23" s="4">
        <v>0</v>
      </c>
      <c r="I23" s="4">
        <v>1.302083333333333E-3</v>
      </c>
      <c r="J23" s="4">
        <v>0.326171875</v>
      </c>
    </row>
    <row r="24" spans="1:10" x14ac:dyDescent="0.25">
      <c r="A24" s="1" t="s">
        <v>31</v>
      </c>
      <c r="B24" s="4">
        <v>1.9425436162998581E-2</v>
      </c>
      <c r="C24" s="4">
        <v>0.73901732322298264</v>
      </c>
      <c r="D24" s="4">
        <v>4.4356081622588008E-2</v>
      </c>
      <c r="E24" s="4">
        <v>9.9913692127489059E-2</v>
      </c>
      <c r="F24" s="4">
        <v>2.784045373281549E-2</v>
      </c>
      <c r="G24" s="4">
        <v>1.8926083472042411E-3</v>
      </c>
      <c r="H24" s="4">
        <v>0</v>
      </c>
      <c r="I24" s="4">
        <v>2.852475186486653E-2</v>
      </c>
      <c r="J24" s="4">
        <v>3.9029652919055552E-2</v>
      </c>
    </row>
    <row r="25" spans="1:10" x14ac:dyDescent="0.25">
      <c r="A25" s="1" t="s">
        <v>32</v>
      </c>
      <c r="B25" s="4">
        <v>6.7101424403638241E-2</v>
      </c>
      <c r="C25" s="4">
        <v>6.4664492877981816E-2</v>
      </c>
      <c r="D25" s="4">
        <v>0.48635661575424749</v>
      </c>
      <c r="E25" s="4">
        <v>0.15898403981465589</v>
      </c>
      <c r="F25" s="4">
        <v>0</v>
      </c>
      <c r="G25" s="4">
        <v>5.1415822893427159E-2</v>
      </c>
      <c r="H25" s="4">
        <v>2.083404839540072E-2</v>
      </c>
      <c r="I25" s="4">
        <v>8.1311137806761635E-2</v>
      </c>
      <c r="J25" s="4">
        <v>6.9332418053887082E-2</v>
      </c>
    </row>
    <row r="26" spans="1:10" x14ac:dyDescent="0.25">
      <c r="A26" s="1" t="s">
        <v>33</v>
      </c>
      <c r="B26" s="4">
        <v>3.1351751837626E-2</v>
      </c>
      <c r="C26" s="4">
        <v>0.32970032560588042</v>
      </c>
      <c r="D26" s="4">
        <v>0.390268868568309</v>
      </c>
      <c r="E26" s="4">
        <v>7.1789272553568997E-2</v>
      </c>
      <c r="F26" s="4">
        <v>6.3990329310378444E-2</v>
      </c>
      <c r="G26" s="4">
        <v>4.0271793172025193E-2</v>
      </c>
      <c r="H26" s="4">
        <v>0</v>
      </c>
      <c r="I26" s="4">
        <v>6.604730059076995E-2</v>
      </c>
      <c r="J26" s="4">
        <v>6.5803583614420236E-3</v>
      </c>
    </row>
    <row r="27" spans="1:10" x14ac:dyDescent="0.25">
      <c r="A27" s="1" t="s">
        <v>34</v>
      </c>
      <c r="B27" s="4">
        <v>1.7965043920564201E-2</v>
      </c>
      <c r="C27" s="4">
        <v>0.41878753990728879</v>
      </c>
      <c r="D27" s="4">
        <v>0.26512869536985267</v>
      </c>
      <c r="E27" s="4">
        <v>4.960227990115619E-3</v>
      </c>
      <c r="F27" s="4">
        <v>0.25013978824335781</v>
      </c>
      <c r="G27" s="4">
        <v>1.3888638372323729E-2</v>
      </c>
      <c r="H27" s="4">
        <v>8.477480564924875E-4</v>
      </c>
      <c r="I27" s="4">
        <v>2.3448350498728381E-2</v>
      </c>
      <c r="J27" s="4">
        <v>4.8339676412763122E-3</v>
      </c>
    </row>
    <row r="28" spans="1:10" x14ac:dyDescent="0.25">
      <c r="A28" s="1" t="s">
        <v>35</v>
      </c>
      <c r="B28" s="4">
        <v>0.1687898089171975</v>
      </c>
      <c r="C28" s="4">
        <v>0</v>
      </c>
      <c r="D28" s="4">
        <v>0.16560509554140129</v>
      </c>
      <c r="E28" s="4">
        <v>0.1114649681528662</v>
      </c>
      <c r="F28" s="4">
        <v>0</v>
      </c>
      <c r="G28" s="4">
        <v>4.7770700636942678E-2</v>
      </c>
      <c r="H28" s="4">
        <v>0</v>
      </c>
      <c r="I28" s="4">
        <v>2.8662420382165609E-2</v>
      </c>
      <c r="J28" s="4">
        <v>0.47770700636942681</v>
      </c>
    </row>
    <row r="29" spans="1:10" x14ac:dyDescent="0.25">
      <c r="A29" s="1" t="s">
        <v>36</v>
      </c>
      <c r="B29" s="4">
        <v>0.26168224299065418</v>
      </c>
      <c r="C29" s="4">
        <v>0</v>
      </c>
      <c r="D29" s="4">
        <v>0.17757009345794389</v>
      </c>
      <c r="E29" s="4">
        <v>0.10280373831775701</v>
      </c>
      <c r="F29" s="4">
        <v>0</v>
      </c>
      <c r="G29" s="4">
        <v>7.476635514018691E-2</v>
      </c>
      <c r="H29" s="4">
        <v>0</v>
      </c>
      <c r="I29" s="4">
        <v>0.1214953271028037</v>
      </c>
      <c r="J29" s="4">
        <v>0.26168224299065418</v>
      </c>
    </row>
    <row r="30" spans="1:10" x14ac:dyDescent="0.25">
      <c r="A30" s="1" t="s">
        <v>37</v>
      </c>
      <c r="B30" s="4">
        <v>0.14440993788819881</v>
      </c>
      <c r="C30" s="4">
        <v>0</v>
      </c>
      <c r="D30" s="4">
        <v>0.50465838509316774</v>
      </c>
      <c r="E30" s="4">
        <v>0.32763975155279501</v>
      </c>
      <c r="F30" s="4">
        <v>0</v>
      </c>
      <c r="G30" s="4">
        <v>0</v>
      </c>
      <c r="H30" s="4">
        <v>0</v>
      </c>
      <c r="I30" s="4">
        <v>0</v>
      </c>
      <c r="J30" s="4">
        <v>2.3291925465838512E-2</v>
      </c>
    </row>
    <row r="31" spans="1:10" x14ac:dyDescent="0.25">
      <c r="A31" s="1" t="s">
        <v>38</v>
      </c>
      <c r="B31" s="4">
        <v>4.830917874396135E-3</v>
      </c>
      <c r="C31" s="4">
        <v>0</v>
      </c>
      <c r="D31" s="4">
        <v>0.88405797101449268</v>
      </c>
      <c r="E31" s="4">
        <v>0</v>
      </c>
      <c r="F31" s="4">
        <v>0</v>
      </c>
      <c r="G31" s="4">
        <v>1.4492753623188401E-2</v>
      </c>
      <c r="H31" s="4">
        <v>0</v>
      </c>
      <c r="I31" s="4">
        <v>9.6618357487922704E-2</v>
      </c>
      <c r="J31" s="4">
        <v>0</v>
      </c>
    </row>
    <row r="32" spans="1:10" x14ac:dyDescent="0.25">
      <c r="A32" s="1" t="s">
        <v>39</v>
      </c>
      <c r="B32" s="4">
        <v>2.0404313515892721E-2</v>
      </c>
      <c r="C32" s="4">
        <v>9.2495362656019112E-2</v>
      </c>
      <c r="D32" s="4">
        <v>0.58983871474832583</v>
      </c>
      <c r="E32" s="4">
        <v>7.4008865972899032E-2</v>
      </c>
      <c r="F32" s="4">
        <v>3.4206306787814E-2</v>
      </c>
      <c r="G32" s="4">
        <v>9.8468890495802791E-2</v>
      </c>
      <c r="H32" s="4">
        <v>1.5908447825950259E-2</v>
      </c>
      <c r="I32" s="4">
        <v>2.1913415285943341E-2</v>
      </c>
      <c r="J32" s="4">
        <v>5.2755682711352843E-2</v>
      </c>
    </row>
    <row r="33" spans="1:10" x14ac:dyDescent="0.25">
      <c r="A33" s="1" t="s">
        <v>40</v>
      </c>
      <c r="B33" s="4">
        <v>4.810000827883102E-2</v>
      </c>
      <c r="C33" s="4">
        <v>0.14661809752462951</v>
      </c>
      <c r="D33" s="4">
        <v>0.5848994122029969</v>
      </c>
      <c r="E33" s="4">
        <v>5.7951817203410886E-4</v>
      </c>
      <c r="F33" s="4">
        <v>3.2370229323619507E-2</v>
      </c>
      <c r="G33" s="4">
        <v>4.7437701796506332E-2</v>
      </c>
      <c r="H33" s="4">
        <v>0</v>
      </c>
      <c r="I33" s="4">
        <v>4.4705687556916958E-2</v>
      </c>
      <c r="J33" s="4">
        <v>9.528934514446559E-2</v>
      </c>
    </row>
    <row r="34" spans="1:10" x14ac:dyDescent="0.25">
      <c r="A34" s="1" t="s">
        <v>41</v>
      </c>
      <c r="B34" s="4">
        <v>1.8680415452439661E-3</v>
      </c>
      <c r="C34" s="4">
        <v>2.9888664723903461E-4</v>
      </c>
      <c r="D34" s="4">
        <v>1.5392662332810281E-2</v>
      </c>
      <c r="E34" s="4">
        <v>0.93618770081446612</v>
      </c>
      <c r="F34" s="4">
        <v>0</v>
      </c>
      <c r="G34" s="4">
        <v>4.9316296794440703E-3</v>
      </c>
      <c r="H34" s="4">
        <v>0</v>
      </c>
      <c r="I34" s="4">
        <v>7.4721661809758639E-5</v>
      </c>
      <c r="J34" s="4">
        <v>4.1246357318986758E-2</v>
      </c>
    </row>
    <row r="35" spans="1:10" x14ac:dyDescent="0.25">
      <c r="A35" s="1" t="s">
        <v>42</v>
      </c>
      <c r="B35" s="4">
        <v>4.7105004906771351E-2</v>
      </c>
      <c r="C35" s="4">
        <v>0.72460745829244377</v>
      </c>
      <c r="D35" s="4">
        <v>9.0775269872423972E-2</v>
      </c>
      <c r="E35" s="4">
        <v>1.202158979391561E-2</v>
      </c>
      <c r="F35" s="4">
        <v>0</v>
      </c>
      <c r="G35" s="4">
        <v>2.845927379784103E-2</v>
      </c>
      <c r="H35" s="4">
        <v>0</v>
      </c>
      <c r="I35" s="4">
        <v>4.3547595682041224E-3</v>
      </c>
      <c r="J35" s="4">
        <v>9.2676643768400416E-2</v>
      </c>
    </row>
    <row r="36" spans="1:10" x14ac:dyDescent="0.25">
      <c r="A36" s="1" t="s">
        <v>43</v>
      </c>
      <c r="B36" s="4">
        <v>6.4952638700947224E-2</v>
      </c>
      <c r="C36" s="4">
        <v>0.10690121786197559</v>
      </c>
      <c r="D36" s="4">
        <v>0.33365551904117541</v>
      </c>
      <c r="E36" s="4">
        <v>0.17050067658998649</v>
      </c>
      <c r="F36" s="4">
        <v>0</v>
      </c>
      <c r="G36" s="4">
        <v>2.957664797989561E-2</v>
      </c>
      <c r="H36" s="4">
        <v>4.2528513435144012E-3</v>
      </c>
      <c r="I36" s="4">
        <v>2.590373091049681E-2</v>
      </c>
      <c r="J36" s="4">
        <v>0.26425671757200853</v>
      </c>
    </row>
    <row r="37" spans="1:10" x14ac:dyDescent="0.25">
      <c r="A37" s="1" t="s">
        <v>44</v>
      </c>
      <c r="B37" s="4">
        <v>8.4488002703616092E-3</v>
      </c>
      <c r="C37" s="4">
        <v>0.229976343359243</v>
      </c>
      <c r="D37" s="4">
        <v>0.1512335248394728</v>
      </c>
      <c r="E37" s="4">
        <v>0.26326461642446769</v>
      </c>
      <c r="F37" s="4">
        <v>0.19060493409935789</v>
      </c>
      <c r="G37" s="4">
        <v>1.1997296383913491E-2</v>
      </c>
      <c r="H37" s="4">
        <v>0</v>
      </c>
      <c r="I37" s="4">
        <v>3.0077728962487331E-2</v>
      </c>
      <c r="J37" s="4">
        <v>0.11439675566069619</v>
      </c>
    </row>
    <row r="38" spans="1:10" x14ac:dyDescent="0.25">
      <c r="A38" s="1" t="s">
        <v>45</v>
      </c>
      <c r="B38" s="4">
        <v>4.7950808112148482E-4</v>
      </c>
      <c r="C38" s="4">
        <v>0.16590979606803369</v>
      </c>
      <c r="D38" s="4">
        <v>0.45321035361370449</v>
      </c>
      <c r="E38" s="4">
        <v>0.18307806579603039</v>
      </c>
      <c r="F38" s="4">
        <v>0.18384903957351989</v>
      </c>
      <c r="G38" s="4">
        <v>1.155520454310402E-2</v>
      </c>
      <c r="H38" s="4">
        <v>4.0429112722007539E-4</v>
      </c>
      <c r="I38" s="4">
        <v>1.2034712624225501E-3</v>
      </c>
      <c r="J38" s="4">
        <v>3.1026993484331372E-4</v>
      </c>
    </row>
    <row r="39" spans="1:10" x14ac:dyDescent="0.25">
      <c r="A39" s="1" t="s">
        <v>46</v>
      </c>
      <c r="B39" s="4">
        <v>7.7425483909274437E-2</v>
      </c>
      <c r="C39" s="4">
        <v>1.2468827930174559E-3</v>
      </c>
      <c r="D39" s="4">
        <v>1.721885761786011E-3</v>
      </c>
      <c r="E39" s="4">
        <v>0.3881368008550054</v>
      </c>
      <c r="F39" s="4">
        <v>0.39264932905830657</v>
      </c>
      <c r="G39" s="4">
        <v>1.692198076237977E-2</v>
      </c>
      <c r="H39" s="4">
        <v>0</v>
      </c>
      <c r="I39" s="4">
        <v>4.0375252345327163E-3</v>
      </c>
      <c r="J39" s="4">
        <v>0.11786011162569771</v>
      </c>
    </row>
    <row r="40" spans="1:10" x14ac:dyDescent="0.25">
      <c r="A40" s="1" t="s">
        <v>47</v>
      </c>
      <c r="B40" s="4">
        <v>1.5733165512901201E-2</v>
      </c>
      <c r="C40" s="4">
        <v>0.28193832599118951</v>
      </c>
      <c r="D40" s="4">
        <v>3.3983637507866593E-2</v>
      </c>
      <c r="E40" s="4">
        <v>0.28193832599118951</v>
      </c>
      <c r="F40" s="4">
        <v>0.36626809314033992</v>
      </c>
      <c r="G40" s="4">
        <v>6.2932662051604787E-4</v>
      </c>
      <c r="H40" s="4">
        <v>0</v>
      </c>
      <c r="I40" s="4">
        <v>1.887979861548144E-2</v>
      </c>
      <c r="J40" s="4">
        <v>6.2932662051604787E-4</v>
      </c>
    </row>
    <row r="41" spans="1:10" x14ac:dyDescent="0.25">
      <c r="A41" s="1" t="s">
        <v>48</v>
      </c>
      <c r="B41" s="4">
        <v>5.9950336998935788E-2</v>
      </c>
      <c r="C41" s="4">
        <v>8.3008158921603403E-2</v>
      </c>
      <c r="D41" s="4">
        <v>0.1089038666193686</v>
      </c>
      <c r="E41" s="4">
        <v>0.15466477474281659</v>
      </c>
      <c r="F41" s="4">
        <v>0.54203618304363244</v>
      </c>
      <c r="G41" s="4">
        <v>3.0152536360411489E-2</v>
      </c>
      <c r="H41" s="4">
        <v>0</v>
      </c>
      <c r="I41" s="4">
        <v>2.092940759134445E-2</v>
      </c>
      <c r="J41" s="4">
        <v>3.5473572188719402E-4</v>
      </c>
    </row>
    <row r="42" spans="1:10" x14ac:dyDescent="0.25">
      <c r="A42" s="1" t="s">
        <v>49</v>
      </c>
      <c r="B42" s="4">
        <v>1.1592192608738731E-2</v>
      </c>
      <c r="C42" s="4">
        <v>0.36715215165626353</v>
      </c>
      <c r="D42" s="4">
        <v>0.18920704118365869</v>
      </c>
      <c r="E42" s="4">
        <v>0.29333861752369628</v>
      </c>
      <c r="F42" s="4">
        <v>0</v>
      </c>
      <c r="G42" s="4">
        <v>6.8364212820766872E-3</v>
      </c>
      <c r="H42" s="4">
        <v>2.9558439842795339E-2</v>
      </c>
      <c r="I42" s="4">
        <v>3.054922553584993E-2</v>
      </c>
      <c r="J42" s="4">
        <v>7.1765910366920982E-2</v>
      </c>
    </row>
    <row r="43" spans="1:10" x14ac:dyDescent="0.25">
      <c r="A43" s="1" t="s">
        <v>50</v>
      </c>
      <c r="B43" s="4">
        <v>1.3769297243986111E-2</v>
      </c>
      <c r="C43" s="4">
        <v>0.23176322170914521</v>
      </c>
      <c r="D43" s="4">
        <v>0.38128170325632388</v>
      </c>
      <c r="E43" s="4">
        <v>6.7663935309198772E-2</v>
      </c>
      <c r="F43" s="4">
        <v>0.19375881227842129</v>
      </c>
      <c r="G43" s="4">
        <v>1.095654963242775E-2</v>
      </c>
      <c r="H43" s="4">
        <v>4.2777701973232222E-3</v>
      </c>
      <c r="I43" s="4">
        <v>2.5661833528430301E-2</v>
      </c>
      <c r="J43" s="4">
        <v>7.086687684474352E-2</v>
      </c>
    </row>
    <row r="44" spans="1:10" x14ac:dyDescent="0.25">
      <c r="A44" s="1" t="s">
        <v>51</v>
      </c>
      <c r="B44" s="4">
        <v>1.27867503974758E-2</v>
      </c>
      <c r="C44" s="4">
        <v>0.33031926974948278</v>
      </c>
      <c r="D44" s="4">
        <v>0.37318526976175997</v>
      </c>
      <c r="E44" s="4">
        <v>0.186325604807769</v>
      </c>
      <c r="F44" s="4">
        <v>2.66538983321363E-2</v>
      </c>
      <c r="G44" s="4">
        <v>3.8096290430501577E-2</v>
      </c>
      <c r="H44" s="4">
        <v>1.158971903525411E-2</v>
      </c>
      <c r="I44" s="4">
        <v>1.2301799230216751E-2</v>
      </c>
      <c r="J44" s="4">
        <v>8.7413982554035204E-3</v>
      </c>
    </row>
    <row r="45" spans="1:10" x14ac:dyDescent="0.25">
      <c r="A45" s="1" t="s">
        <v>52</v>
      </c>
      <c r="B45" s="4">
        <v>3.1328536509794471E-3</v>
      </c>
      <c r="C45" s="4">
        <v>0.32802010534650738</v>
      </c>
      <c r="D45" s="4">
        <v>0.18005301752332431</v>
      </c>
      <c r="E45" s="4">
        <v>0.1521327503700898</v>
      </c>
      <c r="F45" s="4">
        <v>0.28574379453988358</v>
      </c>
      <c r="G45" s="4">
        <v>5.8525837435879774E-3</v>
      </c>
      <c r="H45" s="4">
        <v>1.9898784728199129E-2</v>
      </c>
      <c r="I45" s="4">
        <v>1.1016628223224431E-2</v>
      </c>
      <c r="J45" s="4">
        <v>1.414948187420388E-2</v>
      </c>
    </row>
    <row r="46" spans="1:10" x14ac:dyDescent="0.25">
      <c r="A46" s="1" t="s">
        <v>53</v>
      </c>
      <c r="B46" s="4">
        <v>5.160376403925933E-3</v>
      </c>
      <c r="C46" s="4">
        <v>6.0693446659246517E-2</v>
      </c>
      <c r="D46" s="4">
        <v>0.55620762926236977</v>
      </c>
      <c r="E46" s="4">
        <v>0.22729265742520829</v>
      </c>
      <c r="F46" s="4">
        <v>0</v>
      </c>
      <c r="G46" s="4">
        <v>0.1065128672130595</v>
      </c>
      <c r="H46" s="4">
        <v>8.8367229923437558E-3</v>
      </c>
      <c r="I46" s="4">
        <v>1.5245033559310599E-2</v>
      </c>
      <c r="J46" s="4">
        <v>2.005126648453574E-2</v>
      </c>
    </row>
    <row r="47" spans="1:10" x14ac:dyDescent="0.25">
      <c r="A47" s="1" t="s">
        <v>54</v>
      </c>
      <c r="B47" s="4">
        <v>2.0468824838700592E-2</v>
      </c>
      <c r="C47" s="4">
        <v>6.5886231087820143E-2</v>
      </c>
      <c r="D47" s="4">
        <v>0.32076747527681521</v>
      </c>
      <c r="E47" s="4">
        <v>0.41089792353421811</v>
      </c>
      <c r="F47" s="4">
        <v>1.122756599892937E-2</v>
      </c>
      <c r="G47" s="4">
        <v>0.1158538303327417</v>
      </c>
      <c r="H47" s="4">
        <v>6.4378891612430636E-3</v>
      </c>
      <c r="I47" s="4">
        <v>1.7285098470120872E-2</v>
      </c>
      <c r="J47" s="4">
        <v>3.1175161299411159E-2</v>
      </c>
    </row>
    <row r="48" spans="1:10" x14ac:dyDescent="0.25">
      <c r="A48" s="1" t="s">
        <v>55</v>
      </c>
      <c r="B48" s="4">
        <v>1.4488320803618859E-4</v>
      </c>
      <c r="C48" s="4">
        <v>1.8215038876994161E-2</v>
      </c>
      <c r="D48" s="4">
        <v>0.71283343260516119</v>
      </c>
      <c r="E48" s="4">
        <v>3.2655065277934291E-2</v>
      </c>
      <c r="F48" s="4">
        <v>5.159452019510939E-3</v>
      </c>
      <c r="G48" s="4">
        <v>0.22129300214105191</v>
      </c>
      <c r="H48" s="4">
        <v>0</v>
      </c>
      <c r="I48" s="4">
        <v>8.2100484553840215E-3</v>
      </c>
      <c r="J48" s="4">
        <v>1.4890774159274939E-3</v>
      </c>
    </row>
    <row r="49" spans="1:10" x14ac:dyDescent="0.25">
      <c r="A49" s="1" t="s">
        <v>56</v>
      </c>
      <c r="B49" s="4">
        <v>1.7053206002728509E-3</v>
      </c>
      <c r="C49" s="4">
        <v>0.88314290586630284</v>
      </c>
      <c r="D49" s="4">
        <v>0</v>
      </c>
      <c r="E49" s="4">
        <v>3.112210095497954E-3</v>
      </c>
      <c r="F49" s="4">
        <v>5.7980900409276941E-2</v>
      </c>
      <c r="G49" s="4">
        <v>5.3291268758526604E-3</v>
      </c>
      <c r="H49" s="4">
        <v>0</v>
      </c>
      <c r="I49" s="4">
        <v>2.050648021828104E-2</v>
      </c>
      <c r="J49" s="4">
        <v>2.8223055934515691E-2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4"/>
  <sheetViews>
    <sheetView topLeftCell="A2" workbookViewId="0">
      <selection activeCell="K11" sqref="K11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1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1" x14ac:dyDescent="0.25">
      <c r="A2" s="1" t="s">
        <v>9</v>
      </c>
      <c r="B2" s="4">
        <v>6.6339066339066333E-2</v>
      </c>
      <c r="C2" s="4">
        <v>8.0936551524786824E-3</v>
      </c>
      <c r="D2" s="4">
        <v>0.14380690851279079</v>
      </c>
      <c r="E2" s="4">
        <v>0.60702413643590114</v>
      </c>
      <c r="F2" s="4">
        <v>0</v>
      </c>
      <c r="G2" s="4">
        <v>4.7116635351929469E-2</v>
      </c>
      <c r="H2" s="4">
        <v>0</v>
      </c>
      <c r="I2" s="4">
        <v>2.9484029484029489E-2</v>
      </c>
      <c r="J2" s="4">
        <v>9.8135568723804023E-2</v>
      </c>
    </row>
    <row r="3" spans="1:11" x14ac:dyDescent="0.25">
      <c r="A3" s="1" t="s">
        <v>10</v>
      </c>
      <c r="B3" s="4">
        <v>1.285725058442048E-2</v>
      </c>
      <c r="C3" s="4">
        <v>0.53891109267777704</v>
      </c>
      <c r="D3" s="4">
        <v>0.2002865545584798</v>
      </c>
      <c r="E3" s="4">
        <v>5.4369957016816232E-2</v>
      </c>
      <c r="F3" s="4">
        <v>0</v>
      </c>
      <c r="G3" s="4">
        <v>1.8437523565341979E-2</v>
      </c>
      <c r="H3" s="4">
        <v>0</v>
      </c>
      <c r="I3" s="4">
        <v>8.9887640449438214E-2</v>
      </c>
      <c r="J3" s="4">
        <v>8.5249981147726417E-2</v>
      </c>
      <c r="K3" s="14"/>
    </row>
    <row r="4" spans="1:11" x14ac:dyDescent="0.25">
      <c r="A4" s="1" t="s">
        <v>11</v>
      </c>
      <c r="B4" s="4">
        <v>5.9854346836595358E-2</v>
      </c>
      <c r="C4" s="4">
        <v>9.1033227127901685E-4</v>
      </c>
      <c r="D4" s="4">
        <v>0.30473372781065089</v>
      </c>
      <c r="E4" s="4">
        <v>3.0723714155666822E-3</v>
      </c>
      <c r="F4" s="4">
        <v>0.39178425125170691</v>
      </c>
      <c r="G4" s="4">
        <v>3.5730541647701411E-2</v>
      </c>
      <c r="H4" s="4">
        <v>0</v>
      </c>
      <c r="I4" s="4">
        <v>5.8147473827947209E-2</v>
      </c>
      <c r="J4" s="4">
        <v>0.1457669549385526</v>
      </c>
    </row>
    <row r="5" spans="1:11" x14ac:dyDescent="0.25">
      <c r="A5" s="1" t="s">
        <v>12</v>
      </c>
      <c r="B5" s="4">
        <v>4.2267528592739939E-2</v>
      </c>
      <c r="C5" s="4">
        <v>0.33590253605171561</v>
      </c>
      <c r="D5" s="4">
        <v>5.6936847339632037E-2</v>
      </c>
      <c r="E5" s="4">
        <v>7.0114370959721548E-2</v>
      </c>
      <c r="F5" s="4">
        <v>0.4134758826454501</v>
      </c>
      <c r="G5" s="4">
        <v>7.9562406762804586E-3</v>
      </c>
      <c r="H5" s="4">
        <v>0</v>
      </c>
      <c r="I5" s="4">
        <v>3.654898060666336E-2</v>
      </c>
      <c r="J5" s="4">
        <v>3.679761312779712E-2</v>
      </c>
    </row>
    <row r="6" spans="1:11" x14ac:dyDescent="0.25">
      <c r="A6" s="1" t="s">
        <v>13</v>
      </c>
      <c r="B6" s="4">
        <v>8.7473142782733257E-2</v>
      </c>
      <c r="C6" s="4">
        <v>2.6417735529656879E-2</v>
      </c>
      <c r="D6" s="4">
        <v>8.8563708574776995E-2</v>
      </c>
      <c r="E6" s="4">
        <v>0.64511035874731426</v>
      </c>
      <c r="F6" s="4">
        <v>2.1502050914773099E-2</v>
      </c>
      <c r="G6" s="4">
        <v>2.168109902988476E-2</v>
      </c>
      <c r="H6" s="4">
        <v>0</v>
      </c>
      <c r="I6" s="4">
        <v>1.731883586170975E-2</v>
      </c>
      <c r="J6" s="4">
        <v>9.1933068559150982E-2</v>
      </c>
    </row>
    <row r="7" spans="1:11" x14ac:dyDescent="0.25">
      <c r="A7" s="1" t="s">
        <v>14</v>
      </c>
      <c r="B7" s="4">
        <v>1.307524676323548E-2</v>
      </c>
      <c r="C7" s="4">
        <v>5.5217279835918467E-2</v>
      </c>
      <c r="D7" s="4">
        <v>0.1046340212793232</v>
      </c>
      <c r="E7" s="4">
        <v>0.61038648891167802</v>
      </c>
      <c r="F7" s="4">
        <v>0.1484585309575695</v>
      </c>
      <c r="G7" s="4">
        <v>4.1661325471093451E-3</v>
      </c>
      <c r="H7" s="4">
        <v>0</v>
      </c>
      <c r="I7" s="4">
        <v>6.7940007691321622E-3</v>
      </c>
      <c r="J7" s="4">
        <v>5.7268298936033843E-2</v>
      </c>
    </row>
    <row r="8" spans="1:11" x14ac:dyDescent="0.25">
      <c r="A8" s="1" t="s">
        <v>15</v>
      </c>
      <c r="B8" s="4">
        <v>1.182654402102497E-2</v>
      </c>
      <c r="C8" s="4">
        <v>0</v>
      </c>
      <c r="D8" s="4">
        <v>9.0524164111549146E-3</v>
      </c>
      <c r="E8" s="4">
        <v>0.55292743466199445</v>
      </c>
      <c r="F8" s="4">
        <v>0.35070813257409839</v>
      </c>
      <c r="G8" s="4">
        <v>1.8250839538618779E-2</v>
      </c>
      <c r="H8" s="4">
        <v>1.7228792524456121E-2</v>
      </c>
      <c r="I8" s="4">
        <v>3.7961746240327061E-2</v>
      </c>
      <c r="J8" s="4">
        <v>2.0440940283253028E-3</v>
      </c>
    </row>
    <row r="9" spans="1:11" x14ac:dyDescent="0.25">
      <c r="A9" s="1" t="s">
        <v>16</v>
      </c>
      <c r="B9" s="4">
        <v>1.7376679461957791E-2</v>
      </c>
      <c r="C9" s="4">
        <v>0.63145209701552718</v>
      </c>
      <c r="D9" s="4">
        <v>3.5132225830275303E-2</v>
      </c>
      <c r="E9" s="4">
        <v>0.16917303337996639</v>
      </c>
      <c r="F9" s="4">
        <v>4.6871980104367592E-2</v>
      </c>
      <c r="G9" s="4">
        <v>6.8618428547109409E-3</v>
      </c>
      <c r="H9" s="4">
        <v>0</v>
      </c>
      <c r="I9" s="4">
        <v>3.3422204928597668E-2</v>
      </c>
      <c r="J9" s="4">
        <v>5.9709936424597161E-2</v>
      </c>
    </row>
    <row r="10" spans="1:11" x14ac:dyDescent="0.25">
      <c r="A10" s="1" t="s">
        <v>17</v>
      </c>
      <c r="B10" s="4">
        <v>1.237113402061856E-2</v>
      </c>
      <c r="C10" s="4">
        <v>0</v>
      </c>
      <c r="D10" s="4">
        <v>0</v>
      </c>
      <c r="E10" s="4">
        <v>0</v>
      </c>
      <c r="F10" s="4">
        <v>0</v>
      </c>
      <c r="G10" s="4">
        <v>0.87628865979381454</v>
      </c>
      <c r="H10" s="4">
        <v>0</v>
      </c>
      <c r="I10" s="4">
        <v>6.1855670103092793E-2</v>
      </c>
      <c r="J10" s="4">
        <v>4.9484536082474231E-2</v>
      </c>
    </row>
    <row r="11" spans="1:11" x14ac:dyDescent="0.25">
      <c r="A11" s="1" t="s">
        <v>18</v>
      </c>
      <c r="B11" s="4">
        <v>6.5003119151590766E-2</v>
      </c>
      <c r="C11" s="4">
        <v>0.38677479725514657</v>
      </c>
      <c r="D11" s="4">
        <v>8.5714285714285715E-2</v>
      </c>
      <c r="E11" s="4">
        <v>2.6699937616968181E-2</v>
      </c>
      <c r="F11" s="4">
        <v>0.37479725514660012</v>
      </c>
      <c r="G11" s="4">
        <v>2.3081721771678099E-2</v>
      </c>
      <c r="H11" s="4">
        <v>0</v>
      </c>
      <c r="I11" s="4">
        <v>2.9195258889582031E-2</v>
      </c>
      <c r="J11" s="4">
        <v>8.7336244541484712E-3</v>
      </c>
    </row>
    <row r="12" spans="1:11" x14ac:dyDescent="0.25">
      <c r="A12" s="1" t="s">
        <v>19</v>
      </c>
      <c r="B12" s="4">
        <v>8.9999823287211303E-2</v>
      </c>
      <c r="C12" s="4">
        <v>0.23785541359628201</v>
      </c>
      <c r="D12" s="4">
        <v>0.16787714926929259</v>
      </c>
      <c r="E12" s="4">
        <v>3.308063404548587E-2</v>
      </c>
      <c r="F12" s="4">
        <v>0.11376769336796901</v>
      </c>
      <c r="G12" s="4">
        <v>3.6084751453462689E-2</v>
      </c>
      <c r="H12" s="4">
        <v>4.0643941402039271E-4</v>
      </c>
      <c r="I12" s="4">
        <v>8.7472830408736685E-2</v>
      </c>
      <c r="J12" s="4">
        <v>0.2334552651575395</v>
      </c>
    </row>
    <row r="13" spans="1:11" x14ac:dyDescent="0.25">
      <c r="A13" s="1" t="s">
        <v>20</v>
      </c>
      <c r="B13" s="4">
        <v>0.19912546249579549</v>
      </c>
      <c r="C13" s="4">
        <v>0.1029263370332997</v>
      </c>
      <c r="D13" s="4">
        <v>3.9690548267743021E-2</v>
      </c>
      <c r="E13" s="4">
        <v>2.119071644803229E-2</v>
      </c>
      <c r="F13" s="4">
        <v>0</v>
      </c>
      <c r="G13" s="4">
        <v>4.6417759838546922E-2</v>
      </c>
      <c r="H13" s="4">
        <v>0</v>
      </c>
      <c r="I13" s="4">
        <v>3.9690548267743021E-2</v>
      </c>
      <c r="J13" s="4">
        <v>0.55095862764883952</v>
      </c>
    </row>
    <row r="14" spans="1:11" x14ac:dyDescent="0.25">
      <c r="A14" s="1" t="s">
        <v>21</v>
      </c>
      <c r="B14" s="4">
        <v>0.30427631578947367</v>
      </c>
      <c r="C14" s="4">
        <v>0</v>
      </c>
      <c r="D14" s="4">
        <v>4.9342105263157892E-3</v>
      </c>
      <c r="E14" s="4">
        <v>4.9342105263157892E-3</v>
      </c>
      <c r="F14" s="4">
        <v>0</v>
      </c>
      <c r="G14" s="4">
        <v>0.50657894736842102</v>
      </c>
      <c r="H14" s="4">
        <v>0</v>
      </c>
      <c r="I14" s="4">
        <v>4.1118421052631582E-2</v>
      </c>
      <c r="J14" s="4">
        <v>0.13815789473684209</v>
      </c>
    </row>
    <row r="15" spans="1:11" x14ac:dyDescent="0.25">
      <c r="A15" s="1" t="s">
        <v>22</v>
      </c>
      <c r="B15" s="4">
        <v>2.3639933777384201E-2</v>
      </c>
      <c r="C15" s="4">
        <v>2.1252839487159739E-2</v>
      </c>
      <c r="D15" s="4">
        <v>0.26850960612944208</v>
      </c>
      <c r="E15" s="4">
        <v>0.1174681399915297</v>
      </c>
      <c r="F15" s="4">
        <v>0.2244638663227197</v>
      </c>
      <c r="G15" s="4">
        <v>4.7664882762869128E-2</v>
      </c>
      <c r="H15" s="4">
        <v>1.15504562430216E-4</v>
      </c>
      <c r="I15" s="4">
        <v>7.9582643514418822E-2</v>
      </c>
      <c r="J15" s="4">
        <v>0.21730258345204631</v>
      </c>
    </row>
    <row r="16" spans="1:11" x14ac:dyDescent="0.25">
      <c r="A16" s="1" t="s">
        <v>23</v>
      </c>
      <c r="B16" s="4">
        <v>0.1675840092699884</v>
      </c>
      <c r="C16" s="4">
        <v>3.5341830822711473E-2</v>
      </c>
      <c r="D16" s="4">
        <v>5.7792584009269989E-2</v>
      </c>
      <c r="E16" s="4">
        <v>0.23001158748551559</v>
      </c>
      <c r="F16" s="4">
        <v>0.33734067207415991</v>
      </c>
      <c r="G16" s="4">
        <v>4.9101969872537662E-2</v>
      </c>
      <c r="H16" s="4">
        <v>0</v>
      </c>
      <c r="I16" s="4">
        <v>3.1865585168018538E-3</v>
      </c>
      <c r="J16" s="4">
        <v>0.119640787949015</v>
      </c>
    </row>
    <row r="17" spans="1:10" x14ac:dyDescent="0.25">
      <c r="A17" s="1" t="s">
        <v>24</v>
      </c>
      <c r="B17" s="4">
        <v>1.6612933813768251E-2</v>
      </c>
      <c r="C17" s="4">
        <v>5.8600417219798976E-3</v>
      </c>
      <c r="D17" s="4">
        <v>6.6906884126683108E-2</v>
      </c>
      <c r="E17" s="4">
        <v>0.1186990328086478</v>
      </c>
      <c r="F17" s="4">
        <v>0.67102218850749107</v>
      </c>
      <c r="G17" s="4">
        <v>1.8623174663379479E-2</v>
      </c>
      <c r="H17" s="4">
        <v>1.15683671534231E-3</v>
      </c>
      <c r="I17" s="4">
        <v>2.552626588279917E-2</v>
      </c>
      <c r="J17" s="4">
        <v>7.5592641759908971E-2</v>
      </c>
    </row>
    <row r="18" spans="1:10" x14ac:dyDescent="0.25">
      <c r="A18" s="1" t="s">
        <v>25</v>
      </c>
      <c r="B18" s="4">
        <v>0.12614575988718671</v>
      </c>
      <c r="C18" s="4">
        <v>1.7595025959874371E-2</v>
      </c>
      <c r="D18" s="4">
        <v>0.35709249407089289</v>
      </c>
      <c r="E18" s="4">
        <v>2.1985770142939561E-2</v>
      </c>
      <c r="F18" s="4">
        <v>0.1611435164412538</v>
      </c>
      <c r="G18" s="4">
        <v>3.3106852124863792E-2</v>
      </c>
      <c r="H18" s="4">
        <v>0</v>
      </c>
      <c r="I18" s="4">
        <v>4.1343503621562722E-2</v>
      </c>
      <c r="J18" s="4">
        <v>0.24158707775142621</v>
      </c>
    </row>
    <row r="19" spans="1:10" x14ac:dyDescent="0.25">
      <c r="A19" s="1" t="s">
        <v>26</v>
      </c>
      <c r="B19" s="4">
        <v>9.3438538205980054E-3</v>
      </c>
      <c r="C19" s="4">
        <v>0.13725083056478399</v>
      </c>
      <c r="D19" s="4">
        <v>0.39929401993355479</v>
      </c>
      <c r="E19" s="4">
        <v>6.9352159468438535E-2</v>
      </c>
      <c r="F19" s="4">
        <v>0</v>
      </c>
      <c r="G19" s="4">
        <v>9.904485049833886E-2</v>
      </c>
      <c r="H19" s="4">
        <v>0</v>
      </c>
      <c r="I19" s="4">
        <v>9.2400332225913623E-2</v>
      </c>
      <c r="J19" s="4">
        <v>0.1933139534883721</v>
      </c>
    </row>
    <row r="20" spans="1:10" x14ac:dyDescent="0.25">
      <c r="A20" s="1" t="s">
        <v>27</v>
      </c>
      <c r="B20" s="4">
        <v>7.4018126888217517E-2</v>
      </c>
      <c r="C20" s="4">
        <v>9.2145015105740163E-2</v>
      </c>
      <c r="D20" s="4">
        <v>0.25981873111782472</v>
      </c>
      <c r="E20" s="4">
        <v>0.4274924471299093</v>
      </c>
      <c r="F20" s="4">
        <v>0</v>
      </c>
      <c r="G20" s="4">
        <v>2.2658610271903321E-3</v>
      </c>
      <c r="H20" s="4">
        <v>6.7975830815709959E-3</v>
      </c>
      <c r="I20" s="4">
        <v>7.5528700906344406E-3</v>
      </c>
      <c r="J20" s="4">
        <v>0.12990936555891239</v>
      </c>
    </row>
    <row r="21" spans="1:10" x14ac:dyDescent="0.25">
      <c r="A21" s="1" t="s">
        <v>28</v>
      </c>
      <c r="B21" s="4">
        <v>6.1817136285221397E-2</v>
      </c>
      <c r="C21" s="4">
        <v>0.10667050028752161</v>
      </c>
      <c r="D21" s="4">
        <v>0.26135710178263372</v>
      </c>
      <c r="E21" s="4">
        <v>6.9005175388154117E-3</v>
      </c>
      <c r="F21" s="4">
        <v>0.461759631972398</v>
      </c>
      <c r="G21" s="4">
        <v>1.1500862564692351E-2</v>
      </c>
      <c r="H21" s="4">
        <v>5.7504312823461771E-4</v>
      </c>
      <c r="I21" s="4">
        <v>7.073030477285798E-2</v>
      </c>
      <c r="J21" s="4">
        <v>1.8688901667625071E-2</v>
      </c>
    </row>
    <row r="22" spans="1:10" x14ac:dyDescent="0.25">
      <c r="A22" s="1" t="s">
        <v>29</v>
      </c>
      <c r="B22" s="4">
        <v>4.2320608594338983E-2</v>
      </c>
      <c r="C22" s="4">
        <v>0.61979987663628267</v>
      </c>
      <c r="D22" s="4">
        <v>0.1757247618394901</v>
      </c>
      <c r="E22" s="4">
        <v>8.3373312315811118E-2</v>
      </c>
      <c r="F22" s="4">
        <v>0</v>
      </c>
      <c r="G22" s="4">
        <v>2.32335001028031E-2</v>
      </c>
      <c r="H22" s="4">
        <v>5.3354807758207119E-2</v>
      </c>
      <c r="I22" s="4">
        <v>5.8255088753341106E-4</v>
      </c>
      <c r="J22" s="4">
        <v>1.6105818655335481E-3</v>
      </c>
    </row>
    <row r="23" spans="1:10" x14ac:dyDescent="0.25">
      <c r="A23" s="1" t="s">
        <v>30</v>
      </c>
      <c r="B23" s="4">
        <v>2.8776978417266189E-2</v>
      </c>
      <c r="C23" s="4">
        <v>2.0957147325617771E-2</v>
      </c>
      <c r="D23" s="4">
        <v>0.50797622771348139</v>
      </c>
      <c r="E23" s="4">
        <v>2.9089771660932129E-2</v>
      </c>
      <c r="F23" s="4">
        <v>0</v>
      </c>
      <c r="G23" s="4">
        <v>5.0046918986549893E-2</v>
      </c>
      <c r="H23" s="4">
        <v>0</v>
      </c>
      <c r="I23" s="4">
        <v>1.876759461995621E-3</v>
      </c>
      <c r="J23" s="4">
        <v>0.36127619643415698</v>
      </c>
    </row>
    <row r="24" spans="1:10" x14ac:dyDescent="0.25">
      <c r="A24" s="1" t="s">
        <v>31</v>
      </c>
      <c r="B24" s="4">
        <v>2.0771963538440141E-2</v>
      </c>
      <c r="C24" s="4">
        <v>0.72302362921476171</v>
      </c>
      <c r="D24" s="4">
        <v>4.7277393580034653E-2</v>
      </c>
      <c r="E24" s="4">
        <v>0.10348053655638011</v>
      </c>
      <c r="F24" s="4">
        <v>2.8199552448259731E-2</v>
      </c>
      <c r="G24" s="4">
        <v>1.9532978494759602E-3</v>
      </c>
      <c r="H24" s="4">
        <v>0</v>
      </c>
      <c r="I24" s="4">
        <v>3.7093695083252207E-2</v>
      </c>
      <c r="J24" s="4">
        <v>3.8199931729395557E-2</v>
      </c>
    </row>
    <row r="25" spans="1:10" x14ac:dyDescent="0.25">
      <c r="A25" s="1" t="s">
        <v>32</v>
      </c>
      <c r="B25" s="4">
        <v>7.0557773222569856E-2</v>
      </c>
      <c r="C25" s="4">
        <v>4.8117380515697493E-2</v>
      </c>
      <c r="D25" s="4">
        <v>0.48081418347898008</v>
      </c>
      <c r="E25" s="4">
        <v>0.17100010788650341</v>
      </c>
      <c r="F25" s="4">
        <v>0</v>
      </c>
      <c r="G25" s="4">
        <v>5.0670694429460213E-2</v>
      </c>
      <c r="H25" s="4">
        <v>2.1685187183083401E-2</v>
      </c>
      <c r="I25" s="4">
        <v>8.968964649189054E-2</v>
      </c>
      <c r="J25" s="4">
        <v>6.7465026791815014E-2</v>
      </c>
    </row>
    <row r="26" spans="1:10" x14ac:dyDescent="0.25">
      <c r="A26" s="1" t="s">
        <v>33</v>
      </c>
      <c r="B26" s="4">
        <v>3.4906114588348573E-2</v>
      </c>
      <c r="C26" s="4">
        <v>0.3317886374578719</v>
      </c>
      <c r="D26" s="4">
        <v>0.39369683838870162</v>
      </c>
      <c r="E26" s="4">
        <v>7.7646043973679982E-2</v>
      </c>
      <c r="F26" s="4">
        <v>4.3131118600545658E-2</v>
      </c>
      <c r="G26" s="4">
        <v>3.5618279569892469E-2</v>
      </c>
      <c r="H26" s="4">
        <v>0</v>
      </c>
      <c r="I26" s="4">
        <v>7.5369122131279082E-2</v>
      </c>
      <c r="J26" s="4">
        <v>7.8438452896806288E-3</v>
      </c>
    </row>
    <row r="27" spans="1:10" x14ac:dyDescent="0.25">
      <c r="A27" s="1" t="s">
        <v>34</v>
      </c>
      <c r="B27" s="4">
        <v>1.7391146655060481E-2</v>
      </c>
      <c r="C27" s="4">
        <v>0.36570371579348238</v>
      </c>
      <c r="D27" s="4">
        <v>0.28152258672905001</v>
      </c>
      <c r="E27" s="4">
        <v>7.0362512014217581E-3</v>
      </c>
      <c r="F27" s="4">
        <v>0.27669876502910618</v>
      </c>
      <c r="G27" s="4">
        <v>1.251292095098199E-2</v>
      </c>
      <c r="H27" s="4">
        <v>8.3419473006546621E-4</v>
      </c>
      <c r="I27" s="4">
        <v>3.2587998476687877E-2</v>
      </c>
      <c r="J27" s="4">
        <v>5.7124204341439536E-3</v>
      </c>
    </row>
    <row r="28" spans="1:10" x14ac:dyDescent="0.25">
      <c r="A28" s="1" t="s">
        <v>35</v>
      </c>
      <c r="B28" s="4">
        <v>0.13024282560706399</v>
      </c>
      <c r="C28" s="4">
        <v>0</v>
      </c>
      <c r="D28" s="4">
        <v>0.37527593818984539</v>
      </c>
      <c r="E28" s="4">
        <v>6.6225165562913899E-2</v>
      </c>
      <c r="F28" s="4">
        <v>0</v>
      </c>
      <c r="G28" s="4">
        <v>5.7395143487858721E-2</v>
      </c>
      <c r="H28" s="4">
        <v>0</v>
      </c>
      <c r="I28" s="4">
        <v>2.8697571743929361E-2</v>
      </c>
      <c r="J28" s="4">
        <v>0.34216335540838849</v>
      </c>
    </row>
    <row r="29" spans="1:10" x14ac:dyDescent="0.25">
      <c r="A29" s="1" t="s">
        <v>36</v>
      </c>
      <c r="B29" s="4">
        <v>0.30327868852459022</v>
      </c>
      <c r="C29" s="4">
        <v>0</v>
      </c>
      <c r="D29" s="4">
        <v>0.1475409836065574</v>
      </c>
      <c r="E29" s="4">
        <v>7.3770491803278687E-2</v>
      </c>
      <c r="F29" s="4">
        <v>0</v>
      </c>
      <c r="G29" s="4">
        <v>5.7377049180327877E-2</v>
      </c>
      <c r="H29" s="4">
        <v>0</v>
      </c>
      <c r="I29" s="4">
        <v>0.13114754098360659</v>
      </c>
      <c r="J29" s="4">
        <v>0.28688524590163927</v>
      </c>
    </row>
    <row r="30" spans="1:10" x14ac:dyDescent="0.25">
      <c r="A30" s="1" t="s">
        <v>37</v>
      </c>
      <c r="B30" s="4">
        <v>0.15034965034965039</v>
      </c>
      <c r="C30" s="4">
        <v>0</v>
      </c>
      <c r="D30" s="4">
        <v>0.36363636363636359</v>
      </c>
      <c r="E30" s="4">
        <v>0.45454545454545459</v>
      </c>
      <c r="F30" s="4">
        <v>0</v>
      </c>
      <c r="G30" s="4">
        <v>0</v>
      </c>
      <c r="H30" s="4">
        <v>0</v>
      </c>
      <c r="I30" s="4">
        <v>0</v>
      </c>
      <c r="J30" s="4">
        <v>3.1468531468531472E-2</v>
      </c>
    </row>
    <row r="31" spans="1:10" x14ac:dyDescent="0.25">
      <c r="A31" s="1" t="s">
        <v>38</v>
      </c>
      <c r="B31" s="4">
        <v>4.6511627906976744E-3</v>
      </c>
      <c r="C31" s="4">
        <v>0</v>
      </c>
      <c r="D31" s="4">
        <v>0.85581395348837219</v>
      </c>
      <c r="E31" s="4">
        <v>0</v>
      </c>
      <c r="F31" s="4">
        <v>0</v>
      </c>
      <c r="G31" s="4">
        <v>2.790697674418605E-2</v>
      </c>
      <c r="H31" s="4">
        <v>0</v>
      </c>
      <c r="I31" s="4">
        <v>0.1116279069767442</v>
      </c>
      <c r="J31" s="4">
        <v>0</v>
      </c>
    </row>
    <row r="32" spans="1:10" x14ac:dyDescent="0.25">
      <c r="A32" s="1" t="s">
        <v>39</v>
      </c>
      <c r="B32" s="4">
        <v>2.1320389542563978E-2</v>
      </c>
      <c r="C32" s="4">
        <v>5.8124174372523117E-2</v>
      </c>
      <c r="D32" s="4">
        <v>0.59592639243034007</v>
      </c>
      <c r="E32" s="4">
        <v>8.2148013885902121E-2</v>
      </c>
      <c r="F32" s="4">
        <v>3.339375134404473E-2</v>
      </c>
      <c r="G32" s="4">
        <v>9.978188074099105E-2</v>
      </c>
      <c r="H32" s="4">
        <v>1.4039507234800779E-2</v>
      </c>
      <c r="I32" s="4">
        <v>3.4530429172682869E-2</v>
      </c>
      <c r="J32" s="4">
        <v>6.0735461276151273E-2</v>
      </c>
    </row>
    <row r="33" spans="1:10" x14ac:dyDescent="0.25">
      <c r="A33" s="1" t="s">
        <v>40</v>
      </c>
      <c r="B33" s="4">
        <v>7.2080143345821787E-2</v>
      </c>
      <c r="C33" s="4">
        <v>6.1980778628441119E-2</v>
      </c>
      <c r="D33" s="4">
        <v>0.59089428245642606</v>
      </c>
      <c r="E33" s="4">
        <v>4.072324482814791E-4</v>
      </c>
      <c r="F33" s="4">
        <v>3.3311614269424993E-2</v>
      </c>
      <c r="G33" s="4">
        <v>4.7157517510995277E-2</v>
      </c>
      <c r="H33" s="4">
        <v>0</v>
      </c>
      <c r="I33" s="4">
        <v>6.9799641635445511E-2</v>
      </c>
      <c r="J33" s="4">
        <v>0.1243687897051637</v>
      </c>
    </row>
    <row r="34" spans="1:10" x14ac:dyDescent="0.25">
      <c r="A34" s="1" t="s">
        <v>41</v>
      </c>
      <c r="B34" s="4">
        <v>1.555512346879253E-3</v>
      </c>
      <c r="C34" s="4">
        <v>2.5925205781320888E-4</v>
      </c>
      <c r="D34" s="4">
        <v>1.043489532698166E-2</v>
      </c>
      <c r="E34" s="4">
        <v>0.91904854494782551</v>
      </c>
      <c r="F34" s="4">
        <v>0</v>
      </c>
      <c r="G34" s="4">
        <v>3.5647157949316218E-3</v>
      </c>
      <c r="H34" s="4">
        <v>0</v>
      </c>
      <c r="I34" s="4">
        <v>9.0738220234623111E-4</v>
      </c>
      <c r="J34" s="4">
        <v>6.4229697323222493E-2</v>
      </c>
    </row>
    <row r="35" spans="1:10" x14ac:dyDescent="0.25">
      <c r="A35" s="1" t="s">
        <v>42</v>
      </c>
      <c r="B35" s="4">
        <v>5.3137329769632168E-2</v>
      </c>
      <c r="C35" s="4">
        <v>0.68346697212676588</v>
      </c>
      <c r="D35" s="4">
        <v>0.1100292732595138</v>
      </c>
      <c r="E35" s="4">
        <v>1.349115438462517E-2</v>
      </c>
      <c r="F35" s="4">
        <v>0</v>
      </c>
      <c r="G35" s="4">
        <v>2.685503372788596E-2</v>
      </c>
      <c r="H35" s="4">
        <v>0</v>
      </c>
      <c r="I35" s="4">
        <v>1.2472954053710071E-2</v>
      </c>
      <c r="J35" s="4">
        <v>0.1005472826778669</v>
      </c>
    </row>
    <row r="36" spans="1:10" x14ac:dyDescent="0.25">
      <c r="A36" s="1" t="s">
        <v>43</v>
      </c>
      <c r="B36" s="4">
        <v>7.3535118354675993E-2</v>
      </c>
      <c r="C36" s="4">
        <v>4.578967792006209E-2</v>
      </c>
      <c r="D36" s="4">
        <v>0.34148234381063258</v>
      </c>
      <c r="E36" s="4">
        <v>0.2343810632518433</v>
      </c>
      <c r="F36" s="4">
        <v>0</v>
      </c>
      <c r="G36" s="4">
        <v>2.8521536670547149E-2</v>
      </c>
      <c r="H36" s="4">
        <v>4.2685292976329071E-3</v>
      </c>
      <c r="I36" s="4">
        <v>3.3372138145130001E-2</v>
      </c>
      <c r="J36" s="4">
        <v>0.23864959254947621</v>
      </c>
    </row>
    <row r="37" spans="1:10" x14ac:dyDescent="0.25">
      <c r="A37" s="1" t="s">
        <v>44</v>
      </c>
      <c r="B37" s="4">
        <v>9.8885293060050339E-3</v>
      </c>
      <c r="C37" s="4">
        <v>0.16828478964401289</v>
      </c>
      <c r="D37" s="4">
        <v>0.1700827040632866</v>
      </c>
      <c r="E37" s="4">
        <v>0.27651923768428621</v>
      </c>
      <c r="F37" s="4">
        <v>0.20622078389068679</v>
      </c>
      <c r="G37" s="4">
        <v>1.2944983818770231E-2</v>
      </c>
      <c r="H37" s="4">
        <v>0</v>
      </c>
      <c r="I37" s="4">
        <v>3.110391945343401E-2</v>
      </c>
      <c r="J37" s="4">
        <v>0.1249550521395182</v>
      </c>
    </row>
    <row r="38" spans="1:10" x14ac:dyDescent="0.25">
      <c r="A38" s="1" t="s">
        <v>46</v>
      </c>
      <c r="B38" s="4">
        <v>6.8262303089510312E-2</v>
      </c>
      <c r="C38" s="4">
        <v>0</v>
      </c>
      <c r="D38" s="4">
        <v>6.1057516180241795E-4</v>
      </c>
      <c r="E38" s="4">
        <v>0.44199535962877029</v>
      </c>
      <c r="F38" s="4">
        <v>0.30040297960678958</v>
      </c>
      <c r="G38" s="4">
        <v>1.428745878617658E-2</v>
      </c>
      <c r="H38" s="4">
        <v>0</v>
      </c>
      <c r="I38" s="4">
        <v>6.4110391989253878E-3</v>
      </c>
      <c r="J38" s="4">
        <v>0.1680302845280254</v>
      </c>
    </row>
    <row r="39" spans="1:10" x14ac:dyDescent="0.25">
      <c r="A39" s="1" t="s">
        <v>47</v>
      </c>
      <c r="B39" s="4">
        <v>1.5985790408525751E-2</v>
      </c>
      <c r="C39" s="4">
        <v>0.25814091178211962</v>
      </c>
      <c r="D39" s="4">
        <v>3.4339846062759027E-2</v>
      </c>
      <c r="E39" s="4">
        <v>0.29188869153345171</v>
      </c>
      <c r="F39" s="4">
        <v>0.37596210775606859</v>
      </c>
      <c r="G39" s="4">
        <v>1.18413262285376E-3</v>
      </c>
      <c r="H39" s="4">
        <v>0</v>
      </c>
      <c r="I39" s="4">
        <v>2.190645352279455E-2</v>
      </c>
      <c r="J39" s="4">
        <v>5.9206631142687976E-4</v>
      </c>
    </row>
    <row r="40" spans="1:10" x14ac:dyDescent="0.25">
      <c r="A40" s="1" t="s">
        <v>48</v>
      </c>
      <c r="B40" s="4">
        <v>5.8575938267274627E-2</v>
      </c>
      <c r="C40" s="4">
        <v>6.5240266573132227E-2</v>
      </c>
      <c r="D40" s="4">
        <v>0.12521922132585059</v>
      </c>
      <c r="E40" s="4">
        <v>0.15854086285513849</v>
      </c>
      <c r="F40" s="4">
        <v>0.54156436338126968</v>
      </c>
      <c r="G40" s="4">
        <v>2.7709575587513149E-2</v>
      </c>
      <c r="H40" s="4">
        <v>0</v>
      </c>
      <c r="I40" s="4">
        <v>2.3149772009821119E-2</v>
      </c>
      <c r="J40" s="4">
        <v>0</v>
      </c>
    </row>
    <row r="41" spans="1:10" x14ac:dyDescent="0.25">
      <c r="A41" s="1" t="s">
        <v>49</v>
      </c>
      <c r="B41" s="4">
        <v>1.453735839172287E-2</v>
      </c>
      <c r="C41" s="4">
        <v>0.34058018466374168</v>
      </c>
      <c r="D41" s="4">
        <v>0.23223757448759089</v>
      </c>
      <c r="E41" s="4">
        <v>0.25568070198415299</v>
      </c>
      <c r="F41" s="4">
        <v>0</v>
      </c>
      <c r="G41" s="4">
        <v>6.9740030122454324E-3</v>
      </c>
      <c r="H41" s="4">
        <v>3.2840023574094677E-2</v>
      </c>
      <c r="I41" s="4">
        <v>3.5852269006613841E-2</v>
      </c>
      <c r="J41" s="4">
        <v>8.1297884879837592E-2</v>
      </c>
    </row>
    <row r="42" spans="1:10" x14ac:dyDescent="0.25">
      <c r="A42" s="1" t="s">
        <v>50</v>
      </c>
      <c r="B42" s="4">
        <v>1.3468668298038909E-2</v>
      </c>
      <c r="C42" s="4">
        <v>0.19108226941275519</v>
      </c>
      <c r="D42" s="4">
        <v>0.40110339190845939</v>
      </c>
      <c r="E42" s="4">
        <v>6.8931221412006846E-2</v>
      </c>
      <c r="F42" s="4">
        <v>0.1944549756032713</v>
      </c>
      <c r="G42" s="4">
        <v>1.101422444990424E-2</v>
      </c>
      <c r="H42" s="4">
        <v>4.4534492690828714E-3</v>
      </c>
      <c r="I42" s="4">
        <v>3.2262273450155338E-2</v>
      </c>
      <c r="J42" s="4">
        <v>8.3229526196325967E-2</v>
      </c>
    </row>
    <row r="43" spans="1:10" x14ac:dyDescent="0.25">
      <c r="A43" s="1" t="s">
        <v>56</v>
      </c>
      <c r="B43" s="4">
        <v>1.8021265092809521E-3</v>
      </c>
      <c r="C43" s="4">
        <v>0.88376284015137863</v>
      </c>
      <c r="D43" s="4">
        <v>0</v>
      </c>
      <c r="E43" s="4">
        <v>6.487655433411425E-3</v>
      </c>
      <c r="F43" s="4">
        <v>5.2351775094611627E-2</v>
      </c>
      <c r="G43" s="4">
        <v>6.1722832942872593E-3</v>
      </c>
      <c r="H43" s="4">
        <v>0</v>
      </c>
      <c r="I43" s="4">
        <v>2.2661740854207961E-2</v>
      </c>
      <c r="J43" s="4">
        <v>2.6761578662822132E-2</v>
      </c>
    </row>
    <row r="44" spans="1:10" x14ac:dyDescent="0.25">
      <c r="A44" s="17" t="s">
        <v>119</v>
      </c>
      <c r="B44" s="14">
        <v>7.5176403550173626E-3</v>
      </c>
      <c r="C44" s="14">
        <v>0.15875718046694617</v>
      </c>
      <c r="D44" s="14">
        <v>0.42281946095717871</v>
      </c>
      <c r="E44" s="14">
        <v>0.20452862511203196</v>
      </c>
      <c r="F44" s="14">
        <v>8.7160711009253392E-2</v>
      </c>
      <c r="G44" s="14">
        <v>8.0995371310572384E-2</v>
      </c>
      <c r="H44" s="14">
        <v>8.0369923516258983E-3</v>
      </c>
      <c r="I44" s="14">
        <v>1.5041779097315145E-2</v>
      </c>
      <c r="J44" s="14">
        <v>1.514223934005895E-2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9"/>
  <sheetViews>
    <sheetView workbookViewId="0">
      <selection activeCell="B16" sqref="B16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6.6915608663181497E-2</v>
      </c>
      <c r="C2" s="4">
        <v>2.0911127707244218E-3</v>
      </c>
      <c r="D2" s="4">
        <v>0.15862584017923831</v>
      </c>
      <c r="E2" s="4">
        <v>0.57879014189693812</v>
      </c>
      <c r="F2" s="4">
        <v>0</v>
      </c>
      <c r="G2" s="4">
        <v>5.1381628080657223E-2</v>
      </c>
      <c r="H2" s="4">
        <v>0</v>
      </c>
      <c r="I2" s="4">
        <v>4.1523525018670647E-2</v>
      </c>
      <c r="J2" s="4">
        <v>0.10067214339059</v>
      </c>
    </row>
    <row r="3" spans="1:10" x14ac:dyDescent="0.25">
      <c r="A3" s="1" t="s">
        <v>10</v>
      </c>
      <c r="B3" s="4">
        <v>1.24883155730043E-2</v>
      </c>
      <c r="C3" s="4">
        <v>0.51374088614694335</v>
      </c>
      <c r="D3" s="4">
        <v>0.17808936249766311</v>
      </c>
      <c r="E3" s="4">
        <v>5.9599925219667227E-2</v>
      </c>
      <c r="F3" s="4">
        <v>0</v>
      </c>
      <c r="G3" s="4">
        <v>1.925593568891382E-2</v>
      </c>
      <c r="H3" s="4">
        <v>0</v>
      </c>
      <c r="I3" s="4">
        <v>0.11661992895868389</v>
      </c>
      <c r="J3" s="4">
        <v>0.10020564591512431</v>
      </c>
    </row>
    <row r="4" spans="1:10" x14ac:dyDescent="0.25">
      <c r="A4" s="1" t="s">
        <v>11</v>
      </c>
      <c r="B4" s="4">
        <v>4.735938604463294E-2</v>
      </c>
      <c r="C4" s="4">
        <v>4.0391800464505698E-4</v>
      </c>
      <c r="D4" s="4">
        <v>0.22740583661516711</v>
      </c>
      <c r="E4" s="4">
        <v>4.2411390487730989E-3</v>
      </c>
      <c r="F4" s="4">
        <v>0.508229829344643</v>
      </c>
      <c r="G4" s="4">
        <v>3.4434009895991123E-2</v>
      </c>
      <c r="H4" s="4">
        <v>0</v>
      </c>
      <c r="I4" s="4">
        <v>5.6750479652630519E-2</v>
      </c>
      <c r="J4" s="4">
        <v>0.1211754013935171</v>
      </c>
    </row>
    <row r="5" spans="1:10" x14ac:dyDescent="0.25">
      <c r="A5" s="1" t="s">
        <v>12</v>
      </c>
      <c r="B5" s="4">
        <v>5.4756871035940798E-2</v>
      </c>
      <c r="C5" s="4">
        <v>0.36131078224101482</v>
      </c>
      <c r="D5" s="4">
        <v>6.4482029598308663E-2</v>
      </c>
      <c r="E5" s="4">
        <v>0.1019027484143763</v>
      </c>
      <c r="F5" s="4">
        <v>0.34862579281183931</v>
      </c>
      <c r="G5" s="4">
        <v>7.6109936575052854E-3</v>
      </c>
      <c r="H5" s="4">
        <v>0</v>
      </c>
      <c r="I5" s="4">
        <v>3.107822410147992E-2</v>
      </c>
      <c r="J5" s="4">
        <v>3.023255813953488E-2</v>
      </c>
    </row>
    <row r="6" spans="1:10" x14ac:dyDescent="0.25">
      <c r="A6" s="1" t="s">
        <v>13</v>
      </c>
      <c r="B6" s="4">
        <v>8.7323986175462956E-2</v>
      </c>
      <c r="C6" s="4">
        <v>3.798729229236783E-2</v>
      </c>
      <c r="D6" s="4">
        <v>0.13626828053547441</v>
      </c>
      <c r="E6" s="4">
        <v>0.54757844217389329</v>
      </c>
      <c r="F6" s="4">
        <v>2.218566534357597E-2</v>
      </c>
      <c r="G6" s="4">
        <v>3.5466879971022797E-2</v>
      </c>
      <c r="H6" s="4">
        <v>0</v>
      </c>
      <c r="I6" s="4">
        <v>2.5279584660197099E-2</v>
      </c>
      <c r="J6" s="4">
        <v>0.10790986884800551</v>
      </c>
    </row>
    <row r="7" spans="1:10" x14ac:dyDescent="0.25">
      <c r="A7" s="1" t="s">
        <v>14</v>
      </c>
      <c r="B7" s="4">
        <v>1.44420480869079E-2</v>
      </c>
      <c r="C7" s="4">
        <v>5.2496205767233801E-2</v>
      </c>
      <c r="D7" s="4">
        <v>0.12213435577921559</v>
      </c>
      <c r="E7" s="4">
        <v>0.60254013898873715</v>
      </c>
      <c r="F7" s="4">
        <v>0.13956386292834891</v>
      </c>
      <c r="G7" s="4">
        <v>4.4092978672417918E-3</v>
      </c>
      <c r="H7" s="4">
        <v>0</v>
      </c>
      <c r="I7" s="4">
        <v>8.1635913411614337E-3</v>
      </c>
      <c r="J7" s="4">
        <v>5.6250499241153447E-2</v>
      </c>
    </row>
    <row r="8" spans="1:10" x14ac:dyDescent="0.25">
      <c r="A8" s="1" t="s">
        <v>15</v>
      </c>
      <c r="B8" s="4">
        <v>1.521394611727417E-2</v>
      </c>
      <c r="C8" s="4">
        <v>0</v>
      </c>
      <c r="D8" s="4">
        <v>7.9239302694136295E-3</v>
      </c>
      <c r="E8" s="4">
        <v>0.58573692551505552</v>
      </c>
      <c r="F8" s="4">
        <v>0.30681458003169571</v>
      </c>
      <c r="G8" s="4">
        <v>1.9334389857369259E-2</v>
      </c>
      <c r="H8" s="4">
        <v>1.7591125198098259E-2</v>
      </c>
      <c r="I8" s="4">
        <v>4.5007923930269408E-2</v>
      </c>
      <c r="J8" s="4">
        <v>2.377179080824088E-3</v>
      </c>
    </row>
    <row r="9" spans="1:10" x14ac:dyDescent="0.25">
      <c r="A9" s="1" t="s">
        <v>16</v>
      </c>
      <c r="B9" s="4">
        <v>1.9382504288164671E-2</v>
      </c>
      <c r="C9" s="4">
        <v>0.62329377720213308</v>
      </c>
      <c r="D9" s="4">
        <v>3.6136101095669837E-2</v>
      </c>
      <c r="E9" s="4">
        <v>0.1516901786443566</v>
      </c>
      <c r="F9" s="4">
        <v>4.7549036767365618E-2</v>
      </c>
      <c r="G9" s="4">
        <v>7.2682932521207456E-3</v>
      </c>
      <c r="H9" s="4">
        <v>0</v>
      </c>
      <c r="I9" s="4">
        <v>3.8158247861751912E-2</v>
      </c>
      <c r="J9" s="4">
        <v>7.6521860888437709E-2</v>
      </c>
    </row>
    <row r="10" spans="1:10" x14ac:dyDescent="0.25">
      <c r="A10" s="1" t="s">
        <v>17</v>
      </c>
      <c r="B10" s="4">
        <v>1.171875E-2</v>
      </c>
      <c r="C10" s="4">
        <v>0</v>
      </c>
      <c r="D10" s="4">
        <v>0</v>
      </c>
      <c r="E10" s="4">
        <v>0</v>
      </c>
      <c r="F10" s="4">
        <v>0</v>
      </c>
      <c r="G10" s="4">
        <v>0.84765625000000011</v>
      </c>
      <c r="H10" s="4">
        <v>0</v>
      </c>
      <c r="I10" s="4">
        <v>9.1796875000000014E-2</v>
      </c>
      <c r="J10" s="4">
        <v>4.8828125000000007E-2</v>
      </c>
    </row>
    <row r="11" spans="1:10" x14ac:dyDescent="0.25">
      <c r="A11" s="1" t="s">
        <v>18</v>
      </c>
      <c r="B11" s="4">
        <v>6.4254150244834593E-2</v>
      </c>
      <c r="C11" s="4">
        <v>0.40821688761495289</v>
      </c>
      <c r="D11" s="4">
        <v>8.730443090887377E-2</v>
      </c>
      <c r="E11" s="4">
        <v>2.8782992953541149E-2</v>
      </c>
      <c r="F11" s="4">
        <v>0.36701301803415748</v>
      </c>
      <c r="G11" s="4">
        <v>9.554520482503286E-3</v>
      </c>
      <c r="H11" s="4">
        <v>0</v>
      </c>
      <c r="I11" s="4">
        <v>2.770810939925953E-2</v>
      </c>
      <c r="J11" s="4">
        <v>7.165890361877464E-3</v>
      </c>
    </row>
    <row r="12" spans="1:10" x14ac:dyDescent="0.25">
      <c r="A12" s="1" t="s">
        <v>19</v>
      </c>
      <c r="B12" s="4">
        <v>8.1380219627708486E-2</v>
      </c>
      <c r="C12" s="4">
        <v>0.28537723574414942</v>
      </c>
      <c r="D12" s="4">
        <v>0.15665388685529899</v>
      </c>
      <c r="E12" s="4">
        <v>3.4106483007477061E-2</v>
      </c>
      <c r="F12" s="4">
        <v>0.11992783165345321</v>
      </c>
      <c r="G12" s="4">
        <v>3.7645507693909057E-2</v>
      </c>
      <c r="H12" s="4">
        <v>4.163558454625887E-4</v>
      </c>
      <c r="I12" s="4">
        <v>8.5595822563017204E-2</v>
      </c>
      <c r="J12" s="4">
        <v>0.19889665700952419</v>
      </c>
    </row>
    <row r="13" spans="1:10" x14ac:dyDescent="0.25">
      <c r="A13" s="1" t="s">
        <v>20</v>
      </c>
      <c r="B13" s="4">
        <v>0.255868544600939</v>
      </c>
      <c r="C13" s="4">
        <v>0.12822769953051641</v>
      </c>
      <c r="D13" s="4">
        <v>4.5187793427230047E-2</v>
      </c>
      <c r="E13" s="4">
        <v>1.848591549295775E-2</v>
      </c>
      <c r="F13" s="4">
        <v>0</v>
      </c>
      <c r="G13" s="4">
        <v>4.1373239436619733E-2</v>
      </c>
      <c r="H13" s="4">
        <v>0</v>
      </c>
      <c r="I13" s="4">
        <v>3.8438967136150241E-2</v>
      </c>
      <c r="J13" s="4">
        <v>0.47241784037558687</v>
      </c>
    </row>
    <row r="14" spans="1:10" x14ac:dyDescent="0.25">
      <c r="A14" s="1" t="s">
        <v>21</v>
      </c>
      <c r="B14" s="4">
        <v>0.24617524339360219</v>
      </c>
      <c r="C14" s="4">
        <v>0</v>
      </c>
      <c r="D14" s="4">
        <v>5.563282336578582E-3</v>
      </c>
      <c r="E14" s="4">
        <v>2.781641168289291E-3</v>
      </c>
      <c r="F14" s="4">
        <v>0</v>
      </c>
      <c r="G14" s="4">
        <v>0.59527121001390826</v>
      </c>
      <c r="H14" s="4">
        <v>0</v>
      </c>
      <c r="I14" s="4">
        <v>4.8678720445062593E-2</v>
      </c>
      <c r="J14" s="4">
        <v>0.10152990264255909</v>
      </c>
    </row>
    <row r="15" spans="1:10" x14ac:dyDescent="0.25">
      <c r="A15" s="1" t="s">
        <v>22</v>
      </c>
      <c r="B15" s="4">
        <v>2.56268232340017E-2</v>
      </c>
      <c r="C15" s="4">
        <v>1.794616151545364E-2</v>
      </c>
      <c r="D15" s="4">
        <v>0.26402274657508962</v>
      </c>
      <c r="E15" s="4">
        <v>0.10941250323104761</v>
      </c>
      <c r="F15" s="4">
        <v>0.20885491673128759</v>
      </c>
      <c r="G15" s="4">
        <v>4.4828477530371849E-2</v>
      </c>
      <c r="H15" s="4">
        <v>7.3852516524500577E-5</v>
      </c>
      <c r="I15" s="4">
        <v>0.1000701598906983</v>
      </c>
      <c r="J15" s="4">
        <v>0.2291643587755253</v>
      </c>
    </row>
    <row r="16" spans="1:10" x14ac:dyDescent="0.25">
      <c r="A16" s="1" t="s">
        <v>23</v>
      </c>
      <c r="B16" s="4">
        <v>0.18895227494086539</v>
      </c>
      <c r="C16" s="4">
        <v>3.7150410463336579E-2</v>
      </c>
      <c r="D16" s="4">
        <v>5.3290663698344232E-2</v>
      </c>
      <c r="E16" s="4">
        <v>0.21970224015583689</v>
      </c>
      <c r="F16" s="4">
        <v>0.32837066926394881</v>
      </c>
      <c r="G16" s="4">
        <v>4.995130096006678E-2</v>
      </c>
      <c r="H16" s="4">
        <v>0</v>
      </c>
      <c r="I16" s="4">
        <v>4.1742034228468066E-3</v>
      </c>
      <c r="J16" s="4">
        <v>0.1184082370947544</v>
      </c>
    </row>
    <row r="17" spans="1:10" x14ac:dyDescent="0.25">
      <c r="A17" s="1" t="s">
        <v>24</v>
      </c>
      <c r="B17" s="4">
        <v>1.7440909834129679E-2</v>
      </c>
      <c r="C17" s="4">
        <v>9.8831822393401526E-3</v>
      </c>
      <c r="D17" s="4">
        <v>6.0607161673600633E-2</v>
      </c>
      <c r="E17" s="4">
        <v>0.10831531711570951</v>
      </c>
      <c r="F17" s="4">
        <v>0.68920662027869117</v>
      </c>
      <c r="G17" s="4">
        <v>1.8004105880856779E-2</v>
      </c>
      <c r="H17" s="4">
        <v>1.053721635812001E-3</v>
      </c>
      <c r="I17" s="4">
        <v>2.85776574677979E-2</v>
      </c>
      <c r="J17" s="4">
        <v>6.6911323874062081E-2</v>
      </c>
    </row>
    <row r="18" spans="1:10" x14ac:dyDescent="0.25">
      <c r="A18" s="1" t="s">
        <v>25</v>
      </c>
      <c r="B18" s="4">
        <v>0.12920784059614451</v>
      </c>
      <c r="C18" s="4">
        <v>2.109185161185809E-2</v>
      </c>
      <c r="D18" s="4">
        <v>0.39906042442896489</v>
      </c>
      <c r="E18" s="4">
        <v>1.7819536692046011E-2</v>
      </c>
      <c r="F18" s="4">
        <v>0.14871213348452941</v>
      </c>
      <c r="G18" s="4">
        <v>3.5282682650251099E-2</v>
      </c>
      <c r="H18" s="4">
        <v>0</v>
      </c>
      <c r="I18" s="4">
        <v>3.9332577352988833E-2</v>
      </c>
      <c r="J18" s="4">
        <v>0.2094929531832172</v>
      </c>
    </row>
    <row r="19" spans="1:10" x14ac:dyDescent="0.25">
      <c r="A19" s="1" t="s">
        <v>26</v>
      </c>
      <c r="B19" s="4">
        <v>9.1491308325709047E-3</v>
      </c>
      <c r="C19" s="4">
        <v>9.7346752058554434E-2</v>
      </c>
      <c r="D19" s="4">
        <v>0.41152790484903928</v>
      </c>
      <c r="E19" s="4">
        <v>0.10795974382433671</v>
      </c>
      <c r="F19" s="4">
        <v>0</v>
      </c>
      <c r="G19" s="4">
        <v>8.6184812442817921E-2</v>
      </c>
      <c r="H19" s="4">
        <v>0</v>
      </c>
      <c r="I19" s="4">
        <v>9.6065873741994504E-2</v>
      </c>
      <c r="J19" s="4">
        <v>0.19176578225068619</v>
      </c>
    </row>
    <row r="20" spans="1:10" x14ac:dyDescent="0.25">
      <c r="A20" s="1" t="s">
        <v>27</v>
      </c>
      <c r="B20" s="4">
        <v>7.2751322751322747E-2</v>
      </c>
      <c r="C20" s="4">
        <v>9.6560846560846555E-2</v>
      </c>
      <c r="D20" s="4">
        <v>0.205026455026455</v>
      </c>
      <c r="E20" s="4">
        <v>0.47156084656084651</v>
      </c>
      <c r="F20" s="4">
        <v>0</v>
      </c>
      <c r="G20" s="4">
        <v>1.984126984126984E-3</v>
      </c>
      <c r="H20" s="4">
        <v>5.9523809523809521E-3</v>
      </c>
      <c r="I20" s="4">
        <v>9.9206349206349201E-3</v>
      </c>
      <c r="J20" s="4">
        <v>0.13624338624338619</v>
      </c>
    </row>
    <row r="21" spans="1:10" x14ac:dyDescent="0.25">
      <c r="A21" s="1" t="s">
        <v>28</v>
      </c>
      <c r="B21" s="4">
        <v>6.2013348164627377E-2</v>
      </c>
      <c r="C21" s="4">
        <v>8.3704115684093444E-2</v>
      </c>
      <c r="D21" s="4">
        <v>0.26835372636262522</v>
      </c>
      <c r="E21" s="4">
        <v>5.8398220244716362E-3</v>
      </c>
      <c r="F21" s="4">
        <v>0.4446607341490546</v>
      </c>
      <c r="G21" s="4">
        <v>1.112347052280312E-2</v>
      </c>
      <c r="H21" s="4">
        <v>2.7808676307007792E-4</v>
      </c>
      <c r="I21" s="4">
        <v>0.1056729699666296</v>
      </c>
      <c r="J21" s="4">
        <v>1.8353726362625139E-2</v>
      </c>
    </row>
    <row r="22" spans="1:10" x14ac:dyDescent="0.25">
      <c r="A22" s="1" t="s">
        <v>29</v>
      </c>
      <c r="B22" s="4">
        <v>4.8357900181018883E-2</v>
      </c>
      <c r="C22" s="4">
        <v>0.61404189294026379</v>
      </c>
      <c r="D22" s="4">
        <v>0.18273209206102919</v>
      </c>
      <c r="E22" s="4">
        <v>7.9842254978019125E-2</v>
      </c>
      <c r="F22" s="4">
        <v>0</v>
      </c>
      <c r="G22" s="4">
        <v>2.1560641324023789E-2</v>
      </c>
      <c r="H22" s="4">
        <v>5.1428756141711919E-2</v>
      </c>
      <c r="I22" s="4">
        <v>6.1417119213860868E-4</v>
      </c>
      <c r="J22" s="4">
        <v>1.4222911817946731E-3</v>
      </c>
    </row>
    <row r="23" spans="1:10" x14ac:dyDescent="0.25">
      <c r="A23" s="1" t="s">
        <v>30</v>
      </c>
      <c r="B23" s="4">
        <v>3.1655587211142769E-2</v>
      </c>
      <c r="C23" s="4">
        <v>8.6103197214308327E-2</v>
      </c>
      <c r="D23" s="4">
        <v>0.47989870212092428</v>
      </c>
      <c r="E23" s="4">
        <v>2.374169040835708E-2</v>
      </c>
      <c r="F23" s="4">
        <v>0</v>
      </c>
      <c r="G23" s="4">
        <v>6.6476733143399816E-2</v>
      </c>
      <c r="H23" s="4">
        <v>0</v>
      </c>
      <c r="I23" s="4">
        <v>2.8490028490028491E-3</v>
      </c>
      <c r="J23" s="4">
        <v>0.30927508705286483</v>
      </c>
    </row>
    <row r="24" spans="1:10" x14ac:dyDescent="0.25">
      <c r="A24" s="1" t="s">
        <v>31</v>
      </c>
      <c r="B24" s="4">
        <v>2.1437402318691831E-2</v>
      </c>
      <c r="C24" s="4">
        <v>0.7430369264503488</v>
      </c>
      <c r="D24" s="4">
        <v>3.4897011826727942E-2</v>
      </c>
      <c r="E24" s="4">
        <v>9.3499965009680663E-2</v>
      </c>
      <c r="F24" s="4">
        <v>2.5612913760526251E-2</v>
      </c>
      <c r="G24" s="4">
        <v>1.9711213231006089E-3</v>
      </c>
      <c r="H24" s="4">
        <v>0</v>
      </c>
      <c r="I24" s="4">
        <v>3.9836478574261119E-2</v>
      </c>
      <c r="J24" s="4">
        <v>3.9708180736662858E-2</v>
      </c>
    </row>
    <row r="25" spans="1:10" x14ac:dyDescent="0.25">
      <c r="A25" s="1" t="s">
        <v>32</v>
      </c>
      <c r="B25" s="4">
        <v>6.6552603093683438E-2</v>
      </c>
      <c r="C25" s="4">
        <v>4.8954223261985397E-2</v>
      </c>
      <c r="D25" s="4">
        <v>0.50284576975453055</v>
      </c>
      <c r="E25" s="4">
        <v>0.15849017074618529</v>
      </c>
      <c r="F25" s="4">
        <v>0</v>
      </c>
      <c r="G25" s="4">
        <v>4.2005656622088758E-2</v>
      </c>
      <c r="H25" s="4">
        <v>2.063619539788401E-2</v>
      </c>
      <c r="I25" s="4">
        <v>8.7433220433674366E-2</v>
      </c>
      <c r="J25" s="4">
        <v>7.3082160689968229E-2</v>
      </c>
    </row>
    <row r="26" spans="1:10" x14ac:dyDescent="0.25">
      <c r="A26" s="1" t="s">
        <v>33</v>
      </c>
      <c r="B26" s="4">
        <v>3.506879406890194E-2</v>
      </c>
      <c r="C26" s="4">
        <v>0.33205519216247759</v>
      </c>
      <c r="D26" s="4">
        <v>0.35869021584568161</v>
      </c>
      <c r="E26" s="4">
        <v>7.804179619695796E-2</v>
      </c>
      <c r="F26" s="4">
        <v>6.0036677094468027E-2</v>
      </c>
      <c r="G26" s="4">
        <v>3.7402790989595078E-2</v>
      </c>
      <c r="H26" s="4">
        <v>0</v>
      </c>
      <c r="I26" s="4">
        <v>9.0613998097498316E-2</v>
      </c>
      <c r="J26" s="4">
        <v>8.0905355444194915E-3</v>
      </c>
    </row>
    <row r="27" spans="1:10" x14ac:dyDescent="0.25">
      <c r="A27" s="1" t="s">
        <v>34</v>
      </c>
      <c r="B27" s="4">
        <v>1.994834500101951E-2</v>
      </c>
      <c r="C27" s="4">
        <v>0.35847549785903632</v>
      </c>
      <c r="D27" s="4">
        <v>0.30163800720451311</v>
      </c>
      <c r="E27" s="4">
        <v>5.1824916740297704E-3</v>
      </c>
      <c r="F27" s="4">
        <v>0.25576021205736432</v>
      </c>
      <c r="G27" s="4">
        <v>1.2115136274043359E-2</v>
      </c>
      <c r="H27" s="4">
        <v>7.816216950995719E-4</v>
      </c>
      <c r="I27" s="4">
        <v>4.0695303473119011E-2</v>
      </c>
      <c r="J27" s="4">
        <v>5.4033847617753006E-3</v>
      </c>
    </row>
    <row r="28" spans="1:10" x14ac:dyDescent="0.25">
      <c r="A28" s="1" t="s">
        <v>35</v>
      </c>
      <c r="B28" s="4">
        <v>0.1654676258992806</v>
      </c>
      <c r="C28" s="4">
        <v>0</v>
      </c>
      <c r="D28" s="4">
        <v>0.29256594724220619</v>
      </c>
      <c r="E28" s="4">
        <v>9.1127098321342928E-2</v>
      </c>
      <c r="F28" s="4">
        <v>0</v>
      </c>
      <c r="G28" s="4">
        <v>7.9136690647482022E-2</v>
      </c>
      <c r="H28" s="4">
        <v>0</v>
      </c>
      <c r="I28" s="4">
        <v>4.5563549160671457E-2</v>
      </c>
      <c r="J28" s="4">
        <v>0.32613908872901681</v>
      </c>
    </row>
    <row r="29" spans="1:10" x14ac:dyDescent="0.25">
      <c r="A29" s="1" t="s">
        <v>36</v>
      </c>
      <c r="B29" s="4">
        <v>0.31707317073170732</v>
      </c>
      <c r="C29" s="4">
        <v>0</v>
      </c>
      <c r="D29" s="4">
        <v>0.13821138211382111</v>
      </c>
      <c r="E29" s="4">
        <v>8.943089430894309E-2</v>
      </c>
      <c r="F29" s="4">
        <v>0</v>
      </c>
      <c r="G29" s="4">
        <v>5.6910569105691061E-2</v>
      </c>
      <c r="H29" s="4">
        <v>0</v>
      </c>
      <c r="I29" s="4">
        <v>0.14634146341463411</v>
      </c>
      <c r="J29" s="4">
        <v>0.25203252032520318</v>
      </c>
    </row>
    <row r="30" spans="1:10" x14ac:dyDescent="0.25">
      <c r="A30" s="1" t="s">
        <v>37</v>
      </c>
      <c r="B30" s="4">
        <v>0.14700854700854701</v>
      </c>
      <c r="C30" s="4">
        <v>0</v>
      </c>
      <c r="D30" s="4">
        <v>0.36410256410256409</v>
      </c>
      <c r="E30" s="4">
        <v>0.46324786324786332</v>
      </c>
      <c r="F30" s="4">
        <v>0</v>
      </c>
      <c r="G30" s="4">
        <v>0</v>
      </c>
      <c r="H30" s="4">
        <v>0</v>
      </c>
      <c r="I30" s="4">
        <v>1.7094017094017101E-3</v>
      </c>
      <c r="J30" s="4">
        <v>2.393162393162394E-2</v>
      </c>
    </row>
    <row r="31" spans="1:10" x14ac:dyDescent="0.25">
      <c r="A31" s="1" t="s">
        <v>38</v>
      </c>
      <c r="B31" s="4">
        <v>4.5045045045045053E-3</v>
      </c>
      <c r="C31" s="4">
        <v>0</v>
      </c>
      <c r="D31" s="4">
        <v>0.86036036036036045</v>
      </c>
      <c r="E31" s="4">
        <v>0</v>
      </c>
      <c r="F31" s="4">
        <v>0</v>
      </c>
      <c r="G31" s="4">
        <v>1.8018018018018021E-2</v>
      </c>
      <c r="H31" s="4">
        <v>0</v>
      </c>
      <c r="I31" s="4">
        <v>0.1171171171171171</v>
      </c>
      <c r="J31" s="4">
        <v>0</v>
      </c>
    </row>
    <row r="32" spans="1:10" x14ac:dyDescent="0.25">
      <c r="A32" s="1" t="s">
        <v>39</v>
      </c>
      <c r="B32" s="4">
        <v>1.8519068110995691E-2</v>
      </c>
      <c r="C32" s="4">
        <v>4.1816293218578417E-2</v>
      </c>
      <c r="D32" s="4">
        <v>0.5848048671909778</v>
      </c>
      <c r="E32" s="4">
        <v>0.1023000445169906</v>
      </c>
      <c r="F32" s="4">
        <v>3.3921946876391149E-2</v>
      </c>
      <c r="G32" s="4">
        <v>0.1016768066478706</v>
      </c>
      <c r="H32" s="4">
        <v>1.2702181332541919E-2</v>
      </c>
      <c r="I32" s="4">
        <v>4.2024039174951767E-2</v>
      </c>
      <c r="J32" s="4">
        <v>6.2234752930701867E-2</v>
      </c>
    </row>
    <row r="33" spans="1:10" x14ac:dyDescent="0.25">
      <c r="A33" s="1" t="s">
        <v>40</v>
      </c>
      <c r="B33" s="4">
        <v>8.9466326782336986E-2</v>
      </c>
      <c r="C33" s="4">
        <v>0.11997368637447579</v>
      </c>
      <c r="D33" s="4">
        <v>0.46566894169887352</v>
      </c>
      <c r="E33" s="4">
        <v>7.4007071786859628E-4</v>
      </c>
      <c r="F33" s="4">
        <v>3.1494120549296928E-2</v>
      </c>
      <c r="G33" s="4">
        <v>5.0078118575775023E-2</v>
      </c>
      <c r="H33" s="4">
        <v>0</v>
      </c>
      <c r="I33" s="4">
        <v>9.4564591727653982E-2</v>
      </c>
      <c r="J33" s="4">
        <v>0.14801414357371931</v>
      </c>
    </row>
    <row r="34" spans="1:10" x14ac:dyDescent="0.25">
      <c r="A34" s="1" t="s">
        <v>41</v>
      </c>
      <c r="B34" s="4">
        <v>1.399847289386612E-3</v>
      </c>
      <c r="C34" s="4">
        <v>2.5451768897938413E-4</v>
      </c>
      <c r="D34" s="4">
        <v>1.9725120895902259E-3</v>
      </c>
      <c r="E34" s="4">
        <v>0.9158182743700688</v>
      </c>
      <c r="F34" s="4">
        <v>0</v>
      </c>
      <c r="G34" s="4">
        <v>4.6449478238737591E-3</v>
      </c>
      <c r="H34" s="4">
        <v>0</v>
      </c>
      <c r="I34" s="4">
        <v>1.0817001781623821E-3</v>
      </c>
      <c r="J34" s="4">
        <v>7.4828200559938912E-2</v>
      </c>
    </row>
    <row r="35" spans="1:10" x14ac:dyDescent="0.25">
      <c r="A35" s="1" t="s">
        <v>42</v>
      </c>
      <c r="B35" s="4">
        <v>4.5085864518655261E-2</v>
      </c>
      <c r="C35" s="4">
        <v>0.71359847849191704</v>
      </c>
      <c r="D35" s="4">
        <v>8.84935951222241E-2</v>
      </c>
      <c r="E35" s="4">
        <v>1.3089444537674111E-2</v>
      </c>
      <c r="F35" s="4">
        <v>0</v>
      </c>
      <c r="G35" s="4">
        <v>2.696201823572188E-2</v>
      </c>
      <c r="H35" s="4">
        <v>0</v>
      </c>
      <c r="I35" s="4">
        <v>2.198355428763216E-2</v>
      </c>
      <c r="J35" s="4">
        <v>9.078704480617554E-2</v>
      </c>
    </row>
    <row r="36" spans="1:10" x14ac:dyDescent="0.25">
      <c r="A36" s="1" t="s">
        <v>43</v>
      </c>
      <c r="B36" s="4">
        <v>8.0922516690269064E-2</v>
      </c>
      <c r="C36" s="4">
        <v>1.618450333805381E-2</v>
      </c>
      <c r="D36" s="4">
        <v>0.31499089621687237</v>
      </c>
      <c r="E36" s="4">
        <v>0.24094679344527609</v>
      </c>
      <c r="F36" s="4">
        <v>0</v>
      </c>
      <c r="G36" s="4">
        <v>3.0750556342302251E-2</v>
      </c>
      <c r="H36" s="4">
        <v>3.641513251062108E-3</v>
      </c>
      <c r="I36" s="4">
        <v>4.5316609346550678E-2</v>
      </c>
      <c r="J36" s="4">
        <v>0.26724661136961358</v>
      </c>
    </row>
    <row r="37" spans="1:10" x14ac:dyDescent="0.25">
      <c r="A37" s="1" t="s">
        <v>44</v>
      </c>
      <c r="B37" s="4">
        <v>1.099272788770506E-2</v>
      </c>
      <c r="C37" s="4">
        <v>0.18078809403010321</v>
      </c>
      <c r="D37" s="4">
        <v>0.16759682056485711</v>
      </c>
      <c r="E37" s="4">
        <v>0.29443598849991548</v>
      </c>
      <c r="F37" s="4">
        <v>0.1907661085743278</v>
      </c>
      <c r="G37" s="4">
        <v>1.538981904278708E-2</v>
      </c>
      <c r="H37" s="4">
        <v>0</v>
      </c>
      <c r="I37" s="4">
        <v>2.875021139861323E-2</v>
      </c>
      <c r="J37" s="4">
        <v>0.1112802300016912</v>
      </c>
    </row>
    <row r="38" spans="1:10" x14ac:dyDescent="0.25">
      <c r="A38" s="1" t="s">
        <v>45</v>
      </c>
      <c r="B38" s="4">
        <v>6.8446269678302521E-4</v>
      </c>
      <c r="C38" s="4">
        <v>0.1521308404481429</v>
      </c>
      <c r="D38" s="4">
        <v>0.43648006052091198</v>
      </c>
      <c r="E38" s="4">
        <v>0.19318059007889329</v>
      </c>
      <c r="F38" s="4">
        <v>0.20033142404265281</v>
      </c>
      <c r="G38" s="4">
        <v>1.122158579199539E-2</v>
      </c>
      <c r="H38" s="4">
        <v>3.9626787708490943E-4</v>
      </c>
      <c r="I38" s="4">
        <v>2.0714002665802081E-3</v>
      </c>
      <c r="J38" s="4">
        <v>3.503368276955222E-3</v>
      </c>
    </row>
    <row r="39" spans="1:10" x14ac:dyDescent="0.25">
      <c r="A39" s="1" t="s">
        <v>46</v>
      </c>
      <c r="B39" s="4">
        <v>7.6143904994760744E-2</v>
      </c>
      <c r="C39" s="4">
        <v>5.8213994644312497E-5</v>
      </c>
      <c r="D39" s="4">
        <v>1.688205844685062E-3</v>
      </c>
      <c r="E39" s="4">
        <v>0.43014320642682502</v>
      </c>
      <c r="F39" s="4">
        <v>0.30835952963092328</v>
      </c>
      <c r="G39" s="4">
        <v>1.6067062521830249E-2</v>
      </c>
      <c r="H39" s="4">
        <v>0</v>
      </c>
      <c r="I39" s="4">
        <v>8.9067411805798108E-3</v>
      </c>
      <c r="J39" s="4">
        <v>0.15863313540575161</v>
      </c>
    </row>
    <row r="40" spans="1:10" x14ac:dyDescent="0.25">
      <c r="A40" s="1" t="s">
        <v>47</v>
      </c>
      <c r="B40" s="4">
        <v>1.731879409878127E-2</v>
      </c>
      <c r="C40" s="4">
        <v>0.2469531751122514</v>
      </c>
      <c r="D40" s="4">
        <v>3.3354714560615777E-2</v>
      </c>
      <c r="E40" s="4">
        <v>0.30211674150096213</v>
      </c>
      <c r="F40" s="4">
        <v>0.36626042334830022</v>
      </c>
      <c r="G40" s="4">
        <v>4.4900577293136628E-3</v>
      </c>
      <c r="H40" s="4">
        <v>0</v>
      </c>
      <c r="I40" s="4">
        <v>2.8864656831302109E-2</v>
      </c>
      <c r="J40" s="4">
        <v>6.4143681847338033E-4</v>
      </c>
    </row>
    <row r="41" spans="1:10" x14ac:dyDescent="0.25">
      <c r="A41" s="1" t="s">
        <v>48</v>
      </c>
      <c r="B41" s="4">
        <v>6.2036412677006068E-2</v>
      </c>
      <c r="C41" s="4">
        <v>5.7316250842886038E-2</v>
      </c>
      <c r="D41" s="4">
        <v>0.14733648010788941</v>
      </c>
      <c r="E41" s="4">
        <v>0.14362778152393799</v>
      </c>
      <c r="F41" s="4">
        <v>0.53034389750505728</v>
      </c>
      <c r="G41" s="4">
        <v>3.6749831422791639E-2</v>
      </c>
      <c r="H41" s="4">
        <v>0</v>
      </c>
      <c r="I41" s="4">
        <v>2.2589345920431561E-2</v>
      </c>
      <c r="J41" s="4">
        <v>0</v>
      </c>
    </row>
    <row r="42" spans="1:10" x14ac:dyDescent="0.25">
      <c r="A42" s="1" t="s">
        <v>49</v>
      </c>
      <c r="B42" s="4">
        <v>1.934555052337962E-2</v>
      </c>
      <c r="C42" s="4">
        <v>0.30475990522179902</v>
      </c>
      <c r="D42" s="4">
        <v>0.33346330344020869</v>
      </c>
      <c r="E42" s="4">
        <v>0.16775141717405001</v>
      </c>
      <c r="F42" s="4">
        <v>0</v>
      </c>
      <c r="G42" s="4">
        <v>6.2085720284334586E-3</v>
      </c>
      <c r="H42" s="4">
        <v>3.2362556611979239E-2</v>
      </c>
      <c r="I42" s="4">
        <v>4.1810383611769288E-2</v>
      </c>
      <c r="J42" s="4">
        <v>9.4298311388380671E-2</v>
      </c>
    </row>
    <row r="43" spans="1:10" x14ac:dyDescent="0.25">
      <c r="A43" s="1" t="s">
        <v>50</v>
      </c>
      <c r="B43" s="4">
        <v>1.3000517528895359E-2</v>
      </c>
      <c r="C43" s="4">
        <v>0.21589820014950831</v>
      </c>
      <c r="D43" s="4">
        <v>0.38023279216422923</v>
      </c>
      <c r="E43" s="4">
        <v>5.9065381150447557E-2</v>
      </c>
      <c r="F43" s="4">
        <v>0.18680157558797031</v>
      </c>
      <c r="G43" s="4">
        <v>1.049912786797263E-2</v>
      </c>
      <c r="H43" s="4">
        <v>4.3702440052902948E-3</v>
      </c>
      <c r="I43" s="4">
        <v>3.9478350041210628E-2</v>
      </c>
      <c r="J43" s="4">
        <v>9.065381150447567E-2</v>
      </c>
    </row>
    <row r="44" spans="1:10" x14ac:dyDescent="0.25">
      <c r="A44" s="1" t="s">
        <v>51</v>
      </c>
      <c r="B44" s="4">
        <v>1.328542385702804E-2</v>
      </c>
      <c r="C44" s="4">
        <v>0.32662167273414972</v>
      </c>
      <c r="D44" s="4">
        <v>0.35257789229823661</v>
      </c>
      <c r="E44" s="4">
        <v>0.18966597324003601</v>
      </c>
      <c r="F44" s="4">
        <v>2.6819062928466739E-2</v>
      </c>
      <c r="G44" s="4">
        <v>4.1014609238333888E-2</v>
      </c>
      <c r="H44" s="4">
        <v>1.129970214174271E-2</v>
      </c>
      <c r="I44" s="4">
        <v>2.7876932532740768E-2</v>
      </c>
      <c r="J44" s="4">
        <v>1.0838731029265761E-2</v>
      </c>
    </row>
    <row r="45" spans="1:10" x14ac:dyDescent="0.25">
      <c r="A45" s="1" t="s">
        <v>52</v>
      </c>
      <c r="B45" s="4">
        <v>5.5619172255848186E-3</v>
      </c>
      <c r="C45" s="4">
        <v>0.2774088009160805</v>
      </c>
      <c r="D45" s="4">
        <v>0.16227711434647471</v>
      </c>
      <c r="E45" s="4">
        <v>0.18180925895632261</v>
      </c>
      <c r="F45" s="4">
        <v>0.30122689350564369</v>
      </c>
      <c r="G45" s="4">
        <v>1.334860134140357E-2</v>
      </c>
      <c r="H45" s="4">
        <v>1.8583346965483388E-2</v>
      </c>
      <c r="I45" s="4">
        <v>2.080811385571732E-2</v>
      </c>
      <c r="J45" s="4">
        <v>1.8975952887289382E-2</v>
      </c>
    </row>
    <row r="46" spans="1:10" x14ac:dyDescent="0.25">
      <c r="A46" s="1" t="s">
        <v>53</v>
      </c>
      <c r="B46" s="4">
        <v>4.8851740647569584E-3</v>
      </c>
      <c r="C46" s="4">
        <v>5.9433579485514879E-2</v>
      </c>
      <c r="D46" s="4">
        <v>0.54860017852795584</v>
      </c>
      <c r="E46" s="4">
        <v>0.23330357867402421</v>
      </c>
      <c r="F46" s="4">
        <v>0</v>
      </c>
      <c r="G46" s="4">
        <v>0.1081392518055668</v>
      </c>
      <c r="H46" s="4">
        <v>8.3096648543374164E-3</v>
      </c>
      <c r="I46" s="4">
        <v>1.6992615434553271E-2</v>
      </c>
      <c r="J46" s="4">
        <v>2.033595715329059E-2</v>
      </c>
    </row>
    <row r="47" spans="1:10" x14ac:dyDescent="0.25">
      <c r="A47" s="1" t="s">
        <v>54</v>
      </c>
      <c r="B47" s="4">
        <v>2.1263365640672102E-2</v>
      </c>
      <c r="C47" s="4">
        <v>5.8450599510658723E-2</v>
      </c>
      <c r="D47" s="4">
        <v>0.30821741892750448</v>
      </c>
      <c r="E47" s="4">
        <v>0.39540668045473593</v>
      </c>
      <c r="F47" s="4">
        <v>1.3747516119875101E-2</v>
      </c>
      <c r="G47" s="4">
        <v>0.1246738851264582</v>
      </c>
      <c r="H47" s="4">
        <v>6.6371980480419597E-3</v>
      </c>
      <c r="I47" s="4">
        <v>2.710301850575178E-2</v>
      </c>
      <c r="J47" s="4">
        <v>4.4500317666301692E-2</v>
      </c>
    </row>
    <row r="48" spans="1:10" x14ac:dyDescent="0.25">
      <c r="A48" s="1" t="s">
        <v>55</v>
      </c>
      <c r="B48" s="4">
        <v>1.5287831650397869E-4</v>
      </c>
      <c r="C48" s="4">
        <v>1.3567950589728111E-2</v>
      </c>
      <c r="D48" s="4">
        <v>0.72814413367679987</v>
      </c>
      <c r="E48" s="4">
        <v>1.6464994687478501E-2</v>
      </c>
      <c r="F48" s="4">
        <v>1.0770277397705299E-2</v>
      </c>
      <c r="G48" s="4">
        <v>0.21539790403828071</v>
      </c>
      <c r="H48" s="4">
        <v>0</v>
      </c>
      <c r="I48" s="4">
        <v>1.3254550040894949E-2</v>
      </c>
      <c r="J48" s="4">
        <v>2.2473112526084859E-3</v>
      </c>
    </row>
    <row r="49" spans="1:10" x14ac:dyDescent="0.25">
      <c r="A49" s="1" t="s">
        <v>56</v>
      </c>
      <c r="B49" s="4">
        <v>1.7473118279569891E-3</v>
      </c>
      <c r="C49" s="4">
        <v>0.85667562724014346</v>
      </c>
      <c r="D49" s="4">
        <v>0</v>
      </c>
      <c r="E49" s="4">
        <v>6.5860215053763441E-3</v>
      </c>
      <c r="F49" s="4">
        <v>5.4435483870967749E-2</v>
      </c>
      <c r="G49" s="4">
        <v>1.330645161290323E-2</v>
      </c>
      <c r="H49" s="4">
        <v>0</v>
      </c>
      <c r="I49" s="4">
        <v>2.9793906810035849E-2</v>
      </c>
      <c r="J49" s="4">
        <v>3.745519713261649E-2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9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A14" sqref="A14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25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25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25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25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25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25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25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25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25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25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25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25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25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25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25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25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25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25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25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25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25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25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25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25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25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25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25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25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25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25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25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25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25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25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25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25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25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25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25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25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25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25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25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25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25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25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76A2-8096-4AFD-9C55-AE4EE4CED04A}">
  <dimension ref="A1:Q44"/>
  <sheetViews>
    <sheetView workbookViewId="0">
      <pane xSplit="1" ySplit="1" topLeftCell="B4" activePane="bottomRight" state="frozen"/>
      <selection activeCell="A38" activeCellId="1" sqref="A44:XFD48 A38:XFD38"/>
      <selection pane="topRight" activeCell="A38" activeCellId="1" sqref="A44:XFD48 A38:XFD38"/>
      <selection pane="bottomLeft" activeCell="A38" activeCellId="1" sqref="A44:XFD48 A38:XFD38"/>
      <selection pane="bottomRight" activeCell="J15" sqref="J15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 s="4" cm="1">
        <f t="array" ref="B2:J2">TRANSPOSE([1]AUSTRIA!$C$2:$C$10)</f>
        <v>7.0224719101123587E-2</v>
      </c>
      <c r="C2" s="4">
        <v>7.0224719101123594E-4</v>
      </c>
      <c r="D2" s="4">
        <v>0.14957865168539325</v>
      </c>
      <c r="E2" s="4">
        <v>0</v>
      </c>
      <c r="F2" s="4">
        <v>2.8089887640449437E-2</v>
      </c>
      <c r="G2" s="4">
        <v>4.2134831460674156E-2</v>
      </c>
      <c r="H2" s="4">
        <v>0.11938202247191011</v>
      </c>
      <c r="I2" s="4">
        <v>0.5898876404494382</v>
      </c>
      <c r="J2" s="4">
        <v>0</v>
      </c>
    </row>
    <row r="3" spans="1:10" x14ac:dyDescent="0.25">
      <c r="A3" s="1" t="s">
        <v>10</v>
      </c>
      <c r="B3" s="16">
        <v>1.1880826174373971E-2</v>
      </c>
      <c r="C3" s="16">
        <v>0.47863279108024132</v>
      </c>
      <c r="D3" s="16">
        <v>0.16921952111131419</v>
      </c>
      <c r="E3" s="16">
        <v>0</v>
      </c>
      <c r="F3" s="16">
        <v>1.9996344361177119E-2</v>
      </c>
      <c r="G3" s="16">
        <v>0.14198501188082621</v>
      </c>
      <c r="H3" s="16">
        <v>0.11570096874428799</v>
      </c>
      <c r="I3" s="16">
        <v>6.2584536647779201E-2</v>
      </c>
      <c r="J3" s="16">
        <v>0</v>
      </c>
    </row>
    <row r="4" spans="1:10" x14ac:dyDescent="0.25">
      <c r="A4" s="1" t="s">
        <v>11</v>
      </c>
      <c r="B4" s="4" cm="1">
        <f t="array" ref="B4:J4">TRANSPOSE([2]Foglio1!$B$2:$B$10)</f>
        <v>9.7902097902097904E-2</v>
      </c>
      <c r="C4" s="4">
        <v>0</v>
      </c>
      <c r="D4" s="4">
        <v>0.40559440559440557</v>
      </c>
      <c r="E4" s="4">
        <v>0.27972027972027974</v>
      </c>
      <c r="F4" s="4">
        <v>1.3986013986013986E-2</v>
      </c>
      <c r="G4" s="4">
        <v>5.5944055944055944E-2</v>
      </c>
      <c r="H4" s="4">
        <v>0.13986013986013987</v>
      </c>
      <c r="I4" s="4">
        <v>6.993006993006993E-3</v>
      </c>
      <c r="J4" s="4">
        <v>0</v>
      </c>
    </row>
    <row r="5" spans="1:10" x14ac:dyDescent="0.25">
      <c r="A5" s="1" t="s">
        <v>12</v>
      </c>
      <c r="B5" s="4" cm="1">
        <f t="array" ref="B5:J5">TRANSPOSE([3]Foglio1!$B$2:$B$10)</f>
        <v>2.9000000000000001E-2</v>
      </c>
      <c r="C5" s="4">
        <v>0</v>
      </c>
      <c r="D5" s="4">
        <v>0.05</v>
      </c>
      <c r="E5" s="4">
        <v>0.32500000000000001</v>
      </c>
      <c r="F5" s="4">
        <v>0.40400000000000003</v>
      </c>
      <c r="G5" s="4">
        <v>5.8000000000000003E-2</v>
      </c>
      <c r="H5" s="4">
        <v>3.4000000000000002E-2</v>
      </c>
      <c r="I5" s="4">
        <v>0.1</v>
      </c>
      <c r="J5" s="4">
        <v>0</v>
      </c>
    </row>
    <row r="6" spans="1:10" x14ac:dyDescent="0.25">
      <c r="A6" s="1" t="s">
        <v>13</v>
      </c>
      <c r="B6" s="4" cm="1">
        <f t="array" ref="B6:J6">TRANSPOSE([4]Foglio1!$C$2:$C$10)</f>
        <v>8.6361377924532801E-2</v>
      </c>
      <c r="C6" s="4">
        <v>1.9045558633662675E-2</v>
      </c>
      <c r="D6" s="4">
        <v>5.9917972825060638E-2</v>
      </c>
      <c r="E6" s="4">
        <v>2.6432404584281366E-2</v>
      </c>
      <c r="F6" s="4">
        <v>1.495520040188549E-2</v>
      </c>
      <c r="G6" s="4">
        <v>8.3635083576414165E-2</v>
      </c>
      <c r="H6" s="4">
        <v>0.16181207819899565</v>
      </c>
      <c r="I6" s="4">
        <v>0.54784032385516723</v>
      </c>
      <c r="J6" s="4">
        <v>0</v>
      </c>
    </row>
    <row r="7" spans="1:10" x14ac:dyDescent="0.25">
      <c r="A7" s="1" t="s">
        <v>14</v>
      </c>
      <c r="B7" s="4" cm="1">
        <f t="array" ref="B7:J7">TRANSPOSE([5]Foglio1!$B$2:$B$10)</f>
        <v>1.1608740537406485E-2</v>
      </c>
      <c r="C7" s="4">
        <v>1.2044179388898894E-2</v>
      </c>
      <c r="D7" s="4">
        <v>0.15777845377766975</v>
      </c>
      <c r="E7" s="4">
        <v>0.11645915759081517</v>
      </c>
      <c r="F7" s="4">
        <v>2.0437633522547311E-3</v>
      </c>
      <c r="G7" s="4">
        <v>1.7980366180672971E-2</v>
      </c>
      <c r="H7" s="4">
        <v>8.4689894446215899E-2</v>
      </c>
      <c r="I7" s="4">
        <v>0.59739544472606609</v>
      </c>
      <c r="J7" s="4">
        <v>0</v>
      </c>
    </row>
    <row r="8" spans="1:10" x14ac:dyDescent="0.25">
      <c r="A8" s="1" t="s">
        <v>15</v>
      </c>
      <c r="B8" s="4" cm="1">
        <f t="array" ref="B8:J8">TRANSPOSE([6]Foglio1!$B$2:$B$10)</f>
        <v>7.1736011477761836E-3</v>
      </c>
      <c r="C8" s="4">
        <v>0</v>
      </c>
      <c r="D8" s="4">
        <v>2.1520803443328549E-2</v>
      </c>
      <c r="E8" s="4">
        <v>0.31707317073170732</v>
      </c>
      <c r="F8" s="4">
        <v>0</v>
      </c>
      <c r="G8" s="4">
        <v>5.7388809182209469E-2</v>
      </c>
      <c r="H8" s="4">
        <v>4.30416068866571E-3</v>
      </c>
      <c r="I8" s="4">
        <v>0.57675753228120519</v>
      </c>
      <c r="J8" s="4">
        <v>1.5781922525107604E-2</v>
      </c>
    </row>
    <row r="9" spans="1:10" x14ac:dyDescent="0.25">
      <c r="A9" s="1" t="s">
        <v>16</v>
      </c>
      <c r="B9" s="4" cm="1">
        <f t="array" ref="B9:J9">TRANSPOSE([7]Foglio1!$C$2:$C$10)</f>
        <v>2.1355189365772777E-2</v>
      </c>
      <c r="C9" s="4">
        <v>0.30421909183132978</v>
      </c>
      <c r="D9" s="4">
        <v>4.2559067176124822E-2</v>
      </c>
      <c r="E9" s="4">
        <v>7.3283526460904844E-2</v>
      </c>
      <c r="F9" s="4">
        <v>2.6516939410764695E-3</v>
      </c>
      <c r="G9" s="4">
        <v>0.16480073418045899</v>
      </c>
      <c r="H9" s="4">
        <v>0.17706189829016114</v>
      </c>
      <c r="I9" s="4">
        <v>0.21406879875417109</v>
      </c>
      <c r="J9" s="4">
        <v>0</v>
      </c>
    </row>
    <row r="10" spans="1:10" x14ac:dyDescent="0.25">
      <c r="A10" s="1" t="s">
        <v>17</v>
      </c>
      <c r="B10" s="4" cm="1">
        <f t="array" ref="B10:J10">TRANSPOSE([8]Foglio1!$B$2:$B$10)</f>
        <v>1.6129032258064516E-2</v>
      </c>
      <c r="C10" s="4">
        <v>0</v>
      </c>
      <c r="D10" s="4">
        <v>0.75806451612903225</v>
      </c>
      <c r="E10" s="4">
        <v>0</v>
      </c>
      <c r="F10" s="4">
        <v>0</v>
      </c>
      <c r="G10" s="4">
        <v>0.19354838709677419</v>
      </c>
      <c r="H10" s="4">
        <v>3.2258064516129031E-2</v>
      </c>
      <c r="I10" s="4">
        <v>0</v>
      </c>
      <c r="J10" s="4">
        <v>0</v>
      </c>
    </row>
    <row r="11" spans="1:10" x14ac:dyDescent="0.25">
      <c r="A11" s="1" t="s">
        <v>18</v>
      </c>
      <c r="B11" s="4" cm="1">
        <f t="array" ref="B11:J11">TRANSPOSE([9]Foglio1!$B$2:$B$10)</f>
        <v>6.2560823022382861E-2</v>
      </c>
      <c r="C11" s="4">
        <v>0.33859307660225219</v>
      </c>
      <c r="D11" s="4">
        <v>4.4167941053802305E-2</v>
      </c>
      <c r="E11" s="4">
        <v>0.3876407618518003</v>
      </c>
      <c r="F11" s="4">
        <v>0</v>
      </c>
      <c r="G11" s="4">
        <v>6.5077158348394268E-2</v>
      </c>
      <c r="H11" s="4">
        <v>1.7683859307660223E-2</v>
      </c>
      <c r="I11" s="4">
        <v>3.6104546086472955E-2</v>
      </c>
      <c r="J11" s="4">
        <v>4.8171833727234804E-2</v>
      </c>
    </row>
    <row r="12" spans="1:10" x14ac:dyDescent="0.25">
      <c r="A12" s="1" t="s">
        <v>19</v>
      </c>
      <c r="B12" cm="1">
        <f t="array" ref="B12:J12">TRANSPOSE([10]Foglio1!$G$2:$G$10)</f>
        <v>8.9999823287211303E-2</v>
      </c>
      <c r="C12" s="5">
        <v>0.23785541359628201</v>
      </c>
      <c r="D12" s="5">
        <v>0.28164484263726158</v>
      </c>
      <c r="E12" s="5">
        <v>0</v>
      </c>
      <c r="F12" s="5">
        <v>3.4729394586461182E-2</v>
      </c>
      <c r="G12" s="5">
        <v>8.7472830408736685E-2</v>
      </c>
      <c r="H12" s="5">
        <v>0.2334552651575395</v>
      </c>
      <c r="I12" s="5">
        <v>3.308063404548587E-2</v>
      </c>
      <c r="J12" s="5">
        <v>4.0643941402039271E-4</v>
      </c>
    </row>
    <row r="13" spans="1:10" x14ac:dyDescent="0.25">
      <c r="A13" s="1" t="s">
        <v>20</v>
      </c>
      <c r="B13" s="5" cm="1">
        <f t="array" ref="B13:J13">TRANSPOSE([11]Foglio1!$B$2:$B$10)</f>
        <v>0.38461538461538464</v>
      </c>
      <c r="C13" s="4">
        <v>0</v>
      </c>
      <c r="D13" s="4">
        <v>0</v>
      </c>
      <c r="E13" s="4">
        <v>0</v>
      </c>
      <c r="F13" s="4">
        <v>0</v>
      </c>
      <c r="G13" s="4">
        <v>7.6923076923076927E-2</v>
      </c>
      <c r="H13" s="4">
        <v>0.53846153846153844</v>
      </c>
      <c r="I13" s="4">
        <v>0</v>
      </c>
      <c r="J13" s="4">
        <v>0</v>
      </c>
    </row>
    <row r="14" spans="1:10" x14ac:dyDescent="0.25">
      <c r="A14" s="1" t="s">
        <v>21</v>
      </c>
      <c r="B14" s="4" cm="1">
        <f t="array" ref="B14:J14">TRANSPOSE([12]Foglio1!$B$2:$B$10)</f>
        <v>0.16759776536312851</v>
      </c>
      <c r="C14" s="4">
        <v>0</v>
      </c>
      <c r="D14" s="4">
        <v>0.111731843575419</v>
      </c>
      <c r="E14" s="4">
        <v>0</v>
      </c>
      <c r="F14" s="4">
        <v>0.66480446927374304</v>
      </c>
      <c r="G14" s="4">
        <v>0</v>
      </c>
      <c r="H14" s="4">
        <v>4.1899441340782127E-2</v>
      </c>
      <c r="I14" s="4">
        <v>0</v>
      </c>
      <c r="J14" s="4">
        <v>1.3966480446927375E-2</v>
      </c>
    </row>
    <row r="15" spans="1:10" x14ac:dyDescent="0.25">
      <c r="A15" s="1" t="s">
        <v>22</v>
      </c>
      <c r="B15" s="4">
        <v>0.02</v>
      </c>
      <c r="C15" s="4">
        <v>0.04</v>
      </c>
      <c r="D15" s="4">
        <v>0.22</v>
      </c>
      <c r="E15" s="4">
        <v>0.2</v>
      </c>
      <c r="F15" s="4">
        <v>0.05</v>
      </c>
      <c r="G15" s="4">
        <v>0.1</v>
      </c>
      <c r="H15" s="4">
        <v>0.25</v>
      </c>
      <c r="I15" s="4">
        <v>0.1</v>
      </c>
      <c r="J15" s="4">
        <v>0</v>
      </c>
    </row>
    <row r="16" spans="1:10" x14ac:dyDescent="0.25">
      <c r="A16" s="1" t="s">
        <v>23</v>
      </c>
      <c r="B16" s="4" cm="1">
        <f t="array" ref="B16:J16">TRANSPOSE([13]Foglio1!$C$2:$C$10)</f>
        <v>0.15121580547112462</v>
      </c>
      <c r="C16" s="4">
        <v>5.1038500506585607E-2</v>
      </c>
      <c r="D16" s="4">
        <v>7.4848024316109416E-2</v>
      </c>
      <c r="E16" s="4">
        <v>0.42578520770010131</v>
      </c>
      <c r="F16" s="4">
        <v>0</v>
      </c>
      <c r="G16" s="4">
        <v>1.0638297872340425E-2</v>
      </c>
      <c r="H16" s="4">
        <v>9.4858156028368792E-2</v>
      </c>
      <c r="I16" s="4">
        <v>0.15780141843971629</v>
      </c>
      <c r="J16" s="4">
        <v>3.3814589665653497E-2</v>
      </c>
    </row>
    <row r="17" spans="1:17" x14ac:dyDescent="0.25">
      <c r="A17" s="1" t="s">
        <v>24</v>
      </c>
      <c r="B17" s="5" cm="1">
        <f t="array" ref="B17:J17">TRANSPOSE([14]Foglio1!$D$2:$D$10)</f>
        <v>2.3913793103448277E-2</v>
      </c>
      <c r="C17" s="5">
        <v>0</v>
      </c>
      <c r="D17" s="5">
        <v>4.7999999999999932E-2</v>
      </c>
      <c r="E17" s="5">
        <v>0.61</v>
      </c>
      <c r="F17" s="5">
        <v>0</v>
      </c>
      <c r="G17" s="5">
        <v>3.6744252873563234E-2</v>
      </c>
      <c r="H17" s="5">
        <v>0.16097769132928325</v>
      </c>
      <c r="I17" s="5">
        <v>0.1186990328086478</v>
      </c>
      <c r="J17" s="5">
        <v>1.6652298850574716E-3</v>
      </c>
      <c r="Q17" s="6"/>
    </row>
    <row r="18" spans="1:17" x14ac:dyDescent="0.25">
      <c r="A18" s="1" t="s">
        <v>25</v>
      </c>
      <c r="B18" s="4" cm="1">
        <f t="array" ref="B18:J18">TRANSPOSE([15]Foglio1!$C$2:$C$10)</f>
        <v>0.17013151548658431</v>
      </c>
      <c r="C18" s="4">
        <v>0</v>
      </c>
      <c r="D18" s="4">
        <v>0.25675675675675674</v>
      </c>
      <c r="E18" s="4">
        <v>0.14527027027027026</v>
      </c>
      <c r="F18" s="4">
        <v>0</v>
      </c>
      <c r="G18" s="4">
        <v>5.8734423639623369E-2</v>
      </c>
      <c r="H18" s="4">
        <v>0.3382377060200783</v>
      </c>
      <c r="I18" s="4">
        <v>3.0831352983816666E-2</v>
      </c>
      <c r="J18" s="4">
        <v>3.797484287044614E-5</v>
      </c>
      <c r="Q18" s="6"/>
    </row>
    <row r="19" spans="1:17" x14ac:dyDescent="0.25">
      <c r="A19" s="1" t="s">
        <v>26</v>
      </c>
      <c r="B19" s="4" cm="1">
        <f t="array" ref="B19:J19">TRANSPOSE([16]Foglio1!$C$2:$C$10)</f>
        <v>1.4203603404443464E-2</v>
      </c>
      <c r="C19" s="4">
        <v>8.3563612247153751E-2</v>
      </c>
      <c r="D19" s="4">
        <v>0.3531373199218894</v>
      </c>
      <c r="E19" s="4">
        <v>0</v>
      </c>
      <c r="F19" s="4">
        <v>4.0694889650344498E-2</v>
      </c>
      <c r="G19" s="4">
        <v>0.15583434656055414</v>
      </c>
      <c r="H19" s="4">
        <v>0.23230536826203899</v>
      </c>
      <c r="I19" s="4">
        <v>0.12026085995357577</v>
      </c>
      <c r="J19" s="4">
        <v>0</v>
      </c>
      <c r="Q19" s="6"/>
    </row>
    <row r="20" spans="1:17" x14ac:dyDescent="0.25">
      <c r="A20" s="1" t="s">
        <v>27</v>
      </c>
      <c r="B20" s="16">
        <v>8.1387119603680114E-2</v>
      </c>
      <c r="C20" s="16">
        <v>0.10898796886058031</v>
      </c>
      <c r="D20" s="16">
        <v>0.25760792639773528</v>
      </c>
      <c r="E20" s="16">
        <v>0</v>
      </c>
      <c r="F20" s="16">
        <v>7.0771408351026188E-4</v>
      </c>
      <c r="G20" s="16">
        <v>1.0615711252653931E-2</v>
      </c>
      <c r="H20" s="16">
        <v>0.16135881104033969</v>
      </c>
      <c r="I20" s="16">
        <v>0.37862703467799008</v>
      </c>
      <c r="J20" s="16">
        <v>7.0771408351026188E-4</v>
      </c>
      <c r="Q20" s="6"/>
    </row>
    <row r="21" spans="1:17" x14ac:dyDescent="0.25">
      <c r="A21" s="1" t="s">
        <v>28</v>
      </c>
      <c r="B21" s="4" cm="1">
        <f t="array" ref="B21:J21">TRANSPOSE([17]Foglio1!$B$2:$B$10)</f>
        <v>7.4999999999999997E-2</v>
      </c>
      <c r="C21" s="4">
        <v>0.05</v>
      </c>
      <c r="D21" s="4">
        <v>0.17499999999999999</v>
      </c>
      <c r="E21" s="4">
        <v>0.5</v>
      </c>
      <c r="F21" s="4">
        <v>0</v>
      </c>
      <c r="G21" s="4">
        <v>0.17499999999999999</v>
      </c>
      <c r="H21" s="4">
        <v>1.2500000000000001E-2</v>
      </c>
      <c r="I21" s="4">
        <v>0</v>
      </c>
      <c r="J21" s="4">
        <v>1.2500000000000001E-2</v>
      </c>
      <c r="Q21" s="6"/>
    </row>
    <row r="22" spans="1:17" x14ac:dyDescent="0.25">
      <c r="A22" s="1" t="s">
        <v>29</v>
      </c>
      <c r="B22" s="4" cm="1">
        <f t="array" ref="B22:J22">TRANSPOSE([18]Foglio1!$B$2:$B$10)</f>
        <v>4.4733420026007817E-2</v>
      </c>
      <c r="C22" s="4">
        <v>0.59687906371911592</v>
      </c>
      <c r="D22" s="4">
        <v>0.17295188556566976</v>
      </c>
      <c r="E22" s="4">
        <v>0</v>
      </c>
      <c r="F22" s="4">
        <v>9.6228868660598217E-3</v>
      </c>
      <c r="G22" s="4">
        <v>1.2743823146944088E-2</v>
      </c>
      <c r="H22" s="4">
        <v>6.2418725617685326E-3</v>
      </c>
      <c r="I22" s="4">
        <v>8.5565669700910299E-2</v>
      </c>
      <c r="J22" s="4">
        <v>7.1261378413524076E-2</v>
      </c>
    </row>
    <row r="23" spans="1:17" x14ac:dyDescent="0.25">
      <c r="A23" s="1" t="s">
        <v>30</v>
      </c>
      <c r="B23" s="4" cm="1">
        <f t="array" ref="B23:J23">TRANSPOSE([19]Foglio1!$B$2:$B$10)</f>
        <v>4.1177681696520481E-2</v>
      </c>
      <c r="C23" s="4">
        <v>3.5883408335539276E-2</v>
      </c>
      <c r="D23" s="4">
        <v>0.51913291567399034</v>
      </c>
      <c r="E23" s="4">
        <v>0</v>
      </c>
      <c r="F23" s="4">
        <v>1.1470925615459275E-3</v>
      </c>
      <c r="G23" s="4">
        <v>7.3531574458072296E-3</v>
      </c>
      <c r="H23" s="4">
        <v>0.36148122003588334</v>
      </c>
      <c r="I23" s="4">
        <v>1.823583046560193E-2</v>
      </c>
      <c r="J23" s="4">
        <v>1.5588693785111326E-2</v>
      </c>
    </row>
    <row r="24" spans="1:17" x14ac:dyDescent="0.25">
      <c r="A24" s="1" t="s">
        <v>31</v>
      </c>
      <c r="B24" s="4" cm="1">
        <f t="array" ref="B24:J24">TRANSPOSE([20]Foglio1!$C$2:$C$10)</f>
        <v>3.2713329149972298E-2</v>
      </c>
      <c r="C24" s="4">
        <v>0.6393044380632027</v>
      </c>
      <c r="D24" s="4">
        <v>2.6498247797056722E-2</v>
      </c>
      <c r="E24" s="4">
        <v>3.7439498091663095E-2</v>
      </c>
      <c r="F24" s="4">
        <v>3.6510411997736944E-3</v>
      </c>
      <c r="G24" s="4">
        <v>0.11675020525975524</v>
      </c>
      <c r="H24" s="4">
        <v>5.7219830081136215E-2</v>
      </c>
      <c r="I24" s="4">
        <v>8.6423410357439889E-2</v>
      </c>
      <c r="J24" s="4">
        <v>0</v>
      </c>
    </row>
    <row r="25" spans="1:17" x14ac:dyDescent="0.25">
      <c r="A25" s="1" t="s">
        <v>32</v>
      </c>
      <c r="B25" s="5" cm="1">
        <f t="array" ref="B25:J25">TRANSPOSE([21]Foglio1!$C$2:$C$10)</f>
        <v>7.8845904877174799E-2</v>
      </c>
      <c r="C25" s="5">
        <v>3.5087719298245615E-3</v>
      </c>
      <c r="D25" s="5">
        <v>0.47782404354803265</v>
      </c>
      <c r="E25" s="5">
        <v>0</v>
      </c>
      <c r="F25" s="5">
        <v>1.7543859649122806E-2</v>
      </c>
      <c r="G25" s="5">
        <v>0.14035087719298245</v>
      </c>
      <c r="H25" s="5">
        <v>0.10526315789473684</v>
      </c>
      <c r="I25" s="5">
        <v>0.156194846133697</v>
      </c>
      <c r="J25" s="5">
        <v>2.0468538774428776E-2</v>
      </c>
    </row>
    <row r="26" spans="1:17" x14ac:dyDescent="0.25">
      <c r="A26" s="1" t="s">
        <v>33</v>
      </c>
      <c r="B26" s="4" cm="1">
        <f t="array" ref="B26:J26">TRANSPOSE([22]Foglio1!$C$2:$C$10)</f>
        <v>4.7384119801715974E-2</v>
      </c>
      <c r="C26" s="4">
        <v>0.26621567048387823</v>
      </c>
      <c r="D26" s="4">
        <v>0.28824749133865335</v>
      </c>
      <c r="E26" s="4">
        <v>0.10893813188863409</v>
      </c>
      <c r="F26" s="4">
        <v>6.7539610753058935E-2</v>
      </c>
      <c r="G26" s="4">
        <v>0.11315721731655302</v>
      </c>
      <c r="H26" s="4">
        <v>2.8391740842116698E-2</v>
      </c>
      <c r="I26" s="4">
        <v>7.7537650584626139E-2</v>
      </c>
      <c r="J26" s="4">
        <v>2.5883669907635922E-3</v>
      </c>
    </row>
    <row r="27" spans="1:17" x14ac:dyDescent="0.25">
      <c r="A27" s="1" t="s">
        <v>34</v>
      </c>
      <c r="B27" s="4" cm="1">
        <f t="array" ref="B27:J27">TRANSPOSE([23]Foglio1!$C$2:$C$10)</f>
        <v>2.2288546897966409E-2</v>
      </c>
      <c r="C27" s="4">
        <v>0.29311005052147071</v>
      </c>
      <c r="D27" s="4">
        <v>0.24719664244467635</v>
      </c>
      <c r="E27" s="4">
        <v>0.32127441478918173</v>
      </c>
      <c r="F27" s="4">
        <v>1.6411296227241266E-2</v>
      </c>
      <c r="G27" s="4">
        <v>6.5843935978267321E-2</v>
      </c>
      <c r="H27" s="4">
        <v>1.0593288663711996E-2</v>
      </c>
      <c r="I27" s="4">
        <v>6.7405756280067954E-3</v>
      </c>
      <c r="J27" s="4">
        <v>1.6541248849477358E-2</v>
      </c>
    </row>
    <row r="28" spans="1:17" x14ac:dyDescent="0.25">
      <c r="A28" s="1" t="s">
        <v>35</v>
      </c>
      <c r="B28" s="16">
        <v>0.15751789976133651</v>
      </c>
      <c r="C28" s="16">
        <v>0</v>
      </c>
      <c r="D28" s="16">
        <v>0.14558472553699289</v>
      </c>
      <c r="E28" s="16">
        <v>0</v>
      </c>
      <c r="F28" s="16">
        <v>0.1073985680190931</v>
      </c>
      <c r="G28" s="16">
        <v>0.1026252983293556</v>
      </c>
      <c r="H28" s="16">
        <v>0.37947494033412887</v>
      </c>
      <c r="I28" s="16">
        <v>0.1073985680190931</v>
      </c>
      <c r="J28" s="16">
        <v>0</v>
      </c>
    </row>
    <row r="29" spans="1:17" x14ac:dyDescent="0.25">
      <c r="A29" s="1" t="s">
        <v>36</v>
      </c>
      <c r="B29" s="4" cm="1">
        <f t="array" ref="B29:J29">TRANSPOSE([24]Foglio1!$C$2:$C$10)</f>
        <v>0.15628664047769597</v>
      </c>
      <c r="C29" s="4">
        <v>0</v>
      </c>
      <c r="D29" s="4">
        <v>0.11256011971010926</v>
      </c>
      <c r="E29" s="4">
        <v>0</v>
      </c>
      <c r="F29" s="4">
        <v>0</v>
      </c>
      <c r="G29" s="4">
        <v>0.2288398648397332</v>
      </c>
      <c r="H29" s="4">
        <v>0.21951397810083231</v>
      </c>
      <c r="I29" s="4">
        <v>0.28279939687162925</v>
      </c>
      <c r="J29" s="4">
        <v>0</v>
      </c>
    </row>
    <row r="30" spans="1:17" x14ac:dyDescent="0.25">
      <c r="A30" s="1" t="s">
        <v>37</v>
      </c>
      <c r="B30" s="9">
        <v>0.42099999999999999</v>
      </c>
      <c r="C30" s="9">
        <v>2.5000000000000001E-3</v>
      </c>
      <c r="D30" s="9">
        <v>0.17500000000000002</v>
      </c>
      <c r="E30" s="9">
        <v>0</v>
      </c>
      <c r="F30" s="9">
        <v>0.32979999999999987</v>
      </c>
      <c r="G30" s="9">
        <v>2.5400000000000075E-3</v>
      </c>
      <c r="H30" s="9">
        <v>1.016000000000003E-2</v>
      </c>
      <c r="I30" s="9">
        <v>5.9000000000000004E-2</v>
      </c>
      <c r="J30" s="9">
        <v>0</v>
      </c>
    </row>
    <row r="31" spans="1:17" x14ac:dyDescent="0.25">
      <c r="A31" s="1" t="s">
        <v>38</v>
      </c>
      <c r="B31" s="4" cm="1">
        <f t="array" ref="B31:J31">TRANSPOSE([25]Foglio1!$B$2:$B$10)</f>
        <v>1.4705882352941176E-3</v>
      </c>
      <c r="C31" s="4">
        <v>0</v>
      </c>
      <c r="D31" s="4">
        <v>0.86127450980392151</v>
      </c>
      <c r="E31" s="4">
        <v>0</v>
      </c>
      <c r="F31" s="4">
        <v>0</v>
      </c>
      <c r="G31" s="4">
        <v>0.13725490196078433</v>
      </c>
      <c r="H31" s="4">
        <v>0</v>
      </c>
      <c r="I31" s="4">
        <v>0</v>
      </c>
      <c r="J31" s="4">
        <v>0</v>
      </c>
    </row>
    <row r="32" spans="1:17" x14ac:dyDescent="0.25">
      <c r="A32" s="1" t="s">
        <v>39</v>
      </c>
      <c r="B32" s="4" cm="1">
        <f t="array" ref="B32:J32">TRANSPOSE([26]Foglio1!$B$2:$B$10)</f>
        <v>1.1961722488038277E-2</v>
      </c>
      <c r="C32" s="4">
        <v>4.784688995215311E-2</v>
      </c>
      <c r="D32" s="4">
        <v>0.64593301435406703</v>
      </c>
      <c r="E32" s="4">
        <v>3.1100478468899521E-2</v>
      </c>
      <c r="F32" s="4">
        <v>8.3732057416267949E-2</v>
      </c>
      <c r="G32" s="4">
        <v>3.5885167464114832E-2</v>
      </c>
      <c r="H32" s="4">
        <v>5.9808612440191387E-2</v>
      </c>
      <c r="I32" s="4">
        <v>8.3732057416267949E-2</v>
      </c>
      <c r="J32" s="4">
        <v>0</v>
      </c>
    </row>
    <row r="33" spans="1:10" x14ac:dyDescent="0.25">
      <c r="A33" s="1" t="s">
        <v>40</v>
      </c>
      <c r="B33" s="16">
        <v>8.0412371134020624E-2</v>
      </c>
      <c r="C33" s="16">
        <v>0.1201649484536083</v>
      </c>
      <c r="D33" s="16">
        <v>0.39414432989690718</v>
      </c>
      <c r="E33" s="16">
        <v>3.4144329896907223E-2</v>
      </c>
      <c r="F33" s="16">
        <v>4.9814432989690717E-2</v>
      </c>
      <c r="G33" s="16">
        <v>0.14259793814432989</v>
      </c>
      <c r="H33" s="16">
        <v>0.1772371134020618</v>
      </c>
      <c r="I33" s="16">
        <v>4.9484536082474221E-4</v>
      </c>
      <c r="J33" s="16">
        <v>9.8969072164948441E-4</v>
      </c>
    </row>
    <row r="34" spans="1:10" x14ac:dyDescent="0.25">
      <c r="A34" s="1" t="s">
        <v>41</v>
      </c>
      <c r="B34" s="4" cm="1">
        <f t="array" ref="B34:J34">TRANSPOSE([27]Foglio1!$C$2:$C$10)</f>
        <v>7.7775617343962648E-4</v>
      </c>
      <c r="C34" s="4">
        <v>1.2962602890660444E-4</v>
      </c>
      <c r="D34" s="4">
        <v>5.21744766349083E-3</v>
      </c>
      <c r="E34" s="4">
        <v>0</v>
      </c>
      <c r="F34" s="4">
        <v>1.1337868480725624E-3</v>
      </c>
      <c r="G34" s="4">
        <v>8.9570924617173326E-3</v>
      </c>
      <c r="H34" s="4">
        <v>4.3452717142336866E-2</v>
      </c>
      <c r="I34" s="4">
        <v>0.93854921578457029</v>
      </c>
      <c r="J34" s="4">
        <v>0</v>
      </c>
    </row>
    <row r="35" spans="1:10" x14ac:dyDescent="0.25">
      <c r="A35" s="1" t="s">
        <v>42</v>
      </c>
      <c r="B35" s="4" cm="1">
        <f t="array" ref="B35:J35">TRANSPOSE([28]Foglio1!$B$2:$B$10)</f>
        <v>5.8242329693187732E-2</v>
      </c>
      <c r="C35" s="4">
        <v>0.72178887155486227</v>
      </c>
      <c r="D35" s="4">
        <v>8.9963598543941772E-2</v>
      </c>
      <c r="E35" s="4">
        <v>0</v>
      </c>
      <c r="F35" s="4">
        <v>8.8403536141445655E-3</v>
      </c>
      <c r="G35" s="4">
        <v>5.7202288091523674E-3</v>
      </c>
      <c r="H35" s="4">
        <v>9.3083723348933958E-2</v>
      </c>
      <c r="I35" s="4">
        <v>1.3520540821632867E-2</v>
      </c>
      <c r="J35" s="4">
        <v>8.8403536141445655E-3</v>
      </c>
    </row>
    <row r="36" spans="1:10" x14ac:dyDescent="0.25">
      <c r="A36" s="1" t="s">
        <v>43</v>
      </c>
      <c r="B36" s="4" cm="1">
        <f t="array" ref="B36:J36">TRANSPOSE([29]Foglio1!$B$2:$B$10)</f>
        <v>4.7619047619047616E-2</v>
      </c>
      <c r="C36" s="4">
        <v>0</v>
      </c>
      <c r="D36" s="4">
        <v>0.15873015873015872</v>
      </c>
      <c r="E36" s="4">
        <v>0</v>
      </c>
      <c r="F36" s="4">
        <v>9.5238095238095233E-2</v>
      </c>
      <c r="G36" s="4">
        <v>0.17460317460317459</v>
      </c>
      <c r="H36" s="4">
        <v>0.26984126984126983</v>
      </c>
      <c r="I36" s="4">
        <v>0.23809523809523808</v>
      </c>
      <c r="J36" s="4">
        <v>1.5873015873015872E-2</v>
      </c>
    </row>
    <row r="37" spans="1:10" x14ac:dyDescent="0.25">
      <c r="A37" s="1" t="s">
        <v>44</v>
      </c>
      <c r="B37" s="4" cm="1">
        <f t="array" ref="B37:J37">TRANSPOSE([30]Foglio1!$B$2:$B$10)</f>
        <v>1.2999999999999999E-2</v>
      </c>
      <c r="C37" s="4">
        <v>0.17599999999999999</v>
      </c>
      <c r="D37" s="4">
        <v>0.192</v>
      </c>
      <c r="E37" s="4">
        <v>0.16200000000000001</v>
      </c>
      <c r="F37" s="4">
        <v>5.0000000000000001E-3</v>
      </c>
      <c r="G37" s="4">
        <v>6.8000000000000005E-2</v>
      </c>
      <c r="H37" s="4">
        <v>0.14299999999999999</v>
      </c>
      <c r="I37" s="4">
        <v>0.24199999999999999</v>
      </c>
      <c r="J37" s="4">
        <v>0</v>
      </c>
    </row>
    <row r="38" spans="1:10" x14ac:dyDescent="0.25">
      <c r="A38" s="1" t="s">
        <v>46</v>
      </c>
      <c r="B38" s="4" cm="1">
        <f t="array" ref="B38:J38">TRANSPOSE([31]Foglio1!$B$2:$B$10)</f>
        <v>7.9744816586921854E-2</v>
      </c>
      <c r="C38" s="4">
        <v>6.1342166605324504E-5</v>
      </c>
      <c r="D38" s="4">
        <v>0</v>
      </c>
      <c r="E38" s="4">
        <v>0.30671083302662255</v>
      </c>
      <c r="F38" s="4">
        <v>6.1342166605324504E-5</v>
      </c>
      <c r="G38" s="4">
        <v>2.4536866642129802E-2</v>
      </c>
      <c r="H38" s="4">
        <v>0.15948963317384371</v>
      </c>
      <c r="I38" s="4">
        <v>0.41099251625567418</v>
      </c>
      <c r="J38" s="4">
        <v>1.8402649981597352E-2</v>
      </c>
    </row>
    <row r="39" spans="1:10" x14ac:dyDescent="0.25">
      <c r="A39" s="1" t="s">
        <v>47</v>
      </c>
      <c r="B39" s="16">
        <v>2.1853805576488319E-2</v>
      </c>
      <c r="C39" s="16">
        <v>0.24189902034664659</v>
      </c>
      <c r="D39" s="16">
        <v>3.5418236623963831E-2</v>
      </c>
      <c r="E39" s="16">
        <v>0.42125094197437829</v>
      </c>
      <c r="F39" s="16">
        <v>5.2750565184626983E-3</v>
      </c>
      <c r="G39" s="16">
        <v>3.3157498116051252E-2</v>
      </c>
      <c r="H39" s="16">
        <v>7.5357950263752827E-4</v>
      </c>
      <c r="I39" s="16">
        <v>0.2403918613413715</v>
      </c>
      <c r="J39" s="16">
        <v>0</v>
      </c>
    </row>
    <row r="40" spans="1:10" x14ac:dyDescent="0.25">
      <c r="A40" s="1" t="s">
        <v>48</v>
      </c>
      <c r="B40" s="16">
        <v>6.3901345291479825E-2</v>
      </c>
      <c r="C40" s="16">
        <v>5.7548579970104638E-2</v>
      </c>
      <c r="D40" s="16">
        <v>8.1464872944693581E-2</v>
      </c>
      <c r="E40" s="16">
        <v>0.59454409566517197</v>
      </c>
      <c r="F40" s="16">
        <v>3.8490284005979078E-2</v>
      </c>
      <c r="G40" s="16">
        <v>2.5784753363228701E-2</v>
      </c>
      <c r="H40" s="16">
        <v>0</v>
      </c>
      <c r="I40" s="16">
        <v>0.1382660687593423</v>
      </c>
      <c r="J40" s="16">
        <v>0</v>
      </c>
    </row>
    <row r="41" spans="1:10" x14ac:dyDescent="0.25">
      <c r="A41" s="1" t="s">
        <v>49</v>
      </c>
      <c r="B41" s="16">
        <v>2.4286283769280308E-2</v>
      </c>
      <c r="C41" s="16">
        <v>0.34062126276409799</v>
      </c>
      <c r="D41" s="16">
        <v>0.23213026279476251</v>
      </c>
      <c r="E41" s="16">
        <v>0</v>
      </c>
      <c r="F41" s="16">
        <v>7.4821379289196901E-3</v>
      </c>
      <c r="G41" s="16">
        <v>4.8572567538560617E-2</v>
      </c>
      <c r="H41" s="16">
        <v>0.107755051976327</v>
      </c>
      <c r="I41" s="16">
        <v>0.20572812854558281</v>
      </c>
      <c r="J41" s="16">
        <v>3.3424304682469111E-2</v>
      </c>
    </row>
    <row r="42" spans="1:10" x14ac:dyDescent="0.25">
      <c r="A42" s="1" t="s">
        <v>50</v>
      </c>
      <c r="B42" s="4" cm="1">
        <f t="array" ref="B42:J42">TRANSPOSE([32]Foglio1!$C$2:$C$10)</f>
        <v>1.5695719152075332E-2</v>
      </c>
      <c r="C42" s="4">
        <v>0.14072853609321095</v>
      </c>
      <c r="D42" s="4">
        <v>0.3620354097506997</v>
      </c>
      <c r="E42" s="4">
        <v>0.17620392067521534</v>
      </c>
      <c r="F42" s="4">
        <v>9.6826249213478252E-3</v>
      </c>
      <c r="G42" s="4">
        <v>9.2548927075874934E-2</v>
      </c>
      <c r="H42" s="4">
        <v>0.14147193473496927</v>
      </c>
      <c r="I42" s="4">
        <v>5.7805550131267758E-2</v>
      </c>
      <c r="J42" s="4">
        <v>3.8273774653388008E-3</v>
      </c>
    </row>
    <row r="43" spans="1:10" x14ac:dyDescent="0.25">
      <c r="A43" s="1" t="s">
        <v>56</v>
      </c>
      <c r="B43" s="4" cm="1">
        <f t="array" ref="B43:J43">TRANSPOSE([33]Foglio1!$B$2:$B$10)</f>
        <v>7.5187969924812026E-3</v>
      </c>
      <c r="C43" s="4">
        <v>0.83082706766917291</v>
      </c>
      <c r="D43" s="4">
        <v>1.5037593984962405E-2</v>
      </c>
      <c r="E43" s="4">
        <v>5.2631578947368418E-2</v>
      </c>
      <c r="F43" s="4">
        <v>7.5187969924812026E-3</v>
      </c>
      <c r="G43" s="4">
        <v>2.6315789473684209E-2</v>
      </c>
      <c r="H43" s="4">
        <v>4.5112781954887216E-2</v>
      </c>
      <c r="I43" s="4">
        <v>7.5187969924812026E-3</v>
      </c>
      <c r="J43" s="4">
        <v>7.5187969924812026E-3</v>
      </c>
    </row>
    <row r="44" spans="1:10" x14ac:dyDescent="0.25">
      <c r="A44" s="9" t="s">
        <v>119</v>
      </c>
      <c r="B44">
        <v>0.02</v>
      </c>
      <c r="C44">
        <v>0.4</v>
      </c>
      <c r="D44">
        <v>0.13</v>
      </c>
      <c r="E44">
        <v>0.08</v>
      </c>
      <c r="F44">
        <v>0.03</v>
      </c>
      <c r="G44">
        <v>0.1</v>
      </c>
      <c r="H44">
        <v>0.1</v>
      </c>
      <c r="I44">
        <v>0.14000000000000001</v>
      </c>
      <c r="J4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700A-E635-49E0-AA4C-A4219EA510E5}">
  <dimension ref="A1:P44"/>
  <sheetViews>
    <sheetView workbookViewId="0">
      <pane xSplit="1" ySplit="1" topLeftCell="B2" activePane="bottomRight" state="frozen"/>
      <selection activeCell="A38" activeCellId="1" sqref="A44:XFD48 A38:XFD38"/>
      <selection pane="topRight" activeCell="A38" activeCellId="1" sqref="A44:XFD48 A38:XFD38"/>
      <selection pane="bottomLeft" activeCell="A38" activeCellId="1" sqref="A44:XFD48 A38:XFD38"/>
      <selection pane="bottomRight" activeCell="J15" sqref="J15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6" s="2" customFormat="1" ht="93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6" x14ac:dyDescent="0.25">
      <c r="A2" s="1" t="s">
        <v>9</v>
      </c>
      <c r="B2" s="4" cm="1">
        <f t="array" ref="B2:J2">TRANSPOSE([1]AUSTRIA!$D$2:$D$10)</f>
        <v>7.0422535211267609E-2</v>
      </c>
      <c r="C2" s="4">
        <v>0</v>
      </c>
      <c r="D2" s="4">
        <v>0.14084507042253522</v>
      </c>
      <c r="E2" s="4">
        <v>0</v>
      </c>
      <c r="F2" s="4">
        <v>1.4084507042253521E-2</v>
      </c>
      <c r="G2" s="4">
        <v>5.6338028169014086E-2</v>
      </c>
      <c r="H2" s="4">
        <v>0.12676056338028169</v>
      </c>
      <c r="I2" s="4">
        <v>0.59154929577464788</v>
      </c>
      <c r="J2" s="4">
        <v>0</v>
      </c>
    </row>
    <row r="3" spans="1:16" x14ac:dyDescent="0.25">
      <c r="A3" s="1" t="s">
        <v>10</v>
      </c>
      <c r="B3" s="16">
        <v>1.1880826174373971E-2</v>
      </c>
      <c r="C3" s="16">
        <v>0.47863279108024132</v>
      </c>
      <c r="D3" s="16">
        <v>0.16921952111131419</v>
      </c>
      <c r="E3" s="16">
        <v>0</v>
      </c>
      <c r="F3" s="16">
        <v>1.9996344361177119E-2</v>
      </c>
      <c r="G3" s="16">
        <v>0.14198501188082621</v>
      </c>
      <c r="H3" s="16">
        <v>0.11570096874428799</v>
      </c>
      <c r="I3" s="16">
        <v>6.2584536647779201E-2</v>
      </c>
      <c r="J3" s="16">
        <v>0</v>
      </c>
    </row>
    <row r="4" spans="1:16" x14ac:dyDescent="0.25">
      <c r="A4" s="1" t="s">
        <v>11</v>
      </c>
      <c r="B4" s="4" cm="1">
        <f t="array" ref="B4:J4">TRANSPOSE([2]Foglio1!$C$2:$C$10)</f>
        <v>0.10884353741496598</v>
      </c>
      <c r="C4" s="4">
        <v>0</v>
      </c>
      <c r="D4" s="4">
        <v>0.58503401360544216</v>
      </c>
      <c r="E4" s="4">
        <v>0</v>
      </c>
      <c r="F4" s="4">
        <v>1.3605442176870748E-2</v>
      </c>
      <c r="G4" s="4">
        <v>6.1224489795918366E-2</v>
      </c>
      <c r="H4" s="4">
        <v>0.22448979591836735</v>
      </c>
      <c r="I4" s="4">
        <v>6.8027210884353739E-3</v>
      </c>
      <c r="J4" s="4">
        <v>0</v>
      </c>
    </row>
    <row r="5" spans="1:16" x14ac:dyDescent="0.25">
      <c r="A5" s="1" t="s">
        <v>12</v>
      </c>
      <c r="B5" s="4" cm="1">
        <f t="array" ref="B5:J5">TRANSPOSE([3]Foglio1!$C$2:$C$10)</f>
        <v>2.9000000000000001E-2</v>
      </c>
      <c r="C5" s="4">
        <v>0</v>
      </c>
      <c r="D5" s="4">
        <v>0.11600000000000001</v>
      </c>
      <c r="E5" s="4">
        <v>0.313</v>
      </c>
      <c r="F5" s="4">
        <v>0.30399999999999999</v>
      </c>
      <c r="G5" s="4">
        <v>0.10100000000000001</v>
      </c>
      <c r="H5" s="4">
        <v>0.04</v>
      </c>
      <c r="I5" s="4">
        <v>9.7000000000000003E-2</v>
      </c>
      <c r="J5" s="4">
        <v>0</v>
      </c>
    </row>
    <row r="6" spans="1:16" x14ac:dyDescent="0.25">
      <c r="A6" s="1" t="s">
        <v>13</v>
      </c>
      <c r="B6" s="4" cm="1">
        <f t="array" ref="B6:J6">TRANSPOSE([4]Foglio1!$D$2:$D$10)</f>
        <v>7.3921075588854107E-2</v>
      </c>
      <c r="C6" s="4">
        <v>1.3996510494175603E-2</v>
      </c>
      <c r="D6" s="4">
        <v>5.0059013701441987E-2</v>
      </c>
      <c r="E6" s="4">
        <v>3.0520346897931951E-2</v>
      </c>
      <c r="F6" s="4">
        <v>7.6846102529891727E-3</v>
      </c>
      <c r="G6" s="4">
        <v>0.13065120336634681</v>
      </c>
      <c r="H6" s="4">
        <v>0.20287884230512648</v>
      </c>
      <c r="I6" s="4">
        <v>0.4902883973931339</v>
      </c>
      <c r="J6" s="4">
        <v>0</v>
      </c>
    </row>
    <row r="7" spans="1:16" x14ac:dyDescent="0.25">
      <c r="A7" s="1" t="s">
        <v>14</v>
      </c>
      <c r="B7" s="4" cm="1">
        <f t="array" ref="B7:J7">TRANSPOSE([5]Foglio1!$C$2:$C$10)</f>
        <v>1.2224568551416249E-2</v>
      </c>
      <c r="C7" s="4">
        <v>8.6961105194490764E-4</v>
      </c>
      <c r="D7" s="4">
        <v>0.17000848920255851</v>
      </c>
      <c r="E7" s="4">
        <v>0.10923624786835331</v>
      </c>
      <c r="F7" s="4">
        <v>9.0837641381517821E-4</v>
      </c>
      <c r="G7" s="4">
        <v>1.7933793994386205E-2</v>
      </c>
      <c r="H7" s="4">
        <v>0.10733848486346752</v>
      </c>
      <c r="I7" s="4">
        <v>0.5814804280540582</v>
      </c>
      <c r="J7" s="4">
        <v>0</v>
      </c>
    </row>
    <row r="8" spans="1:16" x14ac:dyDescent="0.25">
      <c r="A8" s="1" t="s">
        <v>15</v>
      </c>
      <c r="B8" s="4" cm="1">
        <f t="array" ref="B8:J8">TRANSPOSE([6]Foglio1!$C$2:$C$10)</f>
        <v>8.4745762711864406E-3</v>
      </c>
      <c r="C8" s="4">
        <v>0</v>
      </c>
      <c r="D8" s="4">
        <v>2.2598870056497179E-2</v>
      </c>
      <c r="E8" s="4">
        <v>0.27259887005649719</v>
      </c>
      <c r="F8" s="4">
        <v>5.6497175141242946E-3</v>
      </c>
      <c r="G8" s="4">
        <v>9.6045197740112997E-2</v>
      </c>
      <c r="H8" s="4">
        <v>4.2372881355932203E-3</v>
      </c>
      <c r="I8" s="4">
        <v>0.57485875706214695</v>
      </c>
      <c r="J8" s="4">
        <v>1.553672316384181E-2</v>
      </c>
    </row>
    <row r="9" spans="1:16" x14ac:dyDescent="0.25">
      <c r="A9" s="1" t="s">
        <v>16</v>
      </c>
      <c r="B9" s="4" cm="1">
        <f t="array" ref="B9:J9">TRANSPOSE([7]Foglio1!$D$2:$D$10)</f>
        <v>1.5592533296999013E-2</v>
      </c>
      <c r="C9" s="4">
        <v>0.39704584937152981</v>
      </c>
      <c r="D9" s="4">
        <v>2.9683721088667098E-2</v>
      </c>
      <c r="E9" s="4">
        <v>5.4685424259972068E-2</v>
      </c>
      <c r="F9" s="4">
        <v>1.3506148448410942E-3</v>
      </c>
      <c r="G9" s="4">
        <v>0.1953903668630991</v>
      </c>
      <c r="H9" s="4">
        <v>0.16716200565452874</v>
      </c>
      <c r="I9" s="4">
        <v>0.13908948462036311</v>
      </c>
      <c r="J9" s="4">
        <v>0</v>
      </c>
    </row>
    <row r="10" spans="1:16" x14ac:dyDescent="0.25">
      <c r="A10" s="1" t="s">
        <v>17</v>
      </c>
      <c r="B10" s="4" cm="1">
        <f t="array" ref="B10:J10">TRANSPOSE([8]Foglio1!$C$2:$C$10)</f>
        <v>1.4492753623188409E-2</v>
      </c>
      <c r="C10" s="4">
        <v>0</v>
      </c>
      <c r="D10" s="4">
        <v>0.73913043478260876</v>
      </c>
      <c r="E10" s="4">
        <v>0</v>
      </c>
      <c r="F10" s="4">
        <v>0</v>
      </c>
      <c r="G10" s="4">
        <v>0.23188405797101455</v>
      </c>
      <c r="H10" s="4">
        <v>1.4492753623188409E-2</v>
      </c>
      <c r="I10" s="4">
        <v>0</v>
      </c>
      <c r="J10" s="4">
        <v>0</v>
      </c>
    </row>
    <row r="11" spans="1:16" x14ac:dyDescent="0.25">
      <c r="A11" s="1" t="s">
        <v>18</v>
      </c>
      <c r="B11" s="4" cm="1">
        <f t="array" ref="B11:J11">TRANSPOSE([9]Foglio1!$C$2:$C$10)</f>
        <v>6.739149968550634E-2</v>
      </c>
      <c r="C11" s="4">
        <v>0.11859406355767214</v>
      </c>
      <c r="D11" s="4">
        <v>0.12200856620840447</v>
      </c>
      <c r="E11" s="4">
        <v>0.42702249378500612</v>
      </c>
      <c r="F11" s="4">
        <v>0</v>
      </c>
      <c r="G11" s="4">
        <v>0.13322550693383653</v>
      </c>
      <c r="H11" s="4">
        <v>2.722616587294456E-2</v>
      </c>
      <c r="I11" s="4">
        <v>5.0753287207595768E-2</v>
      </c>
      <c r="J11" s="4">
        <v>5.3778416749034053E-2</v>
      </c>
    </row>
    <row r="12" spans="1:16" x14ac:dyDescent="0.25">
      <c r="A12" s="1" t="s">
        <v>19</v>
      </c>
      <c r="B12" cm="1">
        <f t="array" ref="B12:J12">TRANSPOSE([10]Foglio1!$H$2:$H$10)</f>
        <v>0.10125651119328799</v>
      </c>
      <c r="C12" s="5">
        <v>0.11892770679814101</v>
      </c>
      <c r="D12" s="5">
        <v>0.34789342733457018</v>
      </c>
      <c r="E12" s="8">
        <v>0</v>
      </c>
      <c r="F12" s="5">
        <v>3.3178865867288909E-2</v>
      </c>
      <c r="G12" s="5">
        <v>9.841345580341164E-2</v>
      </c>
      <c r="H12" s="5">
        <v>0.2626545787108831</v>
      </c>
      <c r="I12" s="5">
        <v>3.7218179649290216E-2</v>
      </c>
      <c r="J12" s="5">
        <v>4.5727464312696322E-4</v>
      </c>
      <c r="P12" s="6"/>
    </row>
    <row r="13" spans="1:16" x14ac:dyDescent="0.25">
      <c r="A13" s="1" t="s">
        <v>20</v>
      </c>
      <c r="B13" s="5" cm="1">
        <f t="array" ref="B13:J13">TRANSPOSE([11]Foglio1!$C$2:$C$10)</f>
        <v>0.26470588235294118</v>
      </c>
      <c r="C13" s="4">
        <v>0</v>
      </c>
      <c r="D13" s="4">
        <v>0</v>
      </c>
      <c r="E13" s="4">
        <v>0</v>
      </c>
      <c r="F13" s="4">
        <v>0</v>
      </c>
      <c r="G13" s="4">
        <v>0.14705882352941177</v>
      </c>
      <c r="H13" s="4">
        <v>0.58823529411764708</v>
      </c>
      <c r="I13" s="4">
        <v>0</v>
      </c>
      <c r="J13" s="4">
        <v>0</v>
      </c>
      <c r="P13" s="6"/>
    </row>
    <row r="14" spans="1:16" x14ac:dyDescent="0.25">
      <c r="A14" s="1" t="s">
        <v>21</v>
      </c>
      <c r="B14" s="4" cm="1">
        <f t="array" ref="B14:J14">TRANSPOSE([12]Foglio1!$C$2:$C$10)</f>
        <v>0.15662650602409639</v>
      </c>
      <c r="C14" s="4">
        <v>0</v>
      </c>
      <c r="D14" s="4">
        <v>9.6385542168674704E-2</v>
      </c>
      <c r="E14" s="4">
        <v>0</v>
      </c>
      <c r="F14" s="4">
        <v>0.66265060240963858</v>
      </c>
      <c r="G14" s="4">
        <v>0</v>
      </c>
      <c r="H14" s="4">
        <v>7.2289156626506021E-2</v>
      </c>
      <c r="I14" s="4">
        <v>0</v>
      </c>
      <c r="J14" s="4">
        <v>1.2048192771084338E-2</v>
      </c>
      <c r="P14" s="6"/>
    </row>
    <row r="15" spans="1:16" x14ac:dyDescent="0.25">
      <c r="A15" s="1" t="s">
        <v>22</v>
      </c>
      <c r="B15" s="4">
        <v>0.02</v>
      </c>
      <c r="C15" s="4">
        <v>0.03</v>
      </c>
      <c r="D15" s="4">
        <v>0.2</v>
      </c>
      <c r="E15" s="4">
        <v>0.19</v>
      </c>
      <c r="F15" s="4">
        <v>0.04</v>
      </c>
      <c r="G15" s="4">
        <v>0.13</v>
      </c>
      <c r="H15" s="4">
        <v>0.28000000000000003</v>
      </c>
      <c r="I15" s="4">
        <v>0.09</v>
      </c>
      <c r="J15" s="4">
        <v>0</v>
      </c>
      <c r="P15" s="7"/>
    </row>
    <row r="16" spans="1:16" x14ac:dyDescent="0.25">
      <c r="A16" s="1" t="s">
        <v>23</v>
      </c>
      <c r="B16" s="4" cm="1">
        <f t="array" ref="B16:J16">TRANSPOSE([13]Foglio1!$D$2:$D$10)</f>
        <v>0.15957446808510639</v>
      </c>
      <c r="C16" s="4">
        <v>4.2553191489361701E-2</v>
      </c>
      <c r="D16" s="4">
        <v>4.2553191489361701E-2</v>
      </c>
      <c r="E16" s="4">
        <v>0.44680851063829785</v>
      </c>
      <c r="F16" s="4">
        <v>0</v>
      </c>
      <c r="G16" s="4">
        <v>2.1276595744680851E-2</v>
      </c>
      <c r="H16" s="4">
        <v>0.10638297872340426</v>
      </c>
      <c r="I16" s="4">
        <v>0.14893617021276595</v>
      </c>
      <c r="J16" s="4">
        <v>3.1914893617021274E-2</v>
      </c>
      <c r="P16" s="6"/>
    </row>
    <row r="17" spans="1:16" x14ac:dyDescent="0.25">
      <c r="A17" s="1" t="s">
        <v>24</v>
      </c>
      <c r="B17" s="5" cm="1">
        <f t="array" ref="B17:J17">TRANSPOSE([14]Foglio1!$F$2:$F$10)</f>
        <v>2.7969348659003829E-2</v>
      </c>
      <c r="C17" s="5">
        <v>0</v>
      </c>
      <c r="D17" s="5">
        <v>5.0000000000000044E-2</v>
      </c>
      <c r="E17" s="5">
        <v>0.55000000000000004</v>
      </c>
      <c r="F17" s="5">
        <v>0</v>
      </c>
      <c r="G17" s="5">
        <v>0.08</v>
      </c>
      <c r="H17" s="5">
        <v>0.17138398123988352</v>
      </c>
      <c r="I17" s="5">
        <v>0.1186990328086478</v>
      </c>
      <c r="J17" s="5">
        <v>1.947637292464879E-3</v>
      </c>
      <c r="P17" s="6"/>
    </row>
    <row r="18" spans="1:16" x14ac:dyDescent="0.25">
      <c r="A18" s="1" t="s">
        <v>25</v>
      </c>
      <c r="B18" s="4" cm="1">
        <f t="array" ref="B18:J18">TRANSPOSE([15]Foglio1!$D$2:$D$10)</f>
        <v>0.2192008226395035</v>
      </c>
      <c r="C18" s="4">
        <v>0</v>
      </c>
      <c r="D18" s="4">
        <v>0.11949685534591192</v>
      </c>
      <c r="E18" s="4">
        <v>0.11006289308176098</v>
      </c>
      <c r="F18" s="4">
        <v>0</v>
      </c>
      <c r="G18" s="4">
        <v>7.567459763254604E-2</v>
      </c>
      <c r="H18" s="4">
        <v>0.43579217639512619</v>
      </c>
      <c r="I18" s="4">
        <v>3.9723727363578584E-2</v>
      </c>
      <c r="J18" s="4">
        <v>4.8927541572766824E-5</v>
      </c>
      <c r="P18" s="6"/>
    </row>
    <row r="19" spans="1:16" x14ac:dyDescent="0.25">
      <c r="A19" s="1" t="s">
        <v>26</v>
      </c>
      <c r="B19" s="4" cm="1">
        <f t="array" ref="B19:J19">TRANSPOSE([16]Foglio1!$D$2:$D$10)</f>
        <v>2.7526302911671151E-2</v>
      </c>
      <c r="C19" s="4">
        <v>0</v>
      </c>
      <c r="D19" s="4">
        <v>0.31989933237792301</v>
      </c>
      <c r="E19" s="4">
        <v>0</v>
      </c>
      <c r="F19" s="4">
        <v>1.4470970673564261E-2</v>
      </c>
      <c r="G19" s="4">
        <v>0.21105246600720054</v>
      </c>
      <c r="H19" s="4">
        <v>0.30074452095494419</v>
      </c>
      <c r="I19" s="4">
        <v>0.11527840889230662</v>
      </c>
      <c r="J19" s="4">
        <v>1.1027998182390156E-2</v>
      </c>
      <c r="P19" s="6"/>
    </row>
    <row r="20" spans="1:16" x14ac:dyDescent="0.25">
      <c r="A20" s="1" t="s">
        <v>27</v>
      </c>
      <c r="B20" s="16">
        <v>8.1387119603680114E-2</v>
      </c>
      <c r="C20" s="16">
        <v>0.10898796886058031</v>
      </c>
      <c r="D20" s="16">
        <v>0.25760792639773528</v>
      </c>
      <c r="E20" s="16">
        <v>0</v>
      </c>
      <c r="F20" s="16">
        <v>7.0771408351026188E-4</v>
      </c>
      <c r="G20" s="16">
        <v>1.0615711252653931E-2</v>
      </c>
      <c r="H20" s="16">
        <v>0.16135881104033969</v>
      </c>
      <c r="I20" s="16">
        <v>0.37862703467799008</v>
      </c>
      <c r="J20" s="16">
        <v>7.0771408351026188E-4</v>
      </c>
      <c r="P20" s="6"/>
    </row>
    <row r="21" spans="1:16" x14ac:dyDescent="0.25">
      <c r="A21" s="1" t="s">
        <v>28</v>
      </c>
      <c r="B21" s="4" cm="1">
        <f t="array" ref="B21:J21">TRANSPOSE([17]Foglio1!$C$2:$C$10)</f>
        <v>5.6074766355140186E-2</v>
      </c>
      <c r="C21" s="4">
        <v>0</v>
      </c>
      <c r="D21" s="4">
        <v>9.3457943925233641E-2</v>
      </c>
      <c r="E21" s="4">
        <v>0.63551401869158874</v>
      </c>
      <c r="F21" s="4">
        <v>0</v>
      </c>
      <c r="G21" s="4">
        <v>0.18691588785046728</v>
      </c>
      <c r="H21" s="4">
        <v>1.8691588785046728E-2</v>
      </c>
      <c r="I21" s="4">
        <v>0</v>
      </c>
      <c r="J21" s="4">
        <v>9.3457943925233638E-3</v>
      </c>
    </row>
    <row r="22" spans="1:16" x14ac:dyDescent="0.25">
      <c r="A22" s="1" t="s">
        <v>29</v>
      </c>
      <c r="B22" s="4" cm="1">
        <f t="array" ref="B22:J22">TRANSPOSE([18]Foglio1!$C$2:$C$10)</f>
        <v>7.803958529688973E-2</v>
      </c>
      <c r="C22" s="4">
        <v>0.3926484448633365</v>
      </c>
      <c r="D22" s="4">
        <v>0.17078228086710651</v>
      </c>
      <c r="E22" s="4">
        <v>0</v>
      </c>
      <c r="F22" s="4">
        <v>0</v>
      </c>
      <c r="G22" s="4">
        <v>8.1244109330819977E-2</v>
      </c>
      <c r="H22" s="4">
        <v>6.0508953817153634E-2</v>
      </c>
      <c r="I22" s="4">
        <v>0.1229029217719133</v>
      </c>
      <c r="J22" s="4">
        <v>9.3873704052780393E-2</v>
      </c>
    </row>
    <row r="23" spans="1:16" x14ac:dyDescent="0.25">
      <c r="A23" s="1" t="s">
        <v>30</v>
      </c>
      <c r="B23" s="4" cm="1">
        <f t="array" ref="B23:J23">TRANSPOSE([19]Foglio1!$C$2:$C$10)</f>
        <v>3.6101083032490974E-2</v>
      </c>
      <c r="C23" s="4">
        <v>0</v>
      </c>
      <c r="D23" s="4">
        <v>0.48968540484785972</v>
      </c>
      <c r="E23" s="4">
        <v>0</v>
      </c>
      <c r="F23" s="4">
        <v>1.8050541516245486E-3</v>
      </c>
      <c r="G23" s="4">
        <v>2.5270758122743681E-2</v>
      </c>
      <c r="H23" s="4">
        <v>0.43166580711707059</v>
      </c>
      <c r="I23" s="4">
        <v>1.5471892728210417E-2</v>
      </c>
      <c r="J23" s="4">
        <v>0</v>
      </c>
    </row>
    <row r="24" spans="1:16" x14ac:dyDescent="0.25">
      <c r="A24" s="1" t="s">
        <v>31</v>
      </c>
      <c r="B24" s="4" cm="1">
        <f t="array" ref="B24:J24">TRANSPOSE([20]Foglio1!$D$2:$D$10)</f>
        <v>2.9658019529978027E-2</v>
      </c>
      <c r="C24" s="4">
        <v>0.5511061872377695</v>
      </c>
      <c r="D24" s="4">
        <v>3.1102743853371709E-2</v>
      </c>
      <c r="E24" s="4">
        <v>4.7758244472806619E-2</v>
      </c>
      <c r="F24" s="4">
        <v>2.8819630285314341E-3</v>
      </c>
      <c r="G24" s="4">
        <v>0.1796922662334989</v>
      </c>
      <c r="H24" s="4">
        <v>7.0750320945882725E-2</v>
      </c>
      <c r="I24" s="4">
        <v>8.7050254698161161E-2</v>
      </c>
      <c r="J24" s="4">
        <v>0</v>
      </c>
    </row>
    <row r="25" spans="1:16" x14ac:dyDescent="0.25">
      <c r="A25" s="1" t="s">
        <v>32</v>
      </c>
      <c r="B25" s="5" cm="1">
        <f t="array" ref="B25:J25">TRANSPOSE([21]Foglio1!$D$2:$D$10)</f>
        <v>3.5351411359648789E-2</v>
      </c>
      <c r="C25" s="5">
        <v>0</v>
      </c>
      <c r="D25" s="5">
        <v>0.34798534798534797</v>
      </c>
      <c r="E25" s="5">
        <v>0</v>
      </c>
      <c r="F25" s="5">
        <v>1.098901098901099E-2</v>
      </c>
      <c r="G25" s="5">
        <v>0.27472527472527475</v>
      </c>
      <c r="H25" s="5">
        <v>0.14652014652014653</v>
      </c>
      <c r="I25" s="5">
        <v>0.16306055365605732</v>
      </c>
      <c r="J25" s="5">
        <v>2.1368254764513556E-2</v>
      </c>
    </row>
    <row r="26" spans="1:16" x14ac:dyDescent="0.25">
      <c r="A26" s="1" t="s">
        <v>33</v>
      </c>
      <c r="B26" s="4" cm="1">
        <f t="array" ref="B26:J26">TRANSPOSE([22]Foglio1!$D$2:$D$10)</f>
        <v>5.9005533251710762E-2</v>
      </c>
      <c r="C26" s="4">
        <v>0.18571984472727621</v>
      </c>
      <c r="D26" s="4">
        <v>0.20490115125803177</v>
      </c>
      <c r="E26" s="4">
        <v>0.19667245617531773</v>
      </c>
      <c r="F26" s="4">
        <v>4.749295293414197E-2</v>
      </c>
      <c r="G26" s="4">
        <v>0.15340299725710166</v>
      </c>
      <c r="H26" s="4">
        <v>6.0913223807218864E-2</v>
      </c>
      <c r="I26" s="4">
        <v>8.8987595265890312E-2</v>
      </c>
      <c r="J26" s="4">
        <v>2.9042453233108401E-3</v>
      </c>
    </row>
    <row r="27" spans="1:16" x14ac:dyDescent="0.25">
      <c r="A27" s="1" t="s">
        <v>34</v>
      </c>
      <c r="B27" s="4" cm="1">
        <f t="array" ref="B27:J27">TRANSPOSE([23]Foglio1!$D$2:$D$10)</f>
        <v>2.1435946259765908E-2</v>
      </c>
      <c r="C27" s="4">
        <v>0.1970067834662258</v>
      </c>
      <c r="D27" s="4">
        <v>0.2290103344129841</v>
      </c>
      <c r="E27" s="4">
        <v>0.32437769979704278</v>
      </c>
      <c r="F27" s="4">
        <v>3.3933413315407057E-2</v>
      </c>
      <c r="G27" s="4">
        <v>9.4757850519293793E-2</v>
      </c>
      <c r="H27" s="4">
        <v>6.2538798274703045E-2</v>
      </c>
      <c r="I27" s="4">
        <v>6.7850744444408707E-3</v>
      </c>
      <c r="J27" s="4">
        <v>3.01540995101366E-2</v>
      </c>
    </row>
    <row r="28" spans="1:16" x14ac:dyDescent="0.25">
      <c r="A28" s="1" t="s">
        <v>35</v>
      </c>
      <c r="B28" s="16">
        <v>0.15751789976133651</v>
      </c>
      <c r="C28" s="16">
        <v>0</v>
      </c>
      <c r="D28" s="16">
        <v>0.14558472553699289</v>
      </c>
      <c r="E28" s="16">
        <v>0</v>
      </c>
      <c r="F28" s="16">
        <v>0.1073985680190931</v>
      </c>
      <c r="G28" s="16">
        <v>0.1026252983293556</v>
      </c>
      <c r="H28" s="16">
        <v>0.37947494033412887</v>
      </c>
      <c r="I28" s="16">
        <v>0.1073985680190931</v>
      </c>
      <c r="J28" s="16">
        <v>0</v>
      </c>
    </row>
    <row r="29" spans="1:16" x14ac:dyDescent="0.25">
      <c r="A29" s="1" t="s">
        <v>36</v>
      </c>
      <c r="B29" s="4" cm="1">
        <f t="array" ref="B29:J29">TRANSPOSE([24]Foglio1!$D$2:$D$10)</f>
        <v>0.17555670636975662</v>
      </c>
      <c r="C29" s="4">
        <v>0</v>
      </c>
      <c r="D29" s="4">
        <v>0.10357327809425168</v>
      </c>
      <c r="E29" s="4">
        <v>0</v>
      </c>
      <c r="F29" s="4">
        <v>0</v>
      </c>
      <c r="G29" s="4">
        <v>0.31900569653029515</v>
      </c>
      <c r="H29" s="4">
        <v>0.3500776799585707</v>
      </c>
      <c r="I29" s="4">
        <v>5.178663904712584E-2</v>
      </c>
      <c r="J29" s="4">
        <v>0</v>
      </c>
    </row>
    <row r="30" spans="1:16" x14ac:dyDescent="0.25">
      <c r="A30" s="1" t="s">
        <v>37</v>
      </c>
      <c r="B30" s="9">
        <v>0.41099999999999998</v>
      </c>
      <c r="C30" s="9">
        <v>1.5E-3</v>
      </c>
      <c r="D30" s="9">
        <v>0.18500000000000003</v>
      </c>
      <c r="E30" s="9">
        <v>0</v>
      </c>
      <c r="F30" s="9">
        <v>0.31349999999999989</v>
      </c>
      <c r="G30" s="9">
        <v>5.6000000000000051E-3</v>
      </c>
      <c r="H30" s="9">
        <v>2.2400000000000021E-2</v>
      </c>
      <c r="I30" s="9">
        <v>6.1000000000000006E-2</v>
      </c>
      <c r="J30" s="9">
        <v>0</v>
      </c>
    </row>
    <row r="31" spans="1:16" x14ac:dyDescent="0.25">
      <c r="A31" s="1" t="s">
        <v>38</v>
      </c>
      <c r="B31" s="4" cm="1">
        <f t="array" ref="B31:J31">TRANSPOSE([25]Foglio1!$C$2:$C$10)</f>
        <v>1.4150943396226414E-3</v>
      </c>
      <c r="C31" s="4">
        <v>0</v>
      </c>
      <c r="D31" s="4">
        <v>0.8665094339622641</v>
      </c>
      <c r="E31" s="4">
        <v>0</v>
      </c>
      <c r="F31" s="4">
        <v>0</v>
      </c>
      <c r="G31" s="4">
        <v>0.13207547169811321</v>
      </c>
      <c r="H31" s="4">
        <v>0</v>
      </c>
      <c r="I31" s="4">
        <v>0</v>
      </c>
      <c r="J31" s="4">
        <v>0</v>
      </c>
    </row>
    <row r="32" spans="1:16" x14ac:dyDescent="0.25">
      <c r="A32" s="1" t="s">
        <v>39</v>
      </c>
      <c r="B32" s="4" cm="1">
        <f t="array" ref="B32:J32">TRANSPOSE([26]Foglio1!$C$2:$C$10)</f>
        <v>1.1682242990654205E-2</v>
      </c>
      <c r="C32" s="4">
        <v>2.336448598130841E-2</v>
      </c>
      <c r="D32" s="4">
        <v>0.66588785046728971</v>
      </c>
      <c r="E32" s="4">
        <v>3.0373831775700934E-2</v>
      </c>
      <c r="F32" s="4">
        <v>4.6728971962616821E-2</v>
      </c>
      <c r="G32" s="4">
        <v>5.8411214953271028E-2</v>
      </c>
      <c r="H32" s="4">
        <v>8.1775700934579434E-2</v>
      </c>
      <c r="I32" s="4">
        <v>8.1775700934579434E-2</v>
      </c>
      <c r="J32" s="4">
        <v>0</v>
      </c>
    </row>
    <row r="33" spans="1:10" x14ac:dyDescent="0.25">
      <c r="A33" s="1" t="s">
        <v>40</v>
      </c>
      <c r="B33" s="16">
        <v>8.0412371134020624E-2</v>
      </c>
      <c r="C33" s="16">
        <v>0.1201649484536083</v>
      </c>
      <c r="D33" s="16">
        <v>0.39414432989690718</v>
      </c>
      <c r="E33" s="16">
        <v>3.4144329896907223E-2</v>
      </c>
      <c r="F33" s="16">
        <v>4.9814432989690717E-2</v>
      </c>
      <c r="G33" s="16">
        <v>0.14259793814432989</v>
      </c>
      <c r="H33" s="16">
        <v>0.1772371134020618</v>
      </c>
      <c r="I33" s="16">
        <v>4.9484536082474221E-4</v>
      </c>
      <c r="J33" s="16">
        <v>9.8969072164948441E-4</v>
      </c>
    </row>
    <row r="34" spans="1:10" x14ac:dyDescent="0.25">
      <c r="A34" s="1" t="s">
        <v>41</v>
      </c>
      <c r="B34" s="4" cm="1">
        <f t="array" ref="B34:J34">TRANSPOSE([27]Foglio1!$D$2:$D$10)</f>
        <v>0</v>
      </c>
      <c r="C34" s="4">
        <v>0</v>
      </c>
      <c r="D34" s="4">
        <v>0</v>
      </c>
      <c r="E34" s="4">
        <v>0</v>
      </c>
      <c r="F34" s="4">
        <v>2.2675736961451248E-3</v>
      </c>
      <c r="G34" s="4">
        <v>1.7006802721088433E-2</v>
      </c>
      <c r="H34" s="4">
        <v>2.2675736961451247E-2</v>
      </c>
      <c r="I34" s="4">
        <v>0.95804988662131518</v>
      </c>
      <c r="J34" s="4">
        <v>0</v>
      </c>
    </row>
    <row r="35" spans="1:10" x14ac:dyDescent="0.25">
      <c r="A35" s="1" t="s">
        <v>42</v>
      </c>
      <c r="B35" s="4" cm="1">
        <f t="array" ref="B35:J35">TRANSPOSE([28]Foglio1!$C$2:$C$10)</f>
        <v>6.6079295154185022E-2</v>
      </c>
      <c r="C35" s="4">
        <v>0.68918257464512978</v>
      </c>
      <c r="D35" s="4">
        <v>9.2021536955457658E-2</v>
      </c>
      <c r="E35" s="4">
        <v>0</v>
      </c>
      <c r="F35" s="4">
        <v>8.321096426823299E-3</v>
      </c>
      <c r="G35" s="4">
        <v>8.321096426823299E-3</v>
      </c>
      <c r="H35" s="4">
        <v>0.11404796867351934</v>
      </c>
      <c r="I35" s="4">
        <v>1.4194811551639744E-2</v>
      </c>
      <c r="J35" s="4">
        <v>7.8316201664219293E-3</v>
      </c>
    </row>
    <row r="36" spans="1:10" x14ac:dyDescent="0.25">
      <c r="A36" s="1" t="s">
        <v>43</v>
      </c>
      <c r="B36" s="4" cm="1">
        <f t="array" ref="B36:J36">TRANSPOSE([29]Foglio1!$C$2:$C$10)</f>
        <v>4.1666666666666664E-2</v>
      </c>
      <c r="C36" s="4">
        <v>0</v>
      </c>
      <c r="D36" s="4">
        <v>6.9444444444444448E-2</v>
      </c>
      <c r="E36" s="4">
        <v>0</v>
      </c>
      <c r="F36" s="4">
        <v>6.9444444444444448E-2</v>
      </c>
      <c r="G36" s="4">
        <v>0.2638888888888889</v>
      </c>
      <c r="H36" s="4">
        <v>0.31944444444444442</v>
      </c>
      <c r="I36" s="4">
        <v>0.22222222222222221</v>
      </c>
      <c r="J36" s="4">
        <v>1.3888888888888888E-2</v>
      </c>
    </row>
    <row r="37" spans="1:10" x14ac:dyDescent="0.25">
      <c r="A37" s="1" t="s">
        <v>44</v>
      </c>
      <c r="B37" s="4" cm="1">
        <f t="array" ref="B37:J37">TRANSPOSE([30]Foglio1!$C$2:$C$10)</f>
        <v>1.2E-2</v>
      </c>
      <c r="C37" s="4">
        <v>0.153</v>
      </c>
      <c r="D37" s="4">
        <v>0.14399999999999999</v>
      </c>
      <c r="E37" s="4">
        <v>0.21199999999999999</v>
      </c>
      <c r="F37" s="4">
        <v>5.0000000000000001E-3</v>
      </c>
      <c r="G37" s="4">
        <v>9.4E-2</v>
      </c>
      <c r="H37" s="4">
        <v>0.161</v>
      </c>
      <c r="I37" s="4">
        <v>0.22500000000000001</v>
      </c>
      <c r="J37" s="4">
        <v>0</v>
      </c>
    </row>
    <row r="38" spans="1:10" x14ac:dyDescent="0.25">
      <c r="A38" s="1" t="s">
        <v>46</v>
      </c>
      <c r="B38" s="4" cm="1">
        <f t="array" ref="B38:J38">TRANSPOSE([31]Foglio1!$C$2:$C$10)</f>
        <v>8.98876404494382E-2</v>
      </c>
      <c r="C38" s="4">
        <v>0</v>
      </c>
      <c r="D38" s="4">
        <v>0</v>
      </c>
      <c r="E38" s="4">
        <v>0.2808988764044944</v>
      </c>
      <c r="F38" s="4">
        <v>0</v>
      </c>
      <c r="G38" s="4">
        <v>3.3707865168539325E-2</v>
      </c>
      <c r="H38" s="4">
        <v>0.20224719101123595</v>
      </c>
      <c r="I38" s="4">
        <v>0.37640449438202245</v>
      </c>
      <c r="J38" s="4">
        <v>1.6853932584269662E-2</v>
      </c>
    </row>
    <row r="39" spans="1:10" x14ac:dyDescent="0.25">
      <c r="A39" s="1" t="s">
        <v>47</v>
      </c>
      <c r="B39" s="16">
        <v>2.1853805576488319E-2</v>
      </c>
      <c r="C39" s="16">
        <v>0.24189902034664659</v>
      </c>
      <c r="D39" s="16">
        <v>3.5418236623963831E-2</v>
      </c>
      <c r="E39" s="16">
        <v>0.42125094197437829</v>
      </c>
      <c r="F39" s="16">
        <v>5.2750565184626983E-3</v>
      </c>
      <c r="G39" s="16">
        <v>3.3157498116051252E-2</v>
      </c>
      <c r="H39" s="16">
        <v>7.5357950263752827E-4</v>
      </c>
      <c r="I39" s="16">
        <v>0.2403918613413715</v>
      </c>
      <c r="J39" s="16">
        <v>0</v>
      </c>
    </row>
    <row r="40" spans="1:10" x14ac:dyDescent="0.25">
      <c r="A40" s="1" t="s">
        <v>48</v>
      </c>
      <c r="B40" s="16">
        <v>6.3901345291479825E-2</v>
      </c>
      <c r="C40" s="16">
        <v>5.7548579970104638E-2</v>
      </c>
      <c r="D40" s="16">
        <v>8.1464872944693581E-2</v>
      </c>
      <c r="E40" s="16">
        <v>0.59454409566517197</v>
      </c>
      <c r="F40" s="16">
        <v>3.8490284005979078E-2</v>
      </c>
      <c r="G40" s="16">
        <v>2.5784753363228701E-2</v>
      </c>
      <c r="H40" s="16">
        <v>0</v>
      </c>
      <c r="I40" s="16">
        <v>0.1382660687593423</v>
      </c>
      <c r="J40" s="16">
        <v>0</v>
      </c>
    </row>
    <row r="41" spans="1:10" x14ac:dyDescent="0.25">
      <c r="A41" s="1" t="s">
        <v>49</v>
      </c>
      <c r="B41" s="16">
        <v>2.4286283769280308E-2</v>
      </c>
      <c r="C41" s="16">
        <v>0.34062126276409799</v>
      </c>
      <c r="D41" s="16">
        <v>0.23213026279476251</v>
      </c>
      <c r="E41" s="16">
        <v>0</v>
      </c>
      <c r="F41" s="16">
        <v>7.4821379289196901E-3</v>
      </c>
      <c r="G41" s="16">
        <v>4.8572567538560617E-2</v>
      </c>
      <c r="H41" s="16">
        <v>0.107755051976327</v>
      </c>
      <c r="I41" s="16">
        <v>0.20572812854558281</v>
      </c>
      <c r="J41" s="16">
        <v>3.3424304682469111E-2</v>
      </c>
    </row>
    <row r="42" spans="1:10" x14ac:dyDescent="0.25">
      <c r="A42" s="1" t="s">
        <v>50</v>
      </c>
      <c r="B42" s="4" cm="1">
        <f t="array" ref="B42:J42">TRANSPOSE([32]Foglio1!$D$2:$D$10)</f>
        <v>1.6527556541366964E-2</v>
      </c>
      <c r="C42" s="4">
        <v>4.2852689224247911E-2</v>
      </c>
      <c r="D42" s="4">
        <v>0.32011214830347806</v>
      </c>
      <c r="E42" s="4">
        <v>0.1717354142482122</v>
      </c>
      <c r="F42" s="4">
        <v>6.3828467704709997E-3</v>
      </c>
      <c r="G42" s="4">
        <v>0.17245964987785808</v>
      </c>
      <c r="H42" s="4">
        <v>0.20841128925180216</v>
      </c>
      <c r="I42" s="4">
        <v>5.6561137765849624E-2</v>
      </c>
      <c r="J42" s="4">
        <v>4.9572680167140268E-3</v>
      </c>
    </row>
    <row r="43" spans="1:10" x14ac:dyDescent="0.25">
      <c r="A43" s="1" t="s">
        <v>56</v>
      </c>
      <c r="B43" s="4" cm="1">
        <f t="array" ref="B43:J43">TRANSPOSE([33]Foglio1!$C$2:$C$10)</f>
        <v>3.1578947368421054E-2</v>
      </c>
      <c r="C43" s="4">
        <v>0.63508771929824559</v>
      </c>
      <c r="D43" s="4">
        <v>3.5087719298245612E-2</v>
      </c>
      <c r="E43" s="4">
        <v>4.912280701754386E-2</v>
      </c>
      <c r="F43" s="4">
        <v>7.0175438596491229E-3</v>
      </c>
      <c r="G43" s="4">
        <v>7.7192982456140355E-2</v>
      </c>
      <c r="H43" s="4">
        <v>0.14736842105263157</v>
      </c>
      <c r="I43" s="4">
        <v>1.0526315789473684E-2</v>
      </c>
      <c r="J43" s="4">
        <v>7.0175438596491229E-3</v>
      </c>
    </row>
    <row r="44" spans="1:10" x14ac:dyDescent="0.25">
      <c r="A44" s="9" t="s">
        <v>119</v>
      </c>
      <c r="B44">
        <v>0.02</v>
      </c>
      <c r="C44">
        <v>0.32</v>
      </c>
      <c r="D44">
        <v>0.12</v>
      </c>
      <c r="E44">
        <v>0.08</v>
      </c>
      <c r="F44">
        <v>0.01</v>
      </c>
      <c r="G44">
        <v>0.17</v>
      </c>
      <c r="H44">
        <v>0.14000000000000001</v>
      </c>
      <c r="I44">
        <v>0.14000000000000001</v>
      </c>
      <c r="J4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F50D-78F6-4FCB-AAA6-2F1DD408DD1A}">
  <dimension ref="A1:Q44"/>
  <sheetViews>
    <sheetView workbookViewId="0">
      <pane xSplit="1" ySplit="1" topLeftCell="B4" activePane="bottomRight" state="frozen"/>
      <selection activeCell="A38" activeCellId="1" sqref="A44:XFD48 A38:XFD38"/>
      <selection pane="topRight" activeCell="A38" activeCellId="1" sqref="A44:XFD48 A38:XFD38"/>
      <selection pane="bottomLeft" activeCell="A38" activeCellId="1" sqref="A44:XFD48 A38:XFD38"/>
      <selection pane="bottomRight" activeCell="J15" sqref="J15"/>
    </sheetView>
  </sheetViews>
  <sheetFormatPr defaultColWidth="8.7109375" defaultRowHeight="15" x14ac:dyDescent="0.25"/>
  <cols>
    <col min="1" max="1" width="4.42578125" bestFit="1" customWidth="1"/>
    <col min="2" max="10" width="6" customWidth="1"/>
  </cols>
  <sheetData>
    <row r="1" spans="1:17" s="2" customFormat="1" ht="93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7" x14ac:dyDescent="0.25">
      <c r="A2" s="1" t="s">
        <v>9</v>
      </c>
      <c r="B2" s="4" cm="1">
        <f t="array" ref="B2:J2">TRANSPOSE([1]AUSTRIA!$E$2:$E$10)</f>
        <v>6.6666666666666666E-2</v>
      </c>
      <c r="C2" s="4">
        <v>0</v>
      </c>
      <c r="D2" s="4">
        <v>0.12</v>
      </c>
      <c r="E2" s="4">
        <v>0</v>
      </c>
      <c r="F2" s="4">
        <v>1.3333333333333334E-2</v>
      </c>
      <c r="G2" s="4">
        <v>0.06</v>
      </c>
      <c r="H2" s="4">
        <v>0.16666666666666666</v>
      </c>
      <c r="I2" s="4">
        <v>0.57333333333333336</v>
      </c>
      <c r="J2" s="4">
        <v>0</v>
      </c>
    </row>
    <row r="3" spans="1:17" x14ac:dyDescent="0.25">
      <c r="A3" s="1" t="s">
        <v>10</v>
      </c>
      <c r="B3" s="16">
        <v>1.1880826174373971E-2</v>
      </c>
      <c r="C3" s="16">
        <v>0.47863279108024132</v>
      </c>
      <c r="D3" s="16">
        <v>0.16921952111131419</v>
      </c>
      <c r="E3" s="16">
        <v>0</v>
      </c>
      <c r="F3" s="16">
        <v>1.9996344361177119E-2</v>
      </c>
      <c r="G3" s="16">
        <v>0.14198501188082621</v>
      </c>
      <c r="H3" s="16">
        <v>0.11570096874428799</v>
      </c>
      <c r="I3" s="16">
        <v>6.2584536647779201E-2</v>
      </c>
      <c r="J3" s="16">
        <v>0</v>
      </c>
    </row>
    <row r="4" spans="1:17" x14ac:dyDescent="0.25">
      <c r="A4" s="1" t="s">
        <v>11</v>
      </c>
      <c r="B4" s="4" cm="1">
        <f t="array" ref="B4:J4">TRANSPOSE([2]Foglio1!$D$2:$D$10)</f>
        <v>0.11612903225806452</v>
      </c>
      <c r="C4" s="4">
        <v>0</v>
      </c>
      <c r="D4" s="4">
        <v>0.58064516129032262</v>
      </c>
      <c r="E4" s="4">
        <v>0</v>
      </c>
      <c r="F4" s="4">
        <v>1.2903225806451613E-2</v>
      </c>
      <c r="G4" s="4">
        <v>6.4516129032258063E-2</v>
      </c>
      <c r="H4" s="4">
        <v>0.21935483870967742</v>
      </c>
      <c r="I4" s="4">
        <v>6.4516129032258064E-3</v>
      </c>
      <c r="J4" s="4">
        <v>0</v>
      </c>
    </row>
    <row r="5" spans="1:17" x14ac:dyDescent="0.25">
      <c r="A5" s="1" t="s">
        <v>12</v>
      </c>
      <c r="B5" s="4" cm="1">
        <f t="array" ref="B5:J5">TRANSPOSE([3]Foglio1!$D$2:$D$10)</f>
        <v>2.8000000000000001E-2</v>
      </c>
      <c r="C5" s="4">
        <v>0</v>
      </c>
      <c r="D5" s="4">
        <v>0.14000000000000001</v>
      </c>
      <c r="E5" s="4">
        <v>0.45400000000000001</v>
      </c>
      <c r="F5" s="4">
        <v>0.15</v>
      </c>
      <c r="G5" s="4">
        <v>9.7000000000000003E-2</v>
      </c>
      <c r="H5" s="4">
        <v>3.7999999999999999E-2</v>
      </c>
      <c r="I5" s="4">
        <v>9.2999999999999999E-2</v>
      </c>
      <c r="J5" s="4">
        <v>0</v>
      </c>
    </row>
    <row r="6" spans="1:17" x14ac:dyDescent="0.25">
      <c r="A6" s="1" t="s">
        <v>13</v>
      </c>
      <c r="B6" s="4" cm="1">
        <f t="array" ref="B6:J6">TRANSPOSE([4]Foglio1!$E$2:$E$10)</f>
        <v>6.3745830742269208E-2</v>
      </c>
      <c r="C6" s="4">
        <v>1.0529142404884392E-2</v>
      </c>
      <c r="D6" s="4">
        <v>4.4920572106959128E-2</v>
      </c>
      <c r="E6" s="4">
        <v>3.3000734920006783E-2</v>
      </c>
      <c r="F6" s="4">
        <v>6.6651591384476227E-3</v>
      </c>
      <c r="G6" s="4">
        <v>0.14951664876476906</v>
      </c>
      <c r="H6" s="4">
        <v>0.24877042229634233</v>
      </c>
      <c r="I6" s="4">
        <v>0.44285148962632143</v>
      </c>
      <c r="J6" s="4">
        <v>0</v>
      </c>
    </row>
    <row r="7" spans="1:17" x14ac:dyDescent="0.25">
      <c r="A7" s="1" t="s">
        <v>14</v>
      </c>
      <c r="B7" s="4" cm="1">
        <f t="array" ref="B7:J7">TRANSPOSE([5]Foglio1!$D$2:$D$10)</f>
        <v>2.1497044337644731E-2</v>
      </c>
      <c r="C7" s="4">
        <v>8.0460014877011411E-4</v>
      </c>
      <c r="D7" s="4">
        <v>0.16054157364336294</v>
      </c>
      <c r="E7" s="4">
        <v>0.11102034581279661</v>
      </c>
      <c r="F7" s="4">
        <v>5.4556660108112383E-4</v>
      </c>
      <c r="G7" s="4">
        <v>3.0883493134173344E-2</v>
      </c>
      <c r="H7" s="4">
        <v>0.13669760991818455</v>
      </c>
      <c r="I7" s="4">
        <v>0.53800976640398657</v>
      </c>
      <c r="J7" s="4">
        <v>0</v>
      </c>
    </row>
    <row r="8" spans="1:17" x14ac:dyDescent="0.25">
      <c r="A8" s="1" t="s">
        <v>15</v>
      </c>
      <c r="B8" s="4" cm="1">
        <f t="array" ref="B8:J8">TRANSPOSE([6]Foglio1!$D$2:$D$10)</f>
        <v>9.6952908587257611E-3</v>
      </c>
      <c r="C8" s="4">
        <v>0</v>
      </c>
      <c r="D8" s="4">
        <v>2.3545706371191133E-2</v>
      </c>
      <c r="E8" s="4">
        <v>0.22853185595567865</v>
      </c>
      <c r="F8" s="4">
        <v>5.4016620498614956E-2</v>
      </c>
      <c r="G8" s="4">
        <v>0.1038781163434903</v>
      </c>
      <c r="H8" s="4">
        <v>4.1551246537396115E-3</v>
      </c>
      <c r="I8" s="4">
        <v>0.56232686980609414</v>
      </c>
      <c r="J8" s="4">
        <v>1.3850415512465374E-2</v>
      </c>
    </row>
    <row r="9" spans="1:17" x14ac:dyDescent="0.25">
      <c r="A9" s="1" t="s">
        <v>16</v>
      </c>
      <c r="B9" s="4" cm="1">
        <f t="array" ref="B9:J9">TRANSPOSE([7]Foglio1!$E$2:$E$10)</f>
        <v>1.5361834278173061E-2</v>
      </c>
      <c r="C9" s="4">
        <v>0.3106254157061526</v>
      </c>
      <c r="D9" s="4">
        <v>2.7164485709295114E-2</v>
      </c>
      <c r="E9" s="4">
        <v>6.8509907827076971E-2</v>
      </c>
      <c r="F9" s="4">
        <v>1.5223784843821032E-3</v>
      </c>
      <c r="G9" s="4">
        <v>0.26238557475443974</v>
      </c>
      <c r="H9" s="4">
        <v>0.18722551889810476</v>
      </c>
      <c r="I9" s="4">
        <v>0.12682524839790754</v>
      </c>
      <c r="J9" s="4">
        <v>3.7963594446808113E-4</v>
      </c>
    </row>
    <row r="10" spans="1:17" x14ac:dyDescent="0.25">
      <c r="A10" s="1" t="s">
        <v>17</v>
      </c>
      <c r="B10" s="4" cm="1">
        <f t="array" ref="B10:J10">TRANSPOSE([8]Foglio1!$D$2:$D$10)</f>
        <v>1.2820512820512822E-2</v>
      </c>
      <c r="C10" s="4">
        <v>0</v>
      </c>
      <c r="D10" s="4">
        <v>0.47435897435897439</v>
      </c>
      <c r="E10" s="4">
        <v>0</v>
      </c>
      <c r="F10" s="4">
        <v>0</v>
      </c>
      <c r="G10" s="4">
        <v>0.5</v>
      </c>
      <c r="H10" s="4">
        <v>1.2820512820512822E-2</v>
      </c>
      <c r="I10" s="4">
        <v>0</v>
      </c>
      <c r="J10" s="4">
        <v>0</v>
      </c>
    </row>
    <row r="11" spans="1:17" x14ac:dyDescent="0.25">
      <c r="A11" s="1" t="s">
        <v>18</v>
      </c>
      <c r="B11" s="4" cm="1">
        <f t="array" ref="B11:J11">TRANSPOSE([9]Foglio1!$D$2:$D$10)</f>
        <v>6.910001074889055E-2</v>
      </c>
      <c r="C11" s="4">
        <v>4.2534895505428189E-2</v>
      </c>
      <c r="D11" s="4">
        <v>0.16642353699921683</v>
      </c>
      <c r="E11" s="4">
        <v>0.42908035563472197</v>
      </c>
      <c r="F11" s="4">
        <v>0</v>
      </c>
      <c r="G11" s="4">
        <v>0.15674953549437218</v>
      </c>
      <c r="H11" s="4">
        <v>3.8772783809099702E-2</v>
      </c>
      <c r="I11" s="4">
        <v>5.0704052331741474E-2</v>
      </c>
      <c r="J11" s="4">
        <v>4.6634829476529027E-2</v>
      </c>
    </row>
    <row r="12" spans="1:17" x14ac:dyDescent="0.25">
      <c r="A12" s="1" t="s">
        <v>19</v>
      </c>
      <c r="B12" cm="1">
        <f t="array" ref="B12:J12">TRANSPOSE([10]Foglio1!$I$2:$I$10)</f>
        <v>0.11644498787228118</v>
      </c>
      <c r="C12" s="5">
        <v>0</v>
      </c>
      <c r="D12" s="5">
        <v>0.39337166285188352</v>
      </c>
      <c r="E12" s="5">
        <v>0</v>
      </c>
      <c r="F12" s="5">
        <v>3.1628337148116636E-2</v>
      </c>
      <c r="G12" s="5">
        <v>0.11317547417392337</v>
      </c>
      <c r="H12" s="5">
        <v>0.30205276551751553</v>
      </c>
      <c r="I12" s="5">
        <v>4.2800906596683744E-2</v>
      </c>
      <c r="J12" s="5">
        <v>5.2586583959600766E-4</v>
      </c>
      <c r="K12" s="9"/>
    </row>
    <row r="13" spans="1:17" x14ac:dyDescent="0.25">
      <c r="A13" s="1" t="s">
        <v>20</v>
      </c>
      <c r="B13" s="5" cm="1">
        <f t="array" ref="B13:J13">TRANSPOSE([11]Foglio1!$D$2:$D$10)</f>
        <v>0.21621621621621623</v>
      </c>
      <c r="C13" s="4">
        <v>0</v>
      </c>
      <c r="D13" s="4">
        <v>0</v>
      </c>
      <c r="E13" s="4">
        <v>0</v>
      </c>
      <c r="F13" s="4">
        <v>0</v>
      </c>
      <c r="G13" s="4">
        <v>0.24324324324324326</v>
      </c>
      <c r="H13" s="4">
        <v>0.54054054054054057</v>
      </c>
      <c r="I13" s="4">
        <v>0</v>
      </c>
      <c r="J13" s="4">
        <v>0</v>
      </c>
    </row>
    <row r="14" spans="1:17" x14ac:dyDescent="0.25">
      <c r="A14" s="1" t="s">
        <v>21</v>
      </c>
      <c r="B14" s="4" cm="1">
        <f t="array" ref="B14:J14">TRANSPOSE([12]Foglio1!$D$2:$D$10)</f>
        <v>0.1675257731958763</v>
      </c>
      <c r="C14" s="4">
        <v>1.2886597938144331E-2</v>
      </c>
      <c r="D14" s="4">
        <v>0.10309278350515465</v>
      </c>
      <c r="E14" s="4">
        <v>0</v>
      </c>
      <c r="F14" s="4">
        <v>0.62628865979381454</v>
      </c>
      <c r="G14" s="4">
        <v>0</v>
      </c>
      <c r="H14" s="4">
        <v>7.7319587628865982E-2</v>
      </c>
      <c r="I14" s="4">
        <v>0</v>
      </c>
      <c r="J14" s="4">
        <v>1.2886597938144331E-2</v>
      </c>
    </row>
    <row r="15" spans="1:17" x14ac:dyDescent="0.25">
      <c r="A15" s="1" t="s">
        <v>22</v>
      </c>
      <c r="B15" s="4">
        <v>0.02</v>
      </c>
      <c r="C15" s="4">
        <v>0.02</v>
      </c>
      <c r="D15" s="4">
        <v>0.19</v>
      </c>
      <c r="E15" s="4">
        <v>0.18</v>
      </c>
      <c r="F15" s="4">
        <v>0.04</v>
      </c>
      <c r="G15" s="4">
        <v>0.16</v>
      </c>
      <c r="H15" s="4">
        <v>0.3</v>
      </c>
      <c r="I15" s="4">
        <v>0.09</v>
      </c>
      <c r="J15" s="4">
        <v>0</v>
      </c>
      <c r="Q15" s="6"/>
    </row>
    <row r="16" spans="1:17" x14ac:dyDescent="0.25">
      <c r="A16" s="1" t="s">
        <v>23</v>
      </c>
      <c r="B16" s="4" cm="1">
        <f t="array" ref="B16:J16">TRANSPOSE([13]Foglio1!$E$2:$E$10)</f>
        <v>0.16129032258064516</v>
      </c>
      <c r="C16" s="4">
        <v>3.2258064516129031E-2</v>
      </c>
      <c r="D16" s="4">
        <v>2.1505376344086023E-2</v>
      </c>
      <c r="E16" s="4">
        <v>0.45161290322580644</v>
      </c>
      <c r="F16" s="4">
        <v>0</v>
      </c>
      <c r="G16" s="4">
        <v>3.2258064516129031E-2</v>
      </c>
      <c r="H16" s="4">
        <v>0.11827956989247312</v>
      </c>
      <c r="I16" s="4">
        <v>0.15053763440860216</v>
      </c>
      <c r="J16" s="4">
        <v>3.2258064516129031E-2</v>
      </c>
      <c r="Q16" s="6"/>
    </row>
    <row r="17" spans="1:17" x14ac:dyDescent="0.25">
      <c r="A17" s="1" t="s">
        <v>24</v>
      </c>
      <c r="B17" s="5" cm="1">
        <f t="array" ref="B17:J17">TRANSPOSE([14]Foglio1!$G$2:$G$10)</f>
        <v>3.1465517241379311E-2</v>
      </c>
      <c r="C17" s="5">
        <v>0</v>
      </c>
      <c r="D17" s="5">
        <v>4.9999999999999933E-2</v>
      </c>
      <c r="E17" s="5">
        <v>0.5</v>
      </c>
      <c r="F17" s="5">
        <v>0</v>
      </c>
      <c r="G17" s="5">
        <v>0.09</v>
      </c>
      <c r="H17" s="5">
        <v>0.20764435799594994</v>
      </c>
      <c r="I17" s="5">
        <v>0.1186990328086478</v>
      </c>
      <c r="J17" s="5">
        <v>2.1910919540229891E-3</v>
      </c>
      <c r="Q17" s="6"/>
    </row>
    <row r="18" spans="1:17" x14ac:dyDescent="0.25">
      <c r="A18" s="1" t="s">
        <v>25</v>
      </c>
      <c r="B18" s="4" cm="1">
        <f t="array" ref="B18:J18">TRANSPOSE([15]Foglio1!$E$2:$E$10)</f>
        <v>0.22912166897388309</v>
      </c>
      <c r="C18" s="4">
        <v>0</v>
      </c>
      <c r="D18" s="4">
        <v>0.10619469026548672</v>
      </c>
      <c r="E18" s="4">
        <v>8.8495575221238937E-2</v>
      </c>
      <c r="F18" s="4">
        <v>0</v>
      </c>
      <c r="G18" s="4">
        <v>7.9099566779505776E-2</v>
      </c>
      <c r="H18" s="4">
        <v>0.45551576667950744</v>
      </c>
      <c r="I18" s="4">
        <v>4.1521590119098332E-2</v>
      </c>
      <c r="J18" s="4">
        <v>5.1141961279852861E-5</v>
      </c>
      <c r="Q18" s="6"/>
    </row>
    <row r="19" spans="1:17" x14ac:dyDescent="0.25">
      <c r="A19" s="1" t="s">
        <v>26</v>
      </c>
      <c r="B19" s="4" cm="1">
        <f t="array" ref="B19:J19">TRANSPOSE([16]Foglio1!$E$2:$E$10)</f>
        <v>4.564472718375337E-2</v>
      </c>
      <c r="C19" s="4">
        <v>0</v>
      </c>
      <c r="D19" s="4">
        <v>0.27742449928344226</v>
      </c>
      <c r="E19" s="4">
        <v>0</v>
      </c>
      <c r="F19" s="4">
        <v>0</v>
      </c>
      <c r="G19" s="4">
        <v>0.23078934950540042</v>
      </c>
      <c r="H19" s="4">
        <v>0.32555839071620818</v>
      </c>
      <c r="I19" s="4">
        <v>0.11145880666922997</v>
      </c>
      <c r="J19" s="4">
        <v>1.3270998636792618E-2</v>
      </c>
      <c r="Q19" s="6"/>
    </row>
    <row r="20" spans="1:17" x14ac:dyDescent="0.25">
      <c r="A20" s="1" t="s">
        <v>27</v>
      </c>
      <c r="B20" s="16">
        <v>8.1387119603680114E-2</v>
      </c>
      <c r="C20" s="16">
        <v>0.10898796886058031</v>
      </c>
      <c r="D20" s="16">
        <v>0.25760792639773528</v>
      </c>
      <c r="E20" s="16">
        <v>0</v>
      </c>
      <c r="F20" s="16">
        <v>7.0771408351026188E-4</v>
      </c>
      <c r="G20" s="16">
        <v>1.0615711252653931E-2</v>
      </c>
      <c r="H20" s="16">
        <v>0.16135881104033969</v>
      </c>
      <c r="I20" s="16">
        <v>0.37862703467799008</v>
      </c>
      <c r="J20" s="16">
        <v>7.0771408351026188E-4</v>
      </c>
      <c r="Q20" s="6"/>
    </row>
    <row r="21" spans="1:17" x14ac:dyDescent="0.25">
      <c r="A21" s="1" t="s">
        <v>28</v>
      </c>
      <c r="B21" s="4" cm="1">
        <f t="array" ref="B21:J21">TRANSPOSE([17]Foglio1!$D$2:$D$10)</f>
        <v>5.3571428571428568E-2</v>
      </c>
      <c r="C21" s="4">
        <v>0</v>
      </c>
      <c r="D21" s="4">
        <v>8.9285714285714288E-2</v>
      </c>
      <c r="E21" s="4">
        <v>0.6071428571428571</v>
      </c>
      <c r="F21" s="4">
        <v>0</v>
      </c>
      <c r="G21" s="4">
        <v>0.19642857142857142</v>
      </c>
      <c r="H21" s="4">
        <v>3.5714285714285712E-2</v>
      </c>
      <c r="I21" s="4">
        <v>0</v>
      </c>
      <c r="J21" s="4">
        <v>1.7857142857142856E-2</v>
      </c>
      <c r="Q21" s="6"/>
    </row>
    <row r="22" spans="1:17" x14ac:dyDescent="0.25">
      <c r="A22" s="1" t="s">
        <v>29</v>
      </c>
      <c r="B22" s="4" cm="1">
        <f t="array" ref="B22:J22">TRANSPOSE([18]Foglio1!$D$2:$D$10)</f>
        <v>8.3298625572678045E-2</v>
      </c>
      <c r="C22" s="4">
        <v>0.26100236012772454</v>
      </c>
      <c r="D22" s="4">
        <v>7.5246425100652506E-2</v>
      </c>
      <c r="E22" s="4">
        <v>1.3466611134249616E-2</v>
      </c>
      <c r="F22" s="4">
        <v>0</v>
      </c>
      <c r="G22" s="4">
        <v>0.1570179092044981</v>
      </c>
      <c r="H22" s="4">
        <v>0.12231014854921558</v>
      </c>
      <c r="I22" s="4">
        <v>0.13424961821463277</v>
      </c>
      <c r="J22" s="4">
        <v>0.15340830209634873</v>
      </c>
      <c r="Q22" s="6"/>
    </row>
    <row r="23" spans="1:17" x14ac:dyDescent="0.25">
      <c r="A23" s="1" t="s">
        <v>30</v>
      </c>
      <c r="B23" s="4" cm="1">
        <f t="array" ref="B23:J23">TRANSPOSE([19]Foglio1!$D$2:$D$10)</f>
        <v>2.048718526561636E-2</v>
      </c>
      <c r="C23" s="4">
        <v>0</v>
      </c>
      <c r="D23" s="4">
        <v>0.5117698879350967</v>
      </c>
      <c r="E23" s="4">
        <v>0</v>
      </c>
      <c r="F23" s="4">
        <v>1.0448464485464343E-3</v>
      </c>
      <c r="G23" s="4">
        <v>2.4482186392411551E-2</v>
      </c>
      <c r="H23" s="4">
        <v>0.42982114687263118</v>
      </c>
      <c r="I23" s="4">
        <v>1.2394747085697898E-2</v>
      </c>
      <c r="J23" s="4">
        <v>0</v>
      </c>
      <c r="Q23" s="6"/>
    </row>
    <row r="24" spans="1:17" x14ac:dyDescent="0.25">
      <c r="A24" s="1" t="s">
        <v>31</v>
      </c>
      <c r="B24" s="4" cm="1">
        <f t="array" ref="B24:J24">TRANSPOSE([20]Foglio1!$E$2:$E$10)</f>
        <v>2.8146679591906702E-2</v>
      </c>
      <c r="C24" s="4">
        <v>0.39725710651141793</v>
      </c>
      <c r="D24" s="4">
        <v>3.0936693312209468E-2</v>
      </c>
      <c r="E24" s="4">
        <v>5.2472681571539961E-2</v>
      </c>
      <c r="F24" s="4">
        <v>2.0058922172111388E-3</v>
      </c>
      <c r="G24" s="4">
        <v>0.28734880131528173</v>
      </c>
      <c r="H24" s="4">
        <v>0.11954534082297016</v>
      </c>
      <c r="I24" s="4">
        <v>8.1971697225522833E-2</v>
      </c>
      <c r="J24" s="4">
        <v>3.1510743194007709E-4</v>
      </c>
    </row>
    <row r="25" spans="1:17" x14ac:dyDescent="0.25">
      <c r="A25" s="1" t="s">
        <v>32</v>
      </c>
      <c r="B25" s="5" cm="1">
        <f t="array" ref="B25:J25">TRANSPOSE([21]Foglio1!$E$2:$E$10)</f>
        <v>6.0648075681540514E-2</v>
      </c>
      <c r="C25" s="5">
        <v>0</v>
      </c>
      <c r="D25" s="5">
        <v>0.32326803631151457</v>
      </c>
      <c r="E25" s="5">
        <v>0</v>
      </c>
      <c r="F25" s="5">
        <v>8.3930562191431753E-3</v>
      </c>
      <c r="G25" s="5">
        <v>0.27504379678292723</v>
      </c>
      <c r="H25" s="5">
        <v>0.16746297181079789</v>
      </c>
      <c r="I25" s="5">
        <v>0.14604553936151221</v>
      </c>
      <c r="J25" s="5">
        <v>1.9138523832564314E-2</v>
      </c>
    </row>
    <row r="26" spans="1:17" x14ac:dyDescent="0.25">
      <c r="A26" s="1" t="s">
        <v>33</v>
      </c>
      <c r="B26" s="4" cm="1">
        <f t="array" ref="B26:J26">TRANSPOSE([22]Foglio1!$E$2:$E$10)</f>
        <v>6.3542261598515989E-2</v>
      </c>
      <c r="C26" s="4">
        <v>0.1540670917921825</v>
      </c>
      <c r="D26" s="4">
        <v>0.17452645391510391</v>
      </c>
      <c r="E26" s="4">
        <v>0.19531386440981971</v>
      </c>
      <c r="F26" s="4">
        <v>5.0099358535629822E-2</v>
      </c>
      <c r="G26" s="4">
        <v>0.16963404906093202</v>
      </c>
      <c r="H26" s="4">
        <v>9.4610094449610341E-2</v>
      </c>
      <c r="I26" s="4">
        <v>9.0503589651607902E-2</v>
      </c>
      <c r="J26" s="4">
        <v>7.7032365865976893E-3</v>
      </c>
    </row>
    <row r="27" spans="1:17" x14ac:dyDescent="0.25">
      <c r="A27" s="1" t="s">
        <v>34</v>
      </c>
      <c r="B27" s="4" cm="1">
        <f t="array" ref="B27:J27">TRANSPOSE([23]Foglio1!$E$2:$E$10)</f>
        <v>2.0233050900937972E-2</v>
      </c>
      <c r="C27" s="4">
        <v>0.15196118275275919</v>
      </c>
      <c r="D27" s="4">
        <v>0.11457671237786943</v>
      </c>
      <c r="E27" s="4">
        <v>0.34208936024342063</v>
      </c>
      <c r="F27" s="4">
        <v>9.8724283346518463E-2</v>
      </c>
      <c r="G27" s="4">
        <v>0.11830556718123113</v>
      </c>
      <c r="H27" s="4">
        <v>0.11043589636146366</v>
      </c>
      <c r="I27" s="4">
        <v>6.8215930277584109E-3</v>
      </c>
      <c r="J27" s="4">
        <v>3.6852353808041229E-2</v>
      </c>
    </row>
    <row r="28" spans="1:17" x14ac:dyDescent="0.25">
      <c r="A28" s="1" t="s">
        <v>35</v>
      </c>
      <c r="B28" s="16">
        <v>0.15751789976133651</v>
      </c>
      <c r="C28" s="16">
        <v>0</v>
      </c>
      <c r="D28" s="16">
        <v>0.14558472553699289</v>
      </c>
      <c r="E28" s="16">
        <v>0</v>
      </c>
      <c r="F28" s="16">
        <v>0.1073985680190931</v>
      </c>
      <c r="G28" s="16">
        <v>0.1026252983293556</v>
      </c>
      <c r="H28" s="16">
        <v>0.37947494033412887</v>
      </c>
      <c r="I28" s="16">
        <v>0.1073985680190931</v>
      </c>
      <c r="J28" s="16">
        <v>0</v>
      </c>
    </row>
    <row r="29" spans="1:17" x14ac:dyDescent="0.25">
      <c r="A29" s="1" t="s">
        <v>36</v>
      </c>
      <c r="B29" s="4" cm="1">
        <f t="array" ref="B29:J29">TRANSPOSE([24]Foglio1!$E$2:$E$10)</f>
        <v>0.15326402197468722</v>
      </c>
      <c r="C29" s="4">
        <v>0</v>
      </c>
      <c r="D29" s="4">
        <v>8.7614664524832839E-2</v>
      </c>
      <c r="E29" s="4">
        <v>0</v>
      </c>
      <c r="F29" s="4">
        <v>0</v>
      </c>
      <c r="G29" s="4">
        <v>0.30460635144986092</v>
      </c>
      <c r="H29" s="4">
        <v>0.40732387182641905</v>
      </c>
      <c r="I29" s="4">
        <v>4.7191090224199858E-2</v>
      </c>
      <c r="J29" s="4">
        <v>0</v>
      </c>
    </row>
    <row r="30" spans="1:17" x14ac:dyDescent="0.25">
      <c r="A30" s="1" t="s">
        <v>37</v>
      </c>
      <c r="B30" s="9">
        <v>0.40099999999999997</v>
      </c>
      <c r="C30" s="9">
        <v>1E-3</v>
      </c>
      <c r="D30" s="9">
        <v>0.19000000000000003</v>
      </c>
      <c r="E30" s="9">
        <v>0</v>
      </c>
      <c r="F30" s="9">
        <v>0.28400000000000003</v>
      </c>
      <c r="G30" s="9">
        <v>1.2000000000000011E-2</v>
      </c>
      <c r="H30" s="9">
        <v>4.8000000000000043E-2</v>
      </c>
      <c r="I30" s="9">
        <v>6.4000000000000001E-2</v>
      </c>
      <c r="J30" s="9">
        <v>0</v>
      </c>
    </row>
    <row r="31" spans="1:17" x14ac:dyDescent="0.25">
      <c r="A31" s="1" t="s">
        <v>38</v>
      </c>
      <c r="B31" s="4" cm="1">
        <f t="array" ref="B31:J31">TRANSPOSE([25]Foglio1!$D$2:$D$10)</f>
        <v>1.1111111111111111E-3</v>
      </c>
      <c r="C31" s="4">
        <v>0</v>
      </c>
      <c r="D31" s="4">
        <v>0.90629629629629627</v>
      </c>
      <c r="E31" s="4">
        <v>0</v>
      </c>
      <c r="F31" s="4">
        <v>0</v>
      </c>
      <c r="G31" s="4">
        <v>9.2592592592592587E-2</v>
      </c>
      <c r="H31" s="4">
        <v>0</v>
      </c>
      <c r="I31" s="4">
        <v>0</v>
      </c>
      <c r="J31" s="4">
        <v>0</v>
      </c>
    </row>
    <row r="32" spans="1:17" x14ac:dyDescent="0.25">
      <c r="A32" s="1" t="s">
        <v>39</v>
      </c>
      <c r="B32" s="4" cm="1">
        <f t="array" ref="B32:J32">TRANSPOSE([26]Foglio1!$D$2:$D$10)</f>
        <v>1.0752688172043012E-2</v>
      </c>
      <c r="C32" s="4">
        <v>1.0752688172043012E-2</v>
      </c>
      <c r="D32" s="4">
        <v>0.66666666666666663</v>
      </c>
      <c r="E32" s="4">
        <v>4.3010752688172046E-2</v>
      </c>
      <c r="F32" s="4">
        <v>2.1505376344086023E-2</v>
      </c>
      <c r="G32" s="4">
        <v>8.6021505376344093E-2</v>
      </c>
      <c r="H32" s="4">
        <v>8.6021505376344093E-2</v>
      </c>
      <c r="I32" s="4">
        <v>7.5268817204301078E-2</v>
      </c>
      <c r="J32" s="4">
        <v>0</v>
      </c>
    </row>
    <row r="33" spans="1:10" x14ac:dyDescent="0.25">
      <c r="A33" s="1" t="s">
        <v>40</v>
      </c>
      <c r="B33" s="16">
        <v>8.0412371134020624E-2</v>
      </c>
      <c r="C33" s="16">
        <v>0.1201649484536083</v>
      </c>
      <c r="D33" s="16">
        <v>0.39414432989690718</v>
      </c>
      <c r="E33" s="16">
        <v>3.4144329896907223E-2</v>
      </c>
      <c r="F33" s="16">
        <v>4.9814432989690717E-2</v>
      </c>
      <c r="G33" s="16">
        <v>0.14259793814432989</v>
      </c>
      <c r="H33" s="16">
        <v>0.1772371134020618</v>
      </c>
      <c r="I33" s="16">
        <v>4.9484536082474221E-4</v>
      </c>
      <c r="J33" s="16">
        <v>9.8969072164948441E-4</v>
      </c>
    </row>
    <row r="34" spans="1:10" x14ac:dyDescent="0.25">
      <c r="A34" s="1" t="s">
        <v>41</v>
      </c>
      <c r="B34" s="4" cm="1">
        <f t="array" ref="B34:J34">TRANSPOSE([27]Foglio1!$E$2:$E$10)</f>
        <v>0</v>
      </c>
      <c r="C34" s="4">
        <v>0</v>
      </c>
      <c r="D34" s="4">
        <v>0</v>
      </c>
      <c r="E34" s="4">
        <v>0</v>
      </c>
      <c r="F34" s="4">
        <v>2.1679130114644965E-3</v>
      </c>
      <c r="G34" s="4">
        <v>2.1429978402943389E-2</v>
      </c>
      <c r="H34" s="4">
        <v>5.0117599607923141E-2</v>
      </c>
      <c r="I34" s="4">
        <v>0.92628450897766901</v>
      </c>
      <c r="J34" s="4">
        <v>0</v>
      </c>
    </row>
    <row r="35" spans="1:10" x14ac:dyDescent="0.25">
      <c r="A35" s="1" t="s">
        <v>42</v>
      </c>
      <c r="B35" s="4" cm="1">
        <f t="array" ref="B35:J35">TRANSPOSE([28]Foglio1!$D$2:$D$10)</f>
        <v>7.3446327683615822E-2</v>
      </c>
      <c r="C35" s="4">
        <v>0.49858757062146897</v>
      </c>
      <c r="D35" s="4">
        <v>0.17937853107344634</v>
      </c>
      <c r="E35" s="4">
        <v>5.5555555555555559E-2</v>
      </c>
      <c r="F35" s="4">
        <v>8.0037664783427498E-3</v>
      </c>
      <c r="G35" s="4">
        <v>1.0828625235404895E-2</v>
      </c>
      <c r="H35" s="4">
        <v>0.15160075329566855</v>
      </c>
      <c r="I35" s="4">
        <v>1.4595103578154425E-2</v>
      </c>
      <c r="J35" s="4">
        <v>8.0037664783427498E-3</v>
      </c>
    </row>
    <row r="36" spans="1:10" x14ac:dyDescent="0.25">
      <c r="A36" s="1" t="s">
        <v>43</v>
      </c>
      <c r="B36" s="4" cm="1">
        <f t="array" ref="B36:J36">TRANSPOSE([29]Foglio1!$D$2:$D$10)</f>
        <v>3.6585365853658534E-2</v>
      </c>
      <c r="C36" s="4">
        <v>0</v>
      </c>
      <c r="D36" s="4">
        <v>0</v>
      </c>
      <c r="E36" s="4">
        <v>0</v>
      </c>
      <c r="F36" s="4">
        <v>6.097560975609756E-2</v>
      </c>
      <c r="G36" s="4">
        <v>0.32926829268292684</v>
      </c>
      <c r="H36" s="4">
        <v>0.35365853658536583</v>
      </c>
      <c r="I36" s="4">
        <v>0.2073170731707317</v>
      </c>
      <c r="J36" s="4">
        <v>1.2195121951219513E-2</v>
      </c>
    </row>
    <row r="37" spans="1:10" x14ac:dyDescent="0.25">
      <c r="A37" s="1" t="s">
        <v>44</v>
      </c>
      <c r="B37" s="4" cm="1">
        <f t="array" ref="B37:J37">TRANSPOSE([30]Foglio1!$D$2:$D$10)</f>
        <v>1.1000000000000001E-2</v>
      </c>
      <c r="C37" s="4">
        <v>0.13</v>
      </c>
      <c r="D37" s="4">
        <v>9.5999999999999974E-2</v>
      </c>
      <c r="E37" s="4">
        <v>0.26200000000000001</v>
      </c>
      <c r="F37" s="4">
        <v>5.0000000000000001E-3</v>
      </c>
      <c r="G37" s="4">
        <v>0.12</v>
      </c>
      <c r="H37" s="4">
        <v>0.17900000000000002</v>
      </c>
      <c r="I37" s="4">
        <v>0.20800000000000002</v>
      </c>
      <c r="J37" s="4">
        <v>0</v>
      </c>
    </row>
    <row r="38" spans="1:10" x14ac:dyDescent="0.25">
      <c r="A38" s="1" t="s">
        <v>46</v>
      </c>
      <c r="B38" s="4" cm="1">
        <f t="array" ref="B38:J38">TRANSPOSE([31]Foglio1!$D$2:$D$10)</f>
        <v>8.6956521739130432E-2</v>
      </c>
      <c r="C38" s="4">
        <v>0</v>
      </c>
      <c r="D38" s="4">
        <v>0</v>
      </c>
      <c r="E38" s="4">
        <v>0.27173913043478259</v>
      </c>
      <c r="F38" s="4">
        <v>0</v>
      </c>
      <c r="G38" s="4">
        <v>3.2608695652173912E-2</v>
      </c>
      <c r="H38" s="4">
        <v>0.22826086956521738</v>
      </c>
      <c r="I38" s="4">
        <v>0.3641304347826087</v>
      </c>
      <c r="J38" s="4">
        <v>1.6304347826086956E-2</v>
      </c>
    </row>
    <row r="39" spans="1:10" x14ac:dyDescent="0.25">
      <c r="A39" s="1" t="s">
        <v>47</v>
      </c>
      <c r="B39" s="16">
        <v>2.1853805576488319E-2</v>
      </c>
      <c r="C39" s="16">
        <v>0.24189902034664659</v>
      </c>
      <c r="D39" s="16">
        <v>3.5418236623963831E-2</v>
      </c>
      <c r="E39" s="16">
        <v>0.42125094197437829</v>
      </c>
      <c r="F39" s="16">
        <v>5.2750565184626983E-3</v>
      </c>
      <c r="G39" s="16">
        <v>3.3157498116051252E-2</v>
      </c>
      <c r="H39" s="16">
        <v>7.5357950263752827E-4</v>
      </c>
      <c r="I39" s="16">
        <v>0.2403918613413715</v>
      </c>
      <c r="J39" s="16">
        <v>0</v>
      </c>
    </row>
    <row r="40" spans="1:10" x14ac:dyDescent="0.25">
      <c r="A40" s="1" t="s">
        <v>48</v>
      </c>
      <c r="B40" s="16">
        <v>6.3901345291479825E-2</v>
      </c>
      <c r="C40" s="16">
        <v>5.7548579970104638E-2</v>
      </c>
      <c r="D40" s="16">
        <v>8.1464872944693581E-2</v>
      </c>
      <c r="E40" s="16">
        <v>0.59454409566517197</v>
      </c>
      <c r="F40" s="16">
        <v>3.8490284005979078E-2</v>
      </c>
      <c r="G40" s="16">
        <v>2.5784753363228701E-2</v>
      </c>
      <c r="H40" s="16">
        <v>0</v>
      </c>
      <c r="I40" s="16">
        <v>0.1382660687593423</v>
      </c>
      <c r="J40" s="16">
        <v>0</v>
      </c>
    </row>
    <row r="41" spans="1:10" x14ac:dyDescent="0.25">
      <c r="A41" s="1" t="s">
        <v>49</v>
      </c>
      <c r="B41" s="16">
        <v>2.4286283769280308E-2</v>
      </c>
      <c r="C41" s="16">
        <v>0.34062126276409799</v>
      </c>
      <c r="D41" s="16">
        <v>0.23213026279476251</v>
      </c>
      <c r="E41" s="16">
        <v>0</v>
      </c>
      <c r="F41" s="16">
        <v>7.4821379289196901E-3</v>
      </c>
      <c r="G41" s="16">
        <v>4.8572567538560617E-2</v>
      </c>
      <c r="H41" s="16">
        <v>0.107755051976327</v>
      </c>
      <c r="I41" s="16">
        <v>0.20572812854558281</v>
      </c>
      <c r="J41" s="16">
        <v>3.3424304682469111E-2</v>
      </c>
    </row>
    <row r="42" spans="1:10" x14ac:dyDescent="0.25">
      <c r="A42" s="1" t="s">
        <v>50</v>
      </c>
      <c r="B42" s="4" cm="1">
        <f t="array" ref="B42:J42">TRANSPOSE([32]Foglio1!$E$2:$E$10)</f>
        <v>1.6874098221618988E-2</v>
      </c>
      <c r="C42" s="4">
        <v>2.9582797183136996E-2</v>
      </c>
      <c r="D42" s="4">
        <v>0.24106660548638559</v>
      </c>
      <c r="E42" s="4">
        <v>0.15418230062617327</v>
      </c>
      <c r="F42" s="4">
        <v>5.1287066059189099E-3</v>
      </c>
      <c r="G42" s="4">
        <v>0.26117335442047118</v>
      </c>
      <c r="H42" s="4">
        <v>0.23135972077720895</v>
      </c>
      <c r="I42" s="4">
        <v>5.4575192743742847E-2</v>
      </c>
      <c r="J42" s="4">
        <v>6.0572239353432243E-3</v>
      </c>
    </row>
    <row r="43" spans="1:10" x14ac:dyDescent="0.25">
      <c r="A43" s="1" t="s">
        <v>56</v>
      </c>
      <c r="B43" s="4" cm="1">
        <f t="array" ref="B43:J43">TRANSPOSE([33]Foglio1!$D$2:$D$10)</f>
        <v>4.1935483870967745E-2</v>
      </c>
      <c r="C43" s="4">
        <v>0.52580645161290318</v>
      </c>
      <c r="D43" s="4">
        <v>5.4838709677419356E-2</v>
      </c>
      <c r="E43" s="4">
        <v>4.8387096774193547E-2</v>
      </c>
      <c r="F43" s="4">
        <v>3.2258064516129032E-3</v>
      </c>
      <c r="G43" s="4">
        <v>0.1032258064516129</v>
      </c>
      <c r="H43" s="4">
        <v>0.1967741935483871</v>
      </c>
      <c r="I43" s="4">
        <v>1.2903225806451613E-2</v>
      </c>
      <c r="J43" s="4">
        <v>1.2903225806451613E-2</v>
      </c>
    </row>
    <row r="44" spans="1:10" x14ac:dyDescent="0.25">
      <c r="A44" s="9" t="s">
        <v>119</v>
      </c>
      <c r="B44">
        <v>0.02</v>
      </c>
      <c r="C44">
        <v>0.26</v>
      </c>
      <c r="D44">
        <v>0.1</v>
      </c>
      <c r="E44">
        <v>0.08</v>
      </c>
      <c r="F44">
        <v>0.01</v>
      </c>
      <c r="G44">
        <v>0.23</v>
      </c>
      <c r="H44">
        <v>0.16</v>
      </c>
      <c r="I44">
        <v>0.14000000000000001</v>
      </c>
      <c r="J4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729A-A2B1-446D-B034-DEFBBA2D54A4}">
  <dimension ref="A1:J44"/>
  <sheetViews>
    <sheetView zoomScale="115" zoomScaleNormal="115" workbookViewId="0">
      <pane xSplit="1" ySplit="1" topLeftCell="B6" activePane="bottomRight" state="frozen"/>
      <selection activeCell="A38" activeCellId="1" sqref="A44:XFD48 A38:XFD38"/>
      <selection pane="topRight" activeCell="A38" activeCellId="1" sqref="A44:XFD48 A38:XFD38"/>
      <selection pane="bottomLeft" activeCell="A38" activeCellId="1" sqref="A44:XFD48 A38:XFD38"/>
      <selection pane="bottomRight" activeCell="B6" sqref="B6"/>
    </sheetView>
  </sheetViews>
  <sheetFormatPr defaultColWidth="8.7109375" defaultRowHeight="15" x14ac:dyDescent="0.25"/>
  <cols>
    <col min="1" max="1" width="4.42578125" bestFit="1" customWidth="1"/>
    <col min="2" max="2" width="7.28515625" customWidth="1"/>
    <col min="3" max="10" width="6" customWidth="1"/>
  </cols>
  <sheetData>
    <row r="1" spans="1:10" s="2" customFormat="1" ht="92.25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 s="4" cm="1">
        <f t="array" ref="B2:J2">TRANSPOSE([1]AUSTRIA!$F$2:$F$10)</f>
        <v>7.4999999999999997E-2</v>
      </c>
      <c r="C2" s="4">
        <v>0</v>
      </c>
      <c r="D2" s="4">
        <v>0.1</v>
      </c>
      <c r="E2" s="4">
        <v>0</v>
      </c>
      <c r="F2" s="4">
        <v>1.2500000000000001E-2</v>
      </c>
      <c r="G2" s="4">
        <v>6.25E-2</v>
      </c>
      <c r="H2" s="4">
        <v>0.2</v>
      </c>
      <c r="I2" s="4">
        <v>0.55000000000000004</v>
      </c>
      <c r="J2" s="4">
        <v>0</v>
      </c>
    </row>
    <row r="3" spans="1:10" x14ac:dyDescent="0.25">
      <c r="A3" s="1" t="s">
        <v>10</v>
      </c>
      <c r="B3" s="16">
        <v>1.1880826174373971E-2</v>
      </c>
      <c r="C3" s="16">
        <v>0.47863279108024132</v>
      </c>
      <c r="D3" s="16">
        <v>0.16921952111131419</v>
      </c>
      <c r="E3" s="16">
        <v>0</v>
      </c>
      <c r="F3" s="16">
        <v>1.9996344361177119E-2</v>
      </c>
      <c r="G3" s="16">
        <v>0.14198501188082621</v>
      </c>
      <c r="H3" s="16">
        <v>0.11570096874428799</v>
      </c>
      <c r="I3" s="16">
        <v>6.2584536647779201E-2</v>
      </c>
      <c r="J3" s="16">
        <v>0</v>
      </c>
    </row>
    <row r="4" spans="1:10" x14ac:dyDescent="0.25">
      <c r="A4" s="1" t="s">
        <v>11</v>
      </c>
      <c r="B4" s="4" cm="1">
        <f t="array" ref="B4:J4">TRANSPOSE([2]Foglio1!$E$2:$E$10)</f>
        <v>0.11976047904191617</v>
      </c>
      <c r="C4" s="4">
        <v>0</v>
      </c>
      <c r="D4" s="4">
        <v>0.56287425149700598</v>
      </c>
      <c r="E4" s="4">
        <v>0</v>
      </c>
      <c r="F4" s="4">
        <v>1.1976047904191617E-2</v>
      </c>
      <c r="G4" s="4">
        <v>7.1856287425149698E-2</v>
      </c>
      <c r="H4" s="4">
        <v>0.22754491017964071</v>
      </c>
      <c r="I4" s="4">
        <v>5.9880239520958087E-3</v>
      </c>
      <c r="J4" s="4">
        <v>0</v>
      </c>
    </row>
    <row r="5" spans="1:10" x14ac:dyDescent="0.25">
      <c r="A5" s="1" t="s">
        <v>12</v>
      </c>
      <c r="B5" s="4" cm="1">
        <f t="array" ref="B5:J5">TRANSPOSE([3]Foglio1!$E$2:$E$10)</f>
        <v>2.7E-2</v>
      </c>
      <c r="C5" s="4">
        <v>0</v>
      </c>
      <c r="D5" s="4">
        <v>9.6000000000000002E-2</v>
      </c>
      <c r="E5" s="4">
        <v>0.59699999999999998</v>
      </c>
      <c r="F5" s="4">
        <v>2.3E-2</v>
      </c>
      <c r="G5" s="4">
        <v>9.5000000000000001E-2</v>
      </c>
      <c r="H5" s="4">
        <v>7.0999999999999994E-2</v>
      </c>
      <c r="I5" s="4">
        <v>9.0999999999999998E-2</v>
      </c>
      <c r="J5" s="4">
        <v>0</v>
      </c>
    </row>
    <row r="6" spans="1:10" x14ac:dyDescent="0.25">
      <c r="A6" s="1" t="s">
        <v>13</v>
      </c>
      <c r="B6" s="4" cm="1">
        <f t="array" ref="B6:J6">TRANSPOSE([4]Foglio1!$F$2:$F$10)</f>
        <v>5.5729056123222459E-2</v>
      </c>
      <c r="C6" s="4">
        <v>7.7974187158262832E-3</v>
      </c>
      <c r="D6" s="4">
        <v>4.0872017222036927E-2</v>
      </c>
      <c r="E6" s="4">
        <v>3.4954468734523916E-2</v>
      </c>
      <c r="F6" s="4">
        <v>5.8619609269983733E-3</v>
      </c>
      <c r="G6" s="4">
        <v>0.16437746985638194</v>
      </c>
      <c r="H6" s="4">
        <v>0.28492162153967432</v>
      </c>
      <c r="I6" s="4">
        <v>0.40548598688133569</v>
      </c>
      <c r="J6" s="4">
        <v>0</v>
      </c>
    </row>
    <row r="7" spans="1:10" x14ac:dyDescent="0.25">
      <c r="A7" s="1" t="s">
        <v>14</v>
      </c>
      <c r="B7" s="4" cm="1">
        <f t="array" ref="B7:J7">TRANSPOSE([5]Foglio1!$E$2:$E$10)</f>
        <v>2.7774184767251058E-2</v>
      </c>
      <c r="C7" s="4">
        <v>7.5080765914394031E-4</v>
      </c>
      <c r="D7" s="4">
        <v>0.14270287386276534</v>
      </c>
      <c r="E7" s="4">
        <v>0.10218877385178203</v>
      </c>
      <c r="F7" s="4">
        <v>5.0909210406058171E-4</v>
      </c>
      <c r="G7" s="4">
        <v>3.4419900612150001E-2</v>
      </c>
      <c r="H7" s="4">
        <v>0.18725187277958016</v>
      </c>
      <c r="I7" s="4">
        <v>0.5044024943632669</v>
      </c>
      <c r="J7" s="4">
        <v>0</v>
      </c>
    </row>
    <row r="8" spans="1:10" x14ac:dyDescent="0.25">
      <c r="A8" s="1" t="s">
        <v>15</v>
      </c>
      <c r="B8" s="4" cm="1">
        <f t="array" ref="B8:J8">TRANSPOSE([6]Foglio1!$E$2:$E$10)</f>
        <v>9.562841530054645E-3</v>
      </c>
      <c r="C8" s="4">
        <v>0</v>
      </c>
      <c r="D8" s="4">
        <v>2.5956284153005469E-2</v>
      </c>
      <c r="E8" s="4">
        <v>0.1202185792349727</v>
      </c>
      <c r="F8" s="4">
        <v>0.16393442622950821</v>
      </c>
      <c r="G8" s="4">
        <v>0.11202185792349728</v>
      </c>
      <c r="H8" s="4">
        <v>4.0983606557377051E-3</v>
      </c>
      <c r="I8" s="4">
        <v>0.54918032786885262</v>
      </c>
      <c r="J8" s="4">
        <v>1.5027322404371588E-2</v>
      </c>
    </row>
    <row r="9" spans="1:10" x14ac:dyDescent="0.25">
      <c r="A9" s="1" t="s">
        <v>16</v>
      </c>
      <c r="B9" s="4" cm="1">
        <f t="array" ref="B9:J9">TRANSPOSE([7]Foglio1!$F$2:$F$10)</f>
        <v>1.5172163137203473E-2</v>
      </c>
      <c r="C9" s="4">
        <v>0.23983165449407931</v>
      </c>
      <c r="D9" s="4">
        <v>2.510079488350208E-2</v>
      </c>
      <c r="E9" s="4">
        <v>7.9834709994311054E-2</v>
      </c>
      <c r="F9" s="4">
        <v>1.6630850576621031E-3</v>
      </c>
      <c r="G9" s="4">
        <v>0.31726695968309304</v>
      </c>
      <c r="H9" s="4">
        <v>0.20366129849691017</v>
      </c>
      <c r="I9" s="4">
        <v>0.11677940509131447</v>
      </c>
      <c r="J9" s="4">
        <v>6.8992916192442118E-4</v>
      </c>
    </row>
    <row r="10" spans="1:10" x14ac:dyDescent="0.25">
      <c r="A10" s="1" t="s">
        <v>17</v>
      </c>
      <c r="B10" s="4" cm="1">
        <f t="array" ref="B10:J10">TRANSPOSE([8]Foglio1!$E$2:$E$10)</f>
        <v>1.234567901234568E-2</v>
      </c>
      <c r="C10" s="4">
        <v>0</v>
      </c>
      <c r="D10" s="4">
        <v>0.38271604938271608</v>
      </c>
      <c r="E10" s="4">
        <v>0</v>
      </c>
      <c r="F10" s="4">
        <v>0</v>
      </c>
      <c r="G10" s="4">
        <v>0.59259259259259256</v>
      </c>
      <c r="H10" s="4">
        <v>1.234567901234568E-2</v>
      </c>
      <c r="I10" s="4">
        <v>0</v>
      </c>
      <c r="J10" s="4">
        <v>0</v>
      </c>
    </row>
    <row r="11" spans="1:10" x14ac:dyDescent="0.25">
      <c r="A11" s="1" t="s">
        <v>18</v>
      </c>
      <c r="B11" s="4" cm="1">
        <f t="array" ref="B11:J11">TRANSPOSE([9]Foglio1!$E$2:$E$10)</f>
        <v>5.8952994812136464E-2</v>
      </c>
      <c r="C11" s="4">
        <v>1.9886810249960699E-2</v>
      </c>
      <c r="D11" s="4">
        <v>0.16404653356390506</v>
      </c>
      <c r="E11" s="4">
        <v>0.47598648011318978</v>
      </c>
      <c r="F11" s="4">
        <v>0</v>
      </c>
      <c r="G11" s="4">
        <v>0.14324267672797777</v>
      </c>
      <c r="H11" s="4">
        <v>4.3376303516218628E-2</v>
      </c>
      <c r="I11" s="4">
        <v>4.5852329298328359E-2</v>
      </c>
      <c r="J11" s="4">
        <v>4.865587171828329E-2</v>
      </c>
    </row>
    <row r="12" spans="1:10" x14ac:dyDescent="0.25">
      <c r="A12" s="1" t="s">
        <v>19</v>
      </c>
      <c r="B12" cm="1">
        <f t="array" ref="B12:J12">TRANSPOSE([10]Foglio1!$J$2:$J$10)</f>
        <v>0.13163346455127439</v>
      </c>
      <c r="C12" s="5">
        <v>0</v>
      </c>
      <c r="D12" s="5">
        <v>0.31992219157105584</v>
      </c>
      <c r="E12" s="5">
        <v>0</v>
      </c>
      <c r="F12" s="5">
        <v>3.0077808428944253E-2</v>
      </c>
      <c r="G12" s="5">
        <v>0.12793749254443515</v>
      </c>
      <c r="H12" s="5">
        <v>0.34145095232414807</v>
      </c>
      <c r="I12" s="5">
        <v>4.8383633544077286E-2</v>
      </c>
      <c r="J12" s="5">
        <v>5.9445703606505226E-4</v>
      </c>
    </row>
    <row r="13" spans="1:10" x14ac:dyDescent="0.25">
      <c r="A13" s="1" t="s">
        <v>20</v>
      </c>
      <c r="B13" s="5" cm="1">
        <f t="array" ref="B13:J13">TRANSPOSE([11]Foglio1!$E$2:$E$10)</f>
        <v>0.16153846153846133</v>
      </c>
      <c r="C13" s="4">
        <v>0</v>
      </c>
      <c r="D13" s="4">
        <v>0</v>
      </c>
      <c r="E13" s="4">
        <v>0</v>
      </c>
      <c r="F13" s="4">
        <v>0</v>
      </c>
      <c r="G13" s="4">
        <v>0.2846153846153856</v>
      </c>
      <c r="H13" s="4">
        <v>0.5538461538461531</v>
      </c>
      <c r="I13" s="4">
        <v>0</v>
      </c>
      <c r="J13" s="4">
        <v>0</v>
      </c>
    </row>
    <row r="14" spans="1:10" x14ac:dyDescent="0.25">
      <c r="A14" s="1" t="s">
        <v>21</v>
      </c>
      <c r="B14" s="4" cm="1">
        <f t="array" ref="B14:J14">TRANSPOSE([12]Foglio1!$E$2:$E$10)</f>
        <v>0.17195767195767198</v>
      </c>
      <c r="C14" s="4">
        <v>0</v>
      </c>
      <c r="D14" s="4">
        <v>0.10582010582010583</v>
      </c>
      <c r="E14" s="4">
        <v>0</v>
      </c>
      <c r="F14" s="4">
        <v>0.60317460317460325</v>
      </c>
      <c r="G14" s="4">
        <v>0</v>
      </c>
      <c r="H14" s="4">
        <v>0.10582010582010583</v>
      </c>
      <c r="I14" s="4">
        <v>0</v>
      </c>
      <c r="J14" s="4">
        <v>1.3227513227513229E-2</v>
      </c>
    </row>
    <row r="15" spans="1:10" x14ac:dyDescent="0.25">
      <c r="A15" s="1" t="s">
        <v>22</v>
      </c>
      <c r="B15" s="4">
        <v>0.02</v>
      </c>
      <c r="C15" s="4">
        <v>0.02</v>
      </c>
      <c r="D15" s="4">
        <v>0.17</v>
      </c>
      <c r="E15" s="4">
        <v>0.18</v>
      </c>
      <c r="F15" s="4">
        <v>0.03</v>
      </c>
      <c r="G15" s="4">
        <v>0.18</v>
      </c>
      <c r="H15" s="4">
        <v>0.32</v>
      </c>
      <c r="I15" s="4">
        <v>0.08</v>
      </c>
      <c r="J15" s="4">
        <v>0</v>
      </c>
    </row>
    <row r="16" spans="1:10" x14ac:dyDescent="0.25">
      <c r="A16" s="1" t="s">
        <v>23</v>
      </c>
      <c r="B16" s="4" cm="1">
        <f t="array" ref="B16:J16">TRANSPOSE([13]Foglio1!$F$2:$F$10)</f>
        <v>0.18085106382978725</v>
      </c>
      <c r="C16" s="4">
        <v>2.1276595744680851E-2</v>
      </c>
      <c r="D16" s="4">
        <v>0</v>
      </c>
      <c r="E16" s="4">
        <v>0.41489361702127658</v>
      </c>
      <c r="F16" s="4">
        <v>0</v>
      </c>
      <c r="G16" s="4">
        <v>5.3191489361702128E-2</v>
      </c>
      <c r="H16" s="4">
        <v>0.14893617021276595</v>
      </c>
      <c r="I16" s="4">
        <v>0.15957446808510639</v>
      </c>
      <c r="J16" s="4">
        <v>2.1276595744680851E-2</v>
      </c>
    </row>
    <row r="17" spans="1:10" x14ac:dyDescent="0.25">
      <c r="A17" s="1" t="s">
        <v>24</v>
      </c>
      <c r="B17" s="6" cm="1">
        <f t="array" ref="B17:J17">TRANSPOSE([14]Foglio1!$H$2:$H$10)</f>
        <v>3.7384418769112519E-2</v>
      </c>
      <c r="C17" s="6">
        <v>0</v>
      </c>
      <c r="D17" s="6">
        <v>2.6352848591848499E-2</v>
      </c>
      <c r="E17" s="6">
        <v>0.43899875147728196</v>
      </c>
      <c r="F17" s="6">
        <v>0</v>
      </c>
      <c r="G17" s="6">
        <v>0.11</v>
      </c>
      <c r="H17" s="6">
        <v>0.26596169544795412</v>
      </c>
      <c r="I17" s="6">
        <v>0.1186990328086478</v>
      </c>
      <c r="J17" s="6">
        <v>2.6032529051550966E-3</v>
      </c>
    </row>
    <row r="18" spans="1:10" x14ac:dyDescent="0.25">
      <c r="A18" s="1" t="s">
        <v>25</v>
      </c>
      <c r="B18" s="4" cm="1">
        <f t="array" ref="B18:J18">TRANSPOSE([15]Foglio1!$F$2:$F$10)</f>
        <v>0.23461209962388141</v>
      </c>
      <c r="C18" s="4">
        <v>0</v>
      </c>
      <c r="D18" s="4">
        <v>0.10732984293193715</v>
      </c>
      <c r="E18" s="4">
        <v>6.8062827225130865E-2</v>
      </c>
      <c r="F18" s="4">
        <v>0</v>
      </c>
      <c r="G18" s="4">
        <v>8.0995025588760927E-2</v>
      </c>
      <c r="H18" s="4">
        <v>0.46643126733090912</v>
      </c>
      <c r="I18" s="4">
        <v>4.2516569825939377E-2</v>
      </c>
      <c r="J18" s="4">
        <v>5.2367473441009211E-5</v>
      </c>
    </row>
    <row r="19" spans="1:10" x14ac:dyDescent="0.25">
      <c r="A19" s="1" t="s">
        <v>26</v>
      </c>
      <c r="B19" s="4" cm="1">
        <f t="array" ref="B19:J19">TRANSPOSE([16]Foglio1!$F$2:$F$10)</f>
        <v>6.3763151455835582E-2</v>
      </c>
      <c r="C19" s="4">
        <v>0</v>
      </c>
      <c r="D19" s="4">
        <v>0.23494966618896151</v>
      </c>
      <c r="E19" s="4">
        <v>0</v>
      </c>
      <c r="F19" s="4">
        <v>0</v>
      </c>
      <c r="G19" s="4">
        <v>0.23052623300360028</v>
      </c>
      <c r="H19" s="4">
        <v>0.35037226047747211</v>
      </c>
      <c r="I19" s="4">
        <v>0.10763920444615331</v>
      </c>
      <c r="J19" s="4">
        <v>1.5513999091195078E-2</v>
      </c>
    </row>
    <row r="20" spans="1:10" x14ac:dyDescent="0.25">
      <c r="A20" s="1" t="s">
        <v>27</v>
      </c>
      <c r="B20" s="16">
        <v>8.1387119603680114E-2</v>
      </c>
      <c r="C20" s="16">
        <v>0.10898796886058031</v>
      </c>
      <c r="D20" s="16">
        <v>0.25760792639773528</v>
      </c>
      <c r="E20" s="16">
        <v>0</v>
      </c>
      <c r="F20" s="16">
        <v>7.0771408351026188E-4</v>
      </c>
      <c r="G20" s="16">
        <v>1.0615711252653931E-2</v>
      </c>
      <c r="H20" s="16">
        <v>0.16135881104033969</v>
      </c>
      <c r="I20" s="16">
        <v>0.37862703467799008</v>
      </c>
      <c r="J20" s="16">
        <v>7.0771408351026188E-4</v>
      </c>
    </row>
    <row r="21" spans="1:10" x14ac:dyDescent="0.25">
      <c r="A21" s="1" t="s">
        <v>28</v>
      </c>
      <c r="B21" s="4" cm="1">
        <f t="array" ref="B21:J21">TRANSPOSE([17]Foglio1!$E$2:$E$10)</f>
        <v>8.4745762711864403E-2</v>
      </c>
      <c r="C21" s="4">
        <v>0</v>
      </c>
      <c r="D21" s="4">
        <v>0.10169491525423729</v>
      </c>
      <c r="E21" s="4">
        <v>0.5423728813559322</v>
      </c>
      <c r="F21" s="4">
        <v>0</v>
      </c>
      <c r="G21" s="4">
        <v>0.20338983050847459</v>
      </c>
      <c r="H21" s="4">
        <v>3.3898305084745763E-2</v>
      </c>
      <c r="I21" s="4">
        <v>0</v>
      </c>
      <c r="J21" s="4">
        <v>3.3898305084745763E-2</v>
      </c>
    </row>
    <row r="22" spans="1:10" x14ac:dyDescent="0.25">
      <c r="A22" s="1" t="s">
        <v>29</v>
      </c>
      <c r="B22" s="4" cm="1">
        <f t="array" ref="B22:J22">TRANSPOSE([18]Foglio1!$E$2:$E$10)</f>
        <v>0.14768771755345597</v>
      </c>
      <c r="C22" s="4">
        <v>0.16678269517652905</v>
      </c>
      <c r="D22" s="4">
        <v>1.969169567379413E-2</v>
      </c>
      <c r="E22" s="4">
        <v>5.6787667826951757E-2</v>
      </c>
      <c r="F22" s="4">
        <v>0</v>
      </c>
      <c r="G22" s="4">
        <v>0.14778717056190949</v>
      </c>
      <c r="H22" s="4">
        <v>0.10313276976628542</v>
      </c>
      <c r="I22" s="4">
        <v>0.1920437593237195</v>
      </c>
      <c r="J22" s="4">
        <v>0.16608652411735453</v>
      </c>
    </row>
    <row r="23" spans="1:10" x14ac:dyDescent="0.25">
      <c r="A23" s="1" t="s">
        <v>30</v>
      </c>
      <c r="B23" s="4" cm="1">
        <f t="array" ref="B23:J23">TRANSPOSE([19]Foglio1!$E$2:$E$10)</f>
        <v>1.0657193605683837E-2</v>
      </c>
      <c r="C23" s="4">
        <v>0</v>
      </c>
      <c r="D23" s="4">
        <v>0.50408525754884548</v>
      </c>
      <c r="E23" s="4">
        <v>0</v>
      </c>
      <c r="F23" s="4">
        <v>1.4209591474245115E-3</v>
      </c>
      <c r="G23" s="4">
        <v>2.5044404973357016E-2</v>
      </c>
      <c r="H23" s="4">
        <v>0.44795737122557722</v>
      </c>
      <c r="I23" s="4">
        <v>1.08348134991119E-2</v>
      </c>
      <c r="J23" s="4">
        <v>0</v>
      </c>
    </row>
    <row r="24" spans="1:10" x14ac:dyDescent="0.25">
      <c r="A24" s="1" t="s">
        <v>31</v>
      </c>
      <c r="B24" s="4" cm="1">
        <f t="array" ref="B24:J24">TRANSPOSE([20]Foglio1!$F$2:$F$10)</f>
        <v>2.7183806856554079E-2</v>
      </c>
      <c r="C24" s="4">
        <v>0.2989907972856834</v>
      </c>
      <c r="D24" s="4">
        <v>3.0830706633150091E-2</v>
      </c>
      <c r="E24" s="4">
        <v>5.5484035998044461E-2</v>
      </c>
      <c r="F24" s="4">
        <v>1.4463286560738036E-3</v>
      </c>
      <c r="G24" s="4">
        <v>0.35611241201002625</v>
      </c>
      <c r="H24" s="4">
        <v>0.15071222721464592</v>
      </c>
      <c r="I24" s="4">
        <v>7.872809140797106E-2</v>
      </c>
      <c r="J24" s="4">
        <v>5.1159393785089912E-4</v>
      </c>
    </row>
    <row r="25" spans="1:10" x14ac:dyDescent="0.25">
      <c r="A25" s="1" t="s">
        <v>32</v>
      </c>
      <c r="B25" s="5" cm="1">
        <f t="array" ref="B25:J25">TRANSPOSE([21]Foglio1!$F$2:$F$10)</f>
        <v>8.5944740003432232E-2</v>
      </c>
      <c r="C25" s="5">
        <v>0</v>
      </c>
      <c r="D25" s="5">
        <v>0.29855072463768118</v>
      </c>
      <c r="E25" s="5">
        <v>0</v>
      </c>
      <c r="F25" s="5">
        <v>5.7971014492753624E-3</v>
      </c>
      <c r="G25" s="5">
        <v>0.27536231884057971</v>
      </c>
      <c r="H25" s="5">
        <v>0.18840579710144928</v>
      </c>
      <c r="I25" s="5">
        <v>0.12903052506696711</v>
      </c>
      <c r="J25" s="5">
        <v>1.6908792900615074E-2</v>
      </c>
    </row>
    <row r="26" spans="1:10" x14ac:dyDescent="0.25">
      <c r="A26" s="1" t="s">
        <v>33</v>
      </c>
      <c r="B26" s="4" cm="1">
        <f t="array" ref="B26:J26">TRANSPOSE([22]Foglio1!$F$2:$F$10)</f>
        <v>6.8039475290383761E-2</v>
      </c>
      <c r="C26" s="4">
        <v>0.12274993661793289</v>
      </c>
      <c r="D26" s="4">
        <v>0.14447355324563133</v>
      </c>
      <c r="E26" s="4">
        <v>0.19396790519920748</v>
      </c>
      <c r="F26" s="4">
        <v>5.2677540212400342E-2</v>
      </c>
      <c r="G26" s="4">
        <v>0.18569067673267792</v>
      </c>
      <c r="H26" s="4">
        <v>0.12794726612017238</v>
      </c>
      <c r="I26" s="4">
        <v>9.2002591622299221E-2</v>
      </c>
      <c r="J26" s="4">
        <v>1.2451054959294628E-2</v>
      </c>
    </row>
    <row r="27" spans="1:10" x14ac:dyDescent="0.25">
      <c r="A27" s="1" t="s">
        <v>34</v>
      </c>
      <c r="B27" s="4" cm="1">
        <f t="array" ref="B27:J27">TRANSPOSE([23]Foglio1!$G$2:$G$10)</f>
        <v>1.9250769465242026E-2</v>
      </c>
      <c r="C27" s="4">
        <v>0.11238841436002828</v>
      </c>
      <c r="D27" s="4">
        <v>1.279646338342327E-2</v>
      </c>
      <c r="E27" s="4">
        <v>0.35949914546463624</v>
      </c>
      <c r="F27" s="4">
        <v>0.15710414595828257</v>
      </c>
      <c r="G27" s="4">
        <v>0.14159071063026663</v>
      </c>
      <c r="H27" s="4">
        <v>0.13622626064335058</v>
      </c>
      <c r="I27" s="4">
        <v>6.8712694954359329E-3</v>
      </c>
      <c r="J27" s="4">
        <v>5.4272820599334588E-2</v>
      </c>
    </row>
    <row r="28" spans="1:10" x14ac:dyDescent="0.25">
      <c r="A28" s="1" t="s">
        <v>35</v>
      </c>
      <c r="B28" s="16">
        <v>0.15751789976133651</v>
      </c>
      <c r="C28" s="16">
        <v>0</v>
      </c>
      <c r="D28" s="16">
        <v>0.14558472553699289</v>
      </c>
      <c r="E28" s="16">
        <v>0</v>
      </c>
      <c r="F28" s="16">
        <v>0.1073985680190931</v>
      </c>
      <c r="G28" s="16">
        <v>0.1026252983293556</v>
      </c>
      <c r="H28" s="16">
        <v>0.37947494033412887</v>
      </c>
      <c r="I28" s="16">
        <v>0.1073985680190931</v>
      </c>
      <c r="J28" s="16">
        <v>0</v>
      </c>
    </row>
    <row r="29" spans="1:10" x14ac:dyDescent="0.25">
      <c r="A29" s="1" t="s">
        <v>36</v>
      </c>
      <c r="B29" s="4" cm="1">
        <f t="array" ref="B29:J29">TRANSPOSE([24]Foglio1!$F$2:$F$10)</f>
        <v>0.13097133757961782</v>
      </c>
      <c r="C29" s="4">
        <v>0</v>
      </c>
      <c r="D29" s="4">
        <v>7.1656050955413997E-2</v>
      </c>
      <c r="E29" s="4">
        <v>0</v>
      </c>
      <c r="F29" s="4">
        <v>0</v>
      </c>
      <c r="G29" s="4">
        <v>0.2902070063694267</v>
      </c>
      <c r="H29" s="4">
        <v>0.46457006369426745</v>
      </c>
      <c r="I29" s="4">
        <v>4.2595541401273876E-2</v>
      </c>
      <c r="J29" s="4">
        <v>0</v>
      </c>
    </row>
    <row r="30" spans="1:10" x14ac:dyDescent="0.25">
      <c r="A30" s="1" t="s">
        <v>37</v>
      </c>
      <c r="B30" s="9">
        <v>0.39099999999999996</v>
      </c>
      <c r="C30" s="9">
        <v>5.0000000000000001E-4</v>
      </c>
      <c r="D30" s="9">
        <v>0.19500000000000003</v>
      </c>
      <c r="E30" s="9">
        <v>0</v>
      </c>
      <c r="F30" s="9">
        <v>0.25449999999999995</v>
      </c>
      <c r="G30" s="9">
        <v>1.8400000000000017E-2</v>
      </c>
      <c r="H30" s="9">
        <v>7.3600000000000068E-2</v>
      </c>
      <c r="I30" s="9">
        <v>6.7000000000000004E-2</v>
      </c>
      <c r="J30" s="9">
        <v>0</v>
      </c>
    </row>
    <row r="31" spans="1:10" x14ac:dyDescent="0.25">
      <c r="A31" s="1" t="s">
        <v>38</v>
      </c>
      <c r="B31" s="4" cm="1">
        <f t="array" ref="B31:J31">TRANSPOSE([25]Foglio1!$E$2:$E$10)</f>
        <v>5.4545454545454548E-4</v>
      </c>
      <c r="C31" s="4">
        <v>0</v>
      </c>
      <c r="D31" s="4">
        <v>0.94490909090909092</v>
      </c>
      <c r="E31" s="4">
        <v>0</v>
      </c>
      <c r="F31" s="4">
        <v>0</v>
      </c>
      <c r="G31" s="4">
        <v>5.4545454545454543E-2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 cm="1">
        <f t="array" ref="B32:J32">TRANSPOSE([26]Foglio1!$E$2:$E$10)</f>
        <v>9.7465886939571145E-3</v>
      </c>
      <c r="C32" s="4">
        <v>0</v>
      </c>
      <c r="D32" s="4">
        <v>0.6335282651072125</v>
      </c>
      <c r="E32" s="4">
        <v>5.8479532163742687E-2</v>
      </c>
      <c r="F32" s="4">
        <v>5.8479532163742687E-3</v>
      </c>
      <c r="G32" s="4">
        <v>0.12670565302144249</v>
      </c>
      <c r="H32" s="4">
        <v>9.7465886939571145E-2</v>
      </c>
      <c r="I32" s="4">
        <v>6.8226120857699801E-2</v>
      </c>
      <c r="J32" s="4">
        <v>0</v>
      </c>
    </row>
    <row r="33" spans="1:10" x14ac:dyDescent="0.25">
      <c r="A33" s="1" t="s">
        <v>40</v>
      </c>
      <c r="B33" s="16">
        <v>8.0412371134020624E-2</v>
      </c>
      <c r="C33" s="16">
        <v>0.1201649484536083</v>
      </c>
      <c r="D33" s="16">
        <v>0.39414432989690718</v>
      </c>
      <c r="E33" s="16">
        <v>3.4144329896907223E-2</v>
      </c>
      <c r="F33" s="16">
        <v>4.9814432989690717E-2</v>
      </c>
      <c r="G33" s="16">
        <v>0.14259793814432989</v>
      </c>
      <c r="H33" s="16">
        <v>0.1772371134020618</v>
      </c>
      <c r="I33" s="16">
        <v>4.9484536082474221E-4</v>
      </c>
      <c r="J33" s="16">
        <v>9.8969072164948441E-4</v>
      </c>
    </row>
    <row r="34" spans="1:10" x14ac:dyDescent="0.25">
      <c r="A34" s="1" t="s">
        <v>41</v>
      </c>
      <c r="B34" s="4" cm="1">
        <f t="array" ref="B34:J34">TRANSPOSE([27]Foglio1!$F$2:$F$10)</f>
        <v>0</v>
      </c>
      <c r="C34" s="4">
        <v>0</v>
      </c>
      <c r="D34" s="4">
        <v>0</v>
      </c>
      <c r="E34" s="4">
        <v>0</v>
      </c>
      <c r="F34" s="4">
        <v>2.0682523267838678E-3</v>
      </c>
      <c r="G34" s="4">
        <v>2.5853154084798345E-2</v>
      </c>
      <c r="H34" s="4">
        <v>7.7559462254395029E-2</v>
      </c>
      <c r="I34" s="4">
        <v>0.89451913133402272</v>
      </c>
      <c r="J34" s="4">
        <v>0</v>
      </c>
    </row>
    <row r="35" spans="1:10" x14ac:dyDescent="0.25">
      <c r="A35" s="1" t="s">
        <v>42</v>
      </c>
      <c r="B35" s="4" cm="1">
        <f t="array" ref="B35:J35">TRANSPOSE([28]Foglio1!$E$2:$E$10)</f>
        <v>8.0798910576486624E-2</v>
      </c>
      <c r="C35" s="4">
        <v>0.31230140717203814</v>
      </c>
      <c r="D35" s="4">
        <v>0.23967317294598275</v>
      </c>
      <c r="E35" s="4">
        <v>0.16114389468906037</v>
      </c>
      <c r="F35" s="4">
        <v>7.7167498865183841E-3</v>
      </c>
      <c r="G35" s="4">
        <v>1.3163867453472538E-2</v>
      </c>
      <c r="H35" s="4">
        <v>0.1634135270086246</v>
      </c>
      <c r="I35" s="4">
        <v>1.4979573309123922E-2</v>
      </c>
      <c r="J35" s="4">
        <v>6.8088969586926921E-3</v>
      </c>
    </row>
    <row r="36" spans="1:10" x14ac:dyDescent="0.25">
      <c r="A36" s="1" t="s">
        <v>43</v>
      </c>
      <c r="B36" s="4" cm="1">
        <f t="array" ref="B36:J36">TRANSPOSE([29]Foglio1!$E$2:$E$10)</f>
        <v>3.0927835051546393E-2</v>
      </c>
      <c r="C36" s="4">
        <v>0</v>
      </c>
      <c r="D36" s="4">
        <v>0</v>
      </c>
      <c r="E36" s="4">
        <v>0</v>
      </c>
      <c r="F36" s="4">
        <v>5.1546391752577317E-2</v>
      </c>
      <c r="G36" s="4">
        <v>0.36082474226804123</v>
      </c>
      <c r="H36" s="4">
        <v>0.36082474226804123</v>
      </c>
      <c r="I36" s="4">
        <v>0.18556701030927836</v>
      </c>
      <c r="J36" s="4">
        <v>1.0309278350515464E-2</v>
      </c>
    </row>
    <row r="37" spans="1:10" x14ac:dyDescent="0.25">
      <c r="A37" s="1" t="s">
        <v>44</v>
      </c>
      <c r="B37" s="4" cm="1">
        <f t="array" ref="B37:J37">TRANSPOSE([30]Foglio1!$E$2:$E$10)</f>
        <v>1.0000000000000002E-2</v>
      </c>
      <c r="C37" s="4">
        <v>0.10700000000000001</v>
      </c>
      <c r="D37" s="4">
        <v>4.7999999999999959E-2</v>
      </c>
      <c r="E37" s="4">
        <v>0.31200000000000006</v>
      </c>
      <c r="F37" s="4">
        <v>5.0000000000000001E-3</v>
      </c>
      <c r="G37" s="4">
        <v>0.14599999999999999</v>
      </c>
      <c r="H37" s="4">
        <v>0.19700000000000004</v>
      </c>
      <c r="I37" s="4">
        <v>0.19100000000000003</v>
      </c>
      <c r="J37" s="4">
        <v>0</v>
      </c>
    </row>
    <row r="38" spans="1:10" x14ac:dyDescent="0.25">
      <c r="A38" s="1" t="s">
        <v>46</v>
      </c>
      <c r="B38" s="4" cm="1">
        <f t="array" ref="B38:J38">TRANSPOSE([31]Foglio1!$E$2:$E$10)</f>
        <v>8.5427135678391955E-2</v>
      </c>
      <c r="C38" s="4">
        <v>0</v>
      </c>
      <c r="D38" s="4">
        <v>0</v>
      </c>
      <c r="E38" s="4">
        <v>0.25125628140703515</v>
      </c>
      <c r="F38" s="4">
        <v>0</v>
      </c>
      <c r="G38" s="4">
        <v>3.5175879396984924E-2</v>
      </c>
      <c r="H38" s="4">
        <v>0.27638190954773867</v>
      </c>
      <c r="I38" s="4">
        <v>0.33668341708542715</v>
      </c>
      <c r="J38" s="4">
        <v>1.507537688442211E-2</v>
      </c>
    </row>
    <row r="39" spans="1:10" x14ac:dyDescent="0.25">
      <c r="A39" s="1" t="s">
        <v>47</v>
      </c>
      <c r="B39" s="16">
        <v>2.1853805576488319E-2</v>
      </c>
      <c r="C39" s="16">
        <v>0.24189902034664659</v>
      </c>
      <c r="D39" s="16">
        <v>3.5418236623963831E-2</v>
      </c>
      <c r="E39" s="16">
        <v>0.42125094197437829</v>
      </c>
      <c r="F39" s="16">
        <v>5.2750565184626983E-3</v>
      </c>
      <c r="G39" s="16">
        <v>3.3157498116051252E-2</v>
      </c>
      <c r="H39" s="16">
        <v>7.5357950263752827E-4</v>
      </c>
      <c r="I39" s="16">
        <v>0.2403918613413715</v>
      </c>
      <c r="J39" s="16">
        <v>0</v>
      </c>
    </row>
    <row r="40" spans="1:10" x14ac:dyDescent="0.25">
      <c r="A40" s="1" t="s">
        <v>48</v>
      </c>
      <c r="B40" s="16">
        <v>6.3901345291479825E-2</v>
      </c>
      <c r="C40" s="16">
        <v>5.7548579970104638E-2</v>
      </c>
      <c r="D40" s="16">
        <v>8.1464872944693581E-2</v>
      </c>
      <c r="E40" s="16">
        <v>0.59454409566517197</v>
      </c>
      <c r="F40" s="16">
        <v>3.8490284005979078E-2</v>
      </c>
      <c r="G40" s="16">
        <v>2.5784753363228701E-2</v>
      </c>
      <c r="H40" s="16">
        <v>0</v>
      </c>
      <c r="I40" s="16">
        <v>0.1382660687593423</v>
      </c>
      <c r="J40" s="16">
        <v>0</v>
      </c>
    </row>
    <row r="41" spans="1:10" x14ac:dyDescent="0.25">
      <c r="A41" s="1" t="s">
        <v>49</v>
      </c>
      <c r="B41" s="16">
        <v>2.4286283769280308E-2</v>
      </c>
      <c r="C41" s="16">
        <v>0.34062126276409799</v>
      </c>
      <c r="D41" s="16">
        <v>0.23213026279476251</v>
      </c>
      <c r="E41" s="16">
        <v>0</v>
      </c>
      <c r="F41" s="16">
        <v>7.4821379289196901E-3</v>
      </c>
      <c r="G41" s="16">
        <v>4.8572567538560617E-2</v>
      </c>
      <c r="H41" s="16">
        <v>0.107755051976327</v>
      </c>
      <c r="I41" s="16">
        <v>0.20572812854558281</v>
      </c>
      <c r="J41" s="16">
        <v>3.3424304682469111E-2</v>
      </c>
    </row>
    <row r="42" spans="1:10" x14ac:dyDescent="0.25">
      <c r="A42" s="1" t="s">
        <v>50</v>
      </c>
      <c r="B42" s="4" cm="1">
        <f t="array" ref="B42:J42">TRANSPOSE([32]Foglio1!$F$2:$F$10)</f>
        <v>1.7160749309839428E-2</v>
      </c>
      <c r="C42" s="4">
        <v>1.8646127510970955E-2</v>
      </c>
      <c r="D42" s="4">
        <v>0.17591954944671376</v>
      </c>
      <c r="E42" s="4">
        <v>0.13971559981578566</v>
      </c>
      <c r="F42" s="4">
        <v>4.0950813570456409E-3</v>
      </c>
      <c r="G42" s="4">
        <v>0.33428899525142075</v>
      </c>
      <c r="H42" s="4">
        <v>0.25027336276074513</v>
      </c>
      <c r="I42" s="4">
        <v>5.2938467436170318E-2</v>
      </c>
      <c r="J42" s="4">
        <v>6.9620671113081699E-3</v>
      </c>
    </row>
    <row r="43" spans="1:10" x14ac:dyDescent="0.25">
      <c r="A43" s="1" t="s">
        <v>56</v>
      </c>
      <c r="B43" s="4" cm="1">
        <f t="array" ref="B43:J43">TRANSPOSE([33]Foglio1!$E$2:$E$10)</f>
        <v>4.6376811594202899E-2</v>
      </c>
      <c r="C43" s="4">
        <v>0.41449275362318838</v>
      </c>
      <c r="D43" s="4">
        <v>6.6666666666666666E-2</v>
      </c>
      <c r="E43" s="4">
        <v>7.2463768115942032E-2</v>
      </c>
      <c r="F43" s="4">
        <v>2.8985507246376812E-3</v>
      </c>
      <c r="G43" s="4">
        <v>0.11884057971014493</v>
      </c>
      <c r="H43" s="4">
        <v>0.23478260869565218</v>
      </c>
      <c r="I43" s="4">
        <v>1.7391304347826087E-2</v>
      </c>
      <c r="J43" s="4">
        <v>2.6086956521739129E-2</v>
      </c>
    </row>
    <row r="44" spans="1:10" x14ac:dyDescent="0.25">
      <c r="A44" s="9" t="s">
        <v>119</v>
      </c>
      <c r="B44">
        <v>0.02</v>
      </c>
      <c r="C44">
        <v>0.21</v>
      </c>
      <c r="D44">
        <v>0.09</v>
      </c>
      <c r="E44">
        <v>0.08</v>
      </c>
      <c r="F44">
        <v>0.01</v>
      </c>
      <c r="G44">
        <v>0.28000000000000003</v>
      </c>
      <c r="H44">
        <v>0.18</v>
      </c>
      <c r="I44">
        <v>0.13</v>
      </c>
      <c r="J4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264D-F284-4C8F-B60A-C7067CE303CE}">
  <dimension ref="A1:J44"/>
  <sheetViews>
    <sheetView zoomScale="115" zoomScaleNormal="115" workbookViewId="0">
      <pane xSplit="1" ySplit="1" topLeftCell="B6" activePane="bottomRight" state="frozen"/>
      <selection activeCell="A38" activeCellId="1" sqref="A44:XFD48 A38:XFD38"/>
      <selection pane="topRight" activeCell="A38" activeCellId="1" sqref="A44:XFD48 A38:XFD38"/>
      <selection pane="bottomLeft" activeCell="A38" activeCellId="1" sqref="A44:XFD48 A38:XFD38"/>
      <selection pane="bottomRight" activeCell="B6" sqref="B6"/>
    </sheetView>
  </sheetViews>
  <sheetFormatPr defaultColWidth="8.7109375" defaultRowHeight="15" x14ac:dyDescent="0.25"/>
  <cols>
    <col min="1" max="1" width="4.42578125" bestFit="1" customWidth="1"/>
    <col min="2" max="2" width="7.28515625" customWidth="1"/>
    <col min="3" max="10" width="6" customWidth="1"/>
  </cols>
  <sheetData>
    <row r="1" spans="1:10" s="2" customFormat="1" ht="92.25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 s="4" cm="1">
        <f t="array" ref="B2:J2">TRANSPOSE([1]AUSTRIA!$F$2:$F$10)</f>
        <v>7.4999999999999997E-2</v>
      </c>
      <c r="C2" s="4">
        <v>0</v>
      </c>
      <c r="D2" s="4">
        <v>0.1</v>
      </c>
      <c r="E2" s="4">
        <v>0</v>
      </c>
      <c r="F2" s="4">
        <v>1.2500000000000001E-2</v>
      </c>
      <c r="G2" s="4">
        <v>6.25E-2</v>
      </c>
      <c r="H2" s="4">
        <v>0.2</v>
      </c>
      <c r="I2" s="4">
        <v>0.55000000000000004</v>
      </c>
      <c r="J2" s="4">
        <v>0</v>
      </c>
    </row>
    <row r="3" spans="1:10" x14ac:dyDescent="0.25">
      <c r="A3" s="1" t="s">
        <v>10</v>
      </c>
      <c r="B3" s="16">
        <v>1.1880826174373971E-2</v>
      </c>
      <c r="C3" s="16">
        <v>0.47863279108024132</v>
      </c>
      <c r="D3" s="16">
        <v>0.16921952111131419</v>
      </c>
      <c r="E3" s="16">
        <v>0</v>
      </c>
      <c r="F3" s="16">
        <v>1.9996344361177119E-2</v>
      </c>
      <c r="G3" s="16">
        <v>0.14198501188082621</v>
      </c>
      <c r="H3" s="16">
        <v>0.11570096874428799</v>
      </c>
      <c r="I3" s="16">
        <v>6.2584536647779201E-2</v>
      </c>
      <c r="J3" s="16">
        <v>0</v>
      </c>
    </row>
    <row r="4" spans="1:10" x14ac:dyDescent="0.25">
      <c r="A4" s="1" t="s">
        <v>11</v>
      </c>
      <c r="B4" s="4" cm="1">
        <f t="array" ref="B4:J4">TRANSPOSE([2]Foglio1!$E$2:$E$10)</f>
        <v>0.11976047904191617</v>
      </c>
      <c r="C4" s="4">
        <v>0</v>
      </c>
      <c r="D4" s="4">
        <v>0.56287425149700598</v>
      </c>
      <c r="E4" s="4">
        <v>0</v>
      </c>
      <c r="F4" s="4">
        <v>1.1976047904191617E-2</v>
      </c>
      <c r="G4" s="4">
        <v>7.1856287425149698E-2</v>
      </c>
      <c r="H4" s="4">
        <v>0.22754491017964071</v>
      </c>
      <c r="I4" s="4">
        <v>5.9880239520958087E-3</v>
      </c>
      <c r="J4" s="4">
        <v>0</v>
      </c>
    </row>
    <row r="5" spans="1:10" x14ac:dyDescent="0.25">
      <c r="A5" s="1" t="s">
        <v>12</v>
      </c>
      <c r="B5" s="4" cm="1">
        <f t="array" ref="B5:J5">TRANSPOSE([3]Foglio1!$E$2:$E$10)</f>
        <v>2.7E-2</v>
      </c>
      <c r="C5" s="4">
        <v>0</v>
      </c>
      <c r="D5" s="4">
        <v>9.6000000000000002E-2</v>
      </c>
      <c r="E5" s="4">
        <v>0.59699999999999998</v>
      </c>
      <c r="F5" s="4">
        <v>2.3E-2</v>
      </c>
      <c r="G5" s="4">
        <v>9.5000000000000001E-2</v>
      </c>
      <c r="H5" s="4">
        <v>7.0999999999999994E-2</v>
      </c>
      <c r="I5" s="4">
        <v>9.0999999999999998E-2</v>
      </c>
      <c r="J5" s="4">
        <v>0</v>
      </c>
    </row>
    <row r="6" spans="1:10" x14ac:dyDescent="0.25">
      <c r="A6" s="1" t="s">
        <v>13</v>
      </c>
      <c r="B6" s="4" cm="1">
        <f t="array" ref="B6:J6">TRANSPOSE([4]Foglio1!$F$2:$F$10)</f>
        <v>5.5729056123222459E-2</v>
      </c>
      <c r="C6" s="4">
        <v>7.7974187158262832E-3</v>
      </c>
      <c r="D6" s="4">
        <v>4.0872017222036927E-2</v>
      </c>
      <c r="E6" s="4">
        <v>3.4954468734523916E-2</v>
      </c>
      <c r="F6" s="4">
        <v>5.8619609269983733E-3</v>
      </c>
      <c r="G6" s="4">
        <v>0.16437746985638194</v>
      </c>
      <c r="H6" s="4">
        <v>0.28492162153967432</v>
      </c>
      <c r="I6" s="4">
        <v>0.40548598688133569</v>
      </c>
      <c r="J6" s="4">
        <v>0</v>
      </c>
    </row>
    <row r="7" spans="1:10" x14ac:dyDescent="0.25">
      <c r="A7" s="1" t="s">
        <v>14</v>
      </c>
      <c r="B7" s="4" cm="1">
        <f t="array" ref="B7:J7">TRANSPOSE([5]Foglio1!$E$2:$E$10)</f>
        <v>2.7774184767251058E-2</v>
      </c>
      <c r="C7" s="4">
        <v>7.5080765914394031E-4</v>
      </c>
      <c r="D7" s="4">
        <v>0.14270287386276534</v>
      </c>
      <c r="E7" s="4">
        <v>0.10218877385178203</v>
      </c>
      <c r="F7" s="4">
        <v>5.0909210406058171E-4</v>
      </c>
      <c r="G7" s="4">
        <v>3.4419900612150001E-2</v>
      </c>
      <c r="H7" s="4">
        <v>0.18725187277958016</v>
      </c>
      <c r="I7" s="4">
        <v>0.5044024943632669</v>
      </c>
      <c r="J7" s="4">
        <v>0</v>
      </c>
    </row>
    <row r="8" spans="1:10" x14ac:dyDescent="0.25">
      <c r="A8" s="1" t="s">
        <v>15</v>
      </c>
      <c r="B8" s="4" cm="1">
        <f t="array" ref="B8:J8">TRANSPOSE([6]Foglio1!$E$2:$E$10)</f>
        <v>9.562841530054645E-3</v>
      </c>
      <c r="C8" s="4">
        <v>0</v>
      </c>
      <c r="D8" s="4">
        <v>2.5956284153005469E-2</v>
      </c>
      <c r="E8" s="4">
        <v>0.1202185792349727</v>
      </c>
      <c r="F8" s="4">
        <v>0.16393442622950821</v>
      </c>
      <c r="G8" s="4">
        <v>0.11202185792349728</v>
      </c>
      <c r="H8" s="4">
        <v>4.0983606557377051E-3</v>
      </c>
      <c r="I8" s="4">
        <v>0.54918032786885262</v>
      </c>
      <c r="J8" s="4">
        <v>1.5027322404371588E-2</v>
      </c>
    </row>
    <row r="9" spans="1:10" x14ac:dyDescent="0.25">
      <c r="A9" s="1" t="s">
        <v>16</v>
      </c>
      <c r="B9" s="4" cm="1">
        <f t="array" ref="B9:J9">TRANSPOSE([7]Foglio1!$F$2:$F$10)</f>
        <v>1.5172163137203473E-2</v>
      </c>
      <c r="C9" s="4">
        <v>0.23983165449407931</v>
      </c>
      <c r="D9" s="4">
        <v>2.510079488350208E-2</v>
      </c>
      <c r="E9" s="4">
        <v>7.9834709994311054E-2</v>
      </c>
      <c r="F9" s="4">
        <v>1.6630850576621031E-3</v>
      </c>
      <c r="G9" s="4">
        <v>0.31726695968309304</v>
      </c>
      <c r="H9" s="4">
        <v>0.20366129849691017</v>
      </c>
      <c r="I9" s="4">
        <v>0.11677940509131447</v>
      </c>
      <c r="J9" s="4">
        <v>6.8992916192442118E-4</v>
      </c>
    </row>
    <row r="10" spans="1:10" x14ac:dyDescent="0.25">
      <c r="A10" s="1" t="s">
        <v>17</v>
      </c>
      <c r="B10" s="4" cm="1">
        <f t="array" ref="B10:J10">TRANSPOSE([8]Foglio1!$E$2:$E$10)</f>
        <v>1.234567901234568E-2</v>
      </c>
      <c r="C10" s="4">
        <v>0</v>
      </c>
      <c r="D10" s="4">
        <v>0.38271604938271608</v>
      </c>
      <c r="E10" s="4">
        <v>0</v>
      </c>
      <c r="F10" s="4">
        <v>0</v>
      </c>
      <c r="G10" s="4">
        <v>0.59259259259259256</v>
      </c>
      <c r="H10" s="4">
        <v>1.234567901234568E-2</v>
      </c>
      <c r="I10" s="4">
        <v>0</v>
      </c>
      <c r="J10" s="4">
        <v>0</v>
      </c>
    </row>
    <row r="11" spans="1:10" x14ac:dyDescent="0.25">
      <c r="A11" s="1" t="s">
        <v>18</v>
      </c>
      <c r="B11" s="4" cm="1">
        <f t="array" ref="B11:J11">TRANSPOSE([9]Foglio1!$E$2:$E$10)</f>
        <v>5.8952994812136464E-2</v>
      </c>
      <c r="C11" s="4">
        <v>1.9886810249960699E-2</v>
      </c>
      <c r="D11" s="4">
        <v>0.16404653356390506</v>
      </c>
      <c r="E11" s="4">
        <v>0.47598648011318978</v>
      </c>
      <c r="F11" s="4">
        <v>0</v>
      </c>
      <c r="G11" s="4">
        <v>0.14324267672797777</v>
      </c>
      <c r="H11" s="4">
        <v>4.3376303516218628E-2</v>
      </c>
      <c r="I11" s="4">
        <v>4.5852329298328359E-2</v>
      </c>
      <c r="J11" s="4">
        <v>4.865587171828329E-2</v>
      </c>
    </row>
    <row r="12" spans="1:10" x14ac:dyDescent="0.25">
      <c r="A12" s="1" t="s">
        <v>19</v>
      </c>
      <c r="B12" cm="1">
        <f t="array" ref="B12:J12">TRANSPOSE([10]Foglio1!$J$2:$J$10)</f>
        <v>0.13163346455127439</v>
      </c>
      <c r="C12" s="5">
        <v>0</v>
      </c>
      <c r="D12" s="5">
        <v>0.31992219157105584</v>
      </c>
      <c r="E12" s="5">
        <v>0</v>
      </c>
      <c r="F12" s="5">
        <v>3.0077808428944253E-2</v>
      </c>
      <c r="G12" s="5">
        <v>0.12793749254443515</v>
      </c>
      <c r="H12" s="5">
        <v>0.34145095232414807</v>
      </c>
      <c r="I12" s="5">
        <v>4.8383633544077286E-2</v>
      </c>
      <c r="J12" s="5">
        <v>5.9445703606505226E-4</v>
      </c>
    </row>
    <row r="13" spans="1:10" x14ac:dyDescent="0.25">
      <c r="A13" s="1" t="s">
        <v>20</v>
      </c>
      <c r="B13" s="5" cm="1">
        <f t="array" ref="B13:J13">TRANSPOSE([11]Foglio1!$E$2:$E$10)</f>
        <v>0.16153846153846133</v>
      </c>
      <c r="C13" s="4">
        <v>0</v>
      </c>
      <c r="D13" s="4">
        <v>0</v>
      </c>
      <c r="E13" s="4">
        <v>0</v>
      </c>
      <c r="F13" s="4">
        <v>0</v>
      </c>
      <c r="G13" s="4">
        <v>0.2846153846153856</v>
      </c>
      <c r="H13" s="4">
        <v>0.5538461538461531</v>
      </c>
      <c r="I13" s="4">
        <v>0</v>
      </c>
      <c r="J13" s="4">
        <v>0</v>
      </c>
    </row>
    <row r="14" spans="1:10" x14ac:dyDescent="0.25">
      <c r="A14" s="1" t="s">
        <v>21</v>
      </c>
      <c r="B14" s="4" cm="1">
        <f t="array" ref="B14:J14">TRANSPOSE([12]Foglio1!$E$2:$E$10)</f>
        <v>0.17195767195767198</v>
      </c>
      <c r="C14" s="4">
        <v>0</v>
      </c>
      <c r="D14" s="4">
        <v>0.10582010582010583</v>
      </c>
      <c r="E14" s="4">
        <v>0</v>
      </c>
      <c r="F14" s="4">
        <v>0.60317460317460325</v>
      </c>
      <c r="G14" s="4">
        <v>0</v>
      </c>
      <c r="H14" s="4">
        <v>0.10582010582010583</v>
      </c>
      <c r="I14" s="4">
        <v>0</v>
      </c>
      <c r="J14" s="4">
        <v>1.3227513227513229E-2</v>
      </c>
    </row>
    <row r="15" spans="1:10" x14ac:dyDescent="0.25">
      <c r="A15" s="1" t="s">
        <v>22</v>
      </c>
      <c r="B15" s="4">
        <v>0.02</v>
      </c>
      <c r="C15" s="4">
        <v>0.02</v>
      </c>
      <c r="D15" s="4">
        <v>0.17</v>
      </c>
      <c r="E15" s="4">
        <v>0.18</v>
      </c>
      <c r="F15" s="4">
        <v>0.03</v>
      </c>
      <c r="G15" s="4">
        <v>0.18</v>
      </c>
      <c r="H15" s="4">
        <v>0.32</v>
      </c>
      <c r="I15" s="4">
        <v>0.08</v>
      </c>
      <c r="J15" s="4">
        <v>0</v>
      </c>
    </row>
    <row r="16" spans="1:10" x14ac:dyDescent="0.25">
      <c r="A16" s="1" t="s">
        <v>23</v>
      </c>
      <c r="B16" s="4" cm="1">
        <f t="array" ref="B16:J16">TRANSPOSE([13]Foglio1!$F$2:$F$10)</f>
        <v>0.18085106382978725</v>
      </c>
      <c r="C16" s="4">
        <v>2.1276595744680851E-2</v>
      </c>
      <c r="D16" s="4">
        <v>0</v>
      </c>
      <c r="E16" s="4">
        <v>0.41489361702127658</v>
      </c>
      <c r="F16" s="4">
        <v>0</v>
      </c>
      <c r="G16" s="4">
        <v>5.3191489361702128E-2</v>
      </c>
      <c r="H16" s="4">
        <v>0.14893617021276595</v>
      </c>
      <c r="I16" s="4">
        <v>0.15957446808510639</v>
      </c>
      <c r="J16" s="4">
        <v>2.1276595744680851E-2</v>
      </c>
    </row>
    <row r="17" spans="1:10" x14ac:dyDescent="0.25">
      <c r="A17" s="1" t="s">
        <v>24</v>
      </c>
      <c r="B17" s="6" cm="1">
        <f t="array" ref="B17:J17">TRANSPOSE([14]Foglio1!$H$2:$H$10)</f>
        <v>3.7384418769112519E-2</v>
      </c>
      <c r="C17" s="6">
        <v>0</v>
      </c>
      <c r="D17" s="6">
        <v>2.6352848591848499E-2</v>
      </c>
      <c r="E17" s="6">
        <v>0.43899875147728196</v>
      </c>
      <c r="F17" s="6">
        <v>0</v>
      </c>
      <c r="G17" s="6">
        <v>0.11</v>
      </c>
      <c r="H17" s="6">
        <v>0.26596169544795412</v>
      </c>
      <c r="I17" s="6">
        <v>0.1186990328086478</v>
      </c>
      <c r="J17" s="6">
        <v>2.6032529051550966E-3</v>
      </c>
    </row>
    <row r="18" spans="1:10" x14ac:dyDescent="0.25">
      <c r="A18" s="1" t="s">
        <v>25</v>
      </c>
      <c r="B18" s="4" cm="1">
        <f t="array" ref="B18:J18">TRANSPOSE([15]Foglio1!$F$2:$F$10)</f>
        <v>0.23461209962388141</v>
      </c>
      <c r="C18" s="4">
        <v>0</v>
      </c>
      <c r="D18" s="4">
        <v>0.10732984293193715</v>
      </c>
      <c r="E18" s="4">
        <v>6.8062827225130865E-2</v>
      </c>
      <c r="F18" s="4">
        <v>0</v>
      </c>
      <c r="G18" s="4">
        <v>8.0995025588760927E-2</v>
      </c>
      <c r="H18" s="4">
        <v>0.46643126733090912</v>
      </c>
      <c r="I18" s="4">
        <v>4.2516569825939377E-2</v>
      </c>
      <c r="J18" s="4">
        <v>5.2367473441009211E-5</v>
      </c>
    </row>
    <row r="19" spans="1:10" x14ac:dyDescent="0.25">
      <c r="A19" s="1" t="s">
        <v>26</v>
      </c>
      <c r="B19" s="4" cm="1">
        <f t="array" ref="B19:J19">TRANSPOSE([16]Foglio1!$F$2:$F$10)</f>
        <v>6.3763151455835582E-2</v>
      </c>
      <c r="C19" s="4">
        <v>0</v>
      </c>
      <c r="D19" s="4">
        <v>0.23494966618896151</v>
      </c>
      <c r="E19" s="4">
        <v>0</v>
      </c>
      <c r="F19" s="4">
        <v>0</v>
      </c>
      <c r="G19" s="4">
        <v>0.23052623300360028</v>
      </c>
      <c r="H19" s="4">
        <v>0.35037226047747211</v>
      </c>
      <c r="I19" s="4">
        <v>0.10763920444615331</v>
      </c>
      <c r="J19" s="4">
        <v>1.5513999091195078E-2</v>
      </c>
    </row>
    <row r="20" spans="1:10" x14ac:dyDescent="0.25">
      <c r="A20" s="1" t="s">
        <v>27</v>
      </c>
      <c r="B20" s="16">
        <v>8.1387119603680114E-2</v>
      </c>
      <c r="C20" s="16">
        <v>0.10898796886058031</v>
      </c>
      <c r="D20" s="16">
        <v>0.25760792639773528</v>
      </c>
      <c r="E20" s="16">
        <v>0</v>
      </c>
      <c r="F20" s="16">
        <v>7.0771408351026188E-4</v>
      </c>
      <c r="G20" s="16">
        <v>1.0615711252653931E-2</v>
      </c>
      <c r="H20" s="16">
        <v>0.16135881104033969</v>
      </c>
      <c r="I20" s="16">
        <v>0.37862703467799008</v>
      </c>
      <c r="J20" s="16">
        <v>7.0771408351026188E-4</v>
      </c>
    </row>
    <row r="21" spans="1:10" x14ac:dyDescent="0.25">
      <c r="A21" s="1" t="s">
        <v>28</v>
      </c>
      <c r="B21" s="4" cm="1">
        <f t="array" ref="B21:J21">TRANSPOSE([17]Foglio1!$E$2:$E$10)</f>
        <v>8.4745762711864403E-2</v>
      </c>
      <c r="C21" s="4">
        <v>0</v>
      </c>
      <c r="D21" s="4">
        <v>0.10169491525423729</v>
      </c>
      <c r="E21" s="4">
        <v>0.5423728813559322</v>
      </c>
      <c r="F21" s="4">
        <v>0</v>
      </c>
      <c r="G21" s="4">
        <v>0.20338983050847459</v>
      </c>
      <c r="H21" s="4">
        <v>3.3898305084745763E-2</v>
      </c>
      <c r="I21" s="4">
        <v>0</v>
      </c>
      <c r="J21" s="4">
        <v>3.3898305084745763E-2</v>
      </c>
    </row>
    <row r="22" spans="1:10" x14ac:dyDescent="0.25">
      <c r="A22" s="1" t="s">
        <v>29</v>
      </c>
      <c r="B22" s="4" cm="1">
        <f t="array" ref="B22:J22">TRANSPOSE([18]Foglio1!$E$2:$E$10)</f>
        <v>0.14768771755345597</v>
      </c>
      <c r="C22" s="4">
        <v>0.16678269517652905</v>
      </c>
      <c r="D22" s="4">
        <v>1.969169567379413E-2</v>
      </c>
      <c r="E22" s="4">
        <v>5.6787667826951757E-2</v>
      </c>
      <c r="F22" s="4">
        <v>0</v>
      </c>
      <c r="G22" s="4">
        <v>0.14778717056190949</v>
      </c>
      <c r="H22" s="4">
        <v>0.10313276976628542</v>
      </c>
      <c r="I22" s="4">
        <v>0.1920437593237195</v>
      </c>
      <c r="J22" s="4">
        <v>0.16608652411735453</v>
      </c>
    </row>
    <row r="23" spans="1:10" x14ac:dyDescent="0.25">
      <c r="A23" s="1" t="s">
        <v>30</v>
      </c>
      <c r="B23" s="4" cm="1">
        <f t="array" ref="B23:J23">TRANSPOSE([19]Foglio1!$E$2:$E$10)</f>
        <v>1.0657193605683837E-2</v>
      </c>
      <c r="C23" s="4">
        <v>0</v>
      </c>
      <c r="D23" s="4">
        <v>0.50408525754884548</v>
      </c>
      <c r="E23" s="4">
        <v>0</v>
      </c>
      <c r="F23" s="4">
        <v>1.4209591474245115E-3</v>
      </c>
      <c r="G23" s="4">
        <v>2.5044404973357016E-2</v>
      </c>
      <c r="H23" s="4">
        <v>0.44795737122557722</v>
      </c>
      <c r="I23" s="4">
        <v>1.08348134991119E-2</v>
      </c>
      <c r="J23" s="4">
        <v>0</v>
      </c>
    </row>
    <row r="24" spans="1:10" x14ac:dyDescent="0.25">
      <c r="A24" s="1" t="s">
        <v>31</v>
      </c>
      <c r="B24" s="4" cm="1">
        <f t="array" ref="B24:J24">TRANSPOSE([20]Foglio1!$F$2:$F$10)</f>
        <v>2.7183806856554079E-2</v>
      </c>
      <c r="C24" s="4">
        <v>0.2989907972856834</v>
      </c>
      <c r="D24" s="4">
        <v>3.0830706633150091E-2</v>
      </c>
      <c r="E24" s="4">
        <v>5.5484035998044461E-2</v>
      </c>
      <c r="F24" s="4">
        <v>1.4463286560738036E-3</v>
      </c>
      <c r="G24" s="4">
        <v>0.35611241201002625</v>
      </c>
      <c r="H24" s="4">
        <v>0.15071222721464592</v>
      </c>
      <c r="I24" s="4">
        <v>7.872809140797106E-2</v>
      </c>
      <c r="J24" s="4">
        <v>5.1159393785089912E-4</v>
      </c>
    </row>
    <row r="25" spans="1:10" x14ac:dyDescent="0.25">
      <c r="A25" s="1" t="s">
        <v>32</v>
      </c>
      <c r="B25" s="5" cm="1">
        <f t="array" ref="B25:J25">TRANSPOSE([21]Foglio1!$F$2:$F$10)</f>
        <v>8.5944740003432232E-2</v>
      </c>
      <c r="C25" s="5">
        <v>0</v>
      </c>
      <c r="D25" s="5">
        <v>0.29855072463768118</v>
      </c>
      <c r="E25" s="5">
        <v>0</v>
      </c>
      <c r="F25" s="5">
        <v>5.7971014492753624E-3</v>
      </c>
      <c r="G25" s="5">
        <v>0.27536231884057971</v>
      </c>
      <c r="H25" s="5">
        <v>0.18840579710144928</v>
      </c>
      <c r="I25" s="5">
        <v>0.12903052506696711</v>
      </c>
      <c r="J25" s="5">
        <v>1.6908792900615074E-2</v>
      </c>
    </row>
    <row r="26" spans="1:10" x14ac:dyDescent="0.25">
      <c r="A26" s="1" t="s">
        <v>33</v>
      </c>
      <c r="B26" s="4" cm="1">
        <f t="array" ref="B26:J26">TRANSPOSE([22]Foglio1!$F$2:$F$10)</f>
        <v>6.8039475290383761E-2</v>
      </c>
      <c r="C26" s="4">
        <v>0.12274993661793289</v>
      </c>
      <c r="D26" s="4">
        <v>0.14447355324563133</v>
      </c>
      <c r="E26" s="4">
        <v>0.19396790519920748</v>
      </c>
      <c r="F26" s="4">
        <v>5.2677540212400342E-2</v>
      </c>
      <c r="G26" s="4">
        <v>0.18569067673267792</v>
      </c>
      <c r="H26" s="4">
        <v>0.12794726612017238</v>
      </c>
      <c r="I26" s="4">
        <v>9.2002591622299221E-2</v>
      </c>
      <c r="J26" s="4">
        <v>1.2451054959294628E-2</v>
      </c>
    </row>
    <row r="27" spans="1:10" x14ac:dyDescent="0.25">
      <c r="A27" s="1" t="s">
        <v>34</v>
      </c>
      <c r="B27" s="4" cm="1">
        <f t="array" ref="B27:J27">TRANSPOSE([23]Foglio1!$G$2:$G$10)</f>
        <v>1.9250769465242026E-2</v>
      </c>
      <c r="C27" s="4">
        <v>0.11238841436002828</v>
      </c>
      <c r="D27" s="4">
        <v>1.279646338342327E-2</v>
      </c>
      <c r="E27" s="4">
        <v>0.35949914546463624</v>
      </c>
      <c r="F27" s="4">
        <v>0.15710414595828257</v>
      </c>
      <c r="G27" s="4">
        <v>0.14159071063026663</v>
      </c>
      <c r="H27" s="4">
        <v>0.13622626064335058</v>
      </c>
      <c r="I27" s="4">
        <v>6.8712694954359329E-3</v>
      </c>
      <c r="J27" s="4">
        <v>5.4272820599334588E-2</v>
      </c>
    </row>
    <row r="28" spans="1:10" x14ac:dyDescent="0.25">
      <c r="A28" s="1" t="s">
        <v>35</v>
      </c>
      <c r="B28" s="16">
        <v>0.15751789976133651</v>
      </c>
      <c r="C28" s="16">
        <v>0</v>
      </c>
      <c r="D28" s="16">
        <v>0.14558472553699289</v>
      </c>
      <c r="E28" s="16">
        <v>0</v>
      </c>
      <c r="F28" s="16">
        <v>0.1073985680190931</v>
      </c>
      <c r="G28" s="16">
        <v>0.1026252983293556</v>
      </c>
      <c r="H28" s="16">
        <v>0.37947494033412887</v>
      </c>
      <c r="I28" s="16">
        <v>0.1073985680190931</v>
      </c>
      <c r="J28" s="16">
        <v>0</v>
      </c>
    </row>
    <row r="29" spans="1:10" x14ac:dyDescent="0.25">
      <c r="A29" s="1" t="s">
        <v>36</v>
      </c>
      <c r="B29" s="4" cm="1">
        <f t="array" ref="B29:J29">TRANSPOSE([24]Foglio1!$F$2:$F$10)</f>
        <v>0.13097133757961782</v>
      </c>
      <c r="C29" s="4">
        <v>0</v>
      </c>
      <c r="D29" s="4">
        <v>7.1656050955413997E-2</v>
      </c>
      <c r="E29" s="4">
        <v>0</v>
      </c>
      <c r="F29" s="4">
        <v>0</v>
      </c>
      <c r="G29" s="4">
        <v>0.2902070063694267</v>
      </c>
      <c r="H29" s="4">
        <v>0.46457006369426745</v>
      </c>
      <c r="I29" s="4">
        <v>4.2595541401273876E-2</v>
      </c>
      <c r="J29" s="4">
        <v>0</v>
      </c>
    </row>
    <row r="30" spans="1:10" x14ac:dyDescent="0.25">
      <c r="A30" s="1" t="s">
        <v>37</v>
      </c>
      <c r="B30" s="9">
        <v>0.39099999999999996</v>
      </c>
      <c r="C30" s="9">
        <v>5.0000000000000001E-4</v>
      </c>
      <c r="D30" s="9">
        <v>0.19500000000000003</v>
      </c>
      <c r="E30" s="9">
        <v>0</v>
      </c>
      <c r="F30" s="9">
        <v>0.25449999999999995</v>
      </c>
      <c r="G30" s="9">
        <v>1.8400000000000017E-2</v>
      </c>
      <c r="H30" s="9">
        <v>7.3600000000000068E-2</v>
      </c>
      <c r="I30" s="9">
        <v>6.7000000000000004E-2</v>
      </c>
      <c r="J30" s="9">
        <v>0</v>
      </c>
    </row>
    <row r="31" spans="1:10" x14ac:dyDescent="0.25">
      <c r="A31" s="1" t="s">
        <v>38</v>
      </c>
      <c r="B31" s="4" cm="1">
        <f t="array" ref="B31:J31">TRANSPOSE([25]Foglio1!$E$2:$E$10)</f>
        <v>5.4545454545454548E-4</v>
      </c>
      <c r="C31" s="4">
        <v>0</v>
      </c>
      <c r="D31" s="4">
        <v>0.94490909090909092</v>
      </c>
      <c r="E31" s="4">
        <v>0</v>
      </c>
      <c r="F31" s="4">
        <v>0</v>
      </c>
      <c r="G31" s="4">
        <v>5.4545454545454543E-2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 cm="1">
        <f t="array" ref="B32:J32">TRANSPOSE([26]Foglio1!$E$2:$E$10)</f>
        <v>9.7465886939571145E-3</v>
      </c>
      <c r="C32" s="4">
        <v>0</v>
      </c>
      <c r="D32" s="4">
        <v>0.6335282651072125</v>
      </c>
      <c r="E32" s="4">
        <v>5.8479532163742687E-2</v>
      </c>
      <c r="F32" s="4">
        <v>5.8479532163742687E-3</v>
      </c>
      <c r="G32" s="4">
        <v>0.12670565302144249</v>
      </c>
      <c r="H32" s="4">
        <v>9.7465886939571145E-2</v>
      </c>
      <c r="I32" s="4">
        <v>6.8226120857699801E-2</v>
      </c>
      <c r="J32" s="4">
        <v>0</v>
      </c>
    </row>
    <row r="33" spans="1:10" x14ac:dyDescent="0.25">
      <c r="A33" s="1" t="s">
        <v>40</v>
      </c>
      <c r="B33" s="16">
        <v>8.0412371134020624E-2</v>
      </c>
      <c r="C33" s="16">
        <v>0.1201649484536083</v>
      </c>
      <c r="D33" s="16">
        <v>0.39414432989690718</v>
      </c>
      <c r="E33" s="16">
        <v>3.4144329896907223E-2</v>
      </c>
      <c r="F33" s="16">
        <v>4.9814432989690717E-2</v>
      </c>
      <c r="G33" s="16">
        <v>0.14259793814432989</v>
      </c>
      <c r="H33" s="16">
        <v>0.1772371134020618</v>
      </c>
      <c r="I33" s="16">
        <v>4.9484536082474221E-4</v>
      </c>
      <c r="J33" s="16">
        <v>9.8969072164948441E-4</v>
      </c>
    </row>
    <row r="34" spans="1:10" x14ac:dyDescent="0.25">
      <c r="A34" s="1" t="s">
        <v>41</v>
      </c>
      <c r="B34" s="4" cm="1">
        <f t="array" ref="B34:J34">TRANSPOSE([27]Foglio1!$F$2:$F$10)</f>
        <v>0</v>
      </c>
      <c r="C34" s="4">
        <v>0</v>
      </c>
      <c r="D34" s="4">
        <v>0</v>
      </c>
      <c r="E34" s="4">
        <v>0</v>
      </c>
      <c r="F34" s="4">
        <v>2.0682523267838678E-3</v>
      </c>
      <c r="G34" s="4">
        <v>2.5853154084798345E-2</v>
      </c>
      <c r="H34" s="4">
        <v>7.7559462254395029E-2</v>
      </c>
      <c r="I34" s="4">
        <v>0.89451913133402272</v>
      </c>
      <c r="J34" s="4">
        <v>0</v>
      </c>
    </row>
    <row r="35" spans="1:10" x14ac:dyDescent="0.25">
      <c r="A35" s="1" t="s">
        <v>42</v>
      </c>
      <c r="B35" s="4" cm="1">
        <f t="array" ref="B35:J35">TRANSPOSE([28]Foglio1!$E$2:$E$10)</f>
        <v>8.0798910576486624E-2</v>
      </c>
      <c r="C35" s="4">
        <v>0.31230140717203814</v>
      </c>
      <c r="D35" s="4">
        <v>0.23967317294598275</v>
      </c>
      <c r="E35" s="4">
        <v>0.16114389468906037</v>
      </c>
      <c r="F35" s="4">
        <v>7.7167498865183841E-3</v>
      </c>
      <c r="G35" s="4">
        <v>1.3163867453472538E-2</v>
      </c>
      <c r="H35" s="4">
        <v>0.1634135270086246</v>
      </c>
      <c r="I35" s="4">
        <v>1.4979573309123922E-2</v>
      </c>
      <c r="J35" s="4">
        <v>6.8088969586926921E-3</v>
      </c>
    </row>
    <row r="36" spans="1:10" x14ac:dyDescent="0.25">
      <c r="A36" s="1" t="s">
        <v>43</v>
      </c>
      <c r="B36" s="4" cm="1">
        <f t="array" ref="B36:J36">TRANSPOSE([29]Foglio1!$E$2:$E$10)</f>
        <v>3.0927835051546393E-2</v>
      </c>
      <c r="C36" s="4">
        <v>0</v>
      </c>
      <c r="D36" s="4">
        <v>0</v>
      </c>
      <c r="E36" s="4">
        <v>0</v>
      </c>
      <c r="F36" s="4">
        <v>5.1546391752577317E-2</v>
      </c>
      <c r="G36" s="4">
        <v>0.36082474226804123</v>
      </c>
      <c r="H36" s="4">
        <v>0.36082474226804123</v>
      </c>
      <c r="I36" s="4">
        <v>0.18556701030927836</v>
      </c>
      <c r="J36" s="4">
        <v>1.0309278350515464E-2</v>
      </c>
    </row>
    <row r="37" spans="1:10" x14ac:dyDescent="0.25">
      <c r="A37" s="1" t="s">
        <v>44</v>
      </c>
      <c r="B37" s="4" cm="1">
        <f t="array" ref="B37:J37">TRANSPOSE([30]Foglio1!$E$2:$E$10)</f>
        <v>1.0000000000000002E-2</v>
      </c>
      <c r="C37" s="4">
        <v>0.10700000000000001</v>
      </c>
      <c r="D37" s="4">
        <v>4.7999999999999959E-2</v>
      </c>
      <c r="E37" s="4">
        <v>0.31200000000000006</v>
      </c>
      <c r="F37" s="4">
        <v>5.0000000000000001E-3</v>
      </c>
      <c r="G37" s="4">
        <v>0.14599999999999999</v>
      </c>
      <c r="H37" s="4">
        <v>0.19700000000000004</v>
      </c>
      <c r="I37" s="4">
        <v>0.19100000000000003</v>
      </c>
      <c r="J37" s="4">
        <v>0</v>
      </c>
    </row>
    <row r="38" spans="1:10" x14ac:dyDescent="0.25">
      <c r="A38" s="1" t="s">
        <v>46</v>
      </c>
      <c r="B38" s="4" cm="1">
        <f t="array" ref="B38:J38">TRANSPOSE([31]Foglio1!$E$2:$E$10)</f>
        <v>8.5427135678391955E-2</v>
      </c>
      <c r="C38" s="4">
        <v>0</v>
      </c>
      <c r="D38" s="4">
        <v>0</v>
      </c>
      <c r="E38" s="4">
        <v>0.25125628140703515</v>
      </c>
      <c r="F38" s="4">
        <v>0</v>
      </c>
      <c r="G38" s="4">
        <v>3.5175879396984924E-2</v>
      </c>
      <c r="H38" s="4">
        <v>0.27638190954773867</v>
      </c>
      <c r="I38" s="4">
        <v>0.33668341708542715</v>
      </c>
      <c r="J38" s="4">
        <v>1.507537688442211E-2</v>
      </c>
    </row>
    <row r="39" spans="1:10" x14ac:dyDescent="0.25">
      <c r="A39" s="1" t="s">
        <v>47</v>
      </c>
      <c r="B39" s="16">
        <v>2.1853805576488319E-2</v>
      </c>
      <c r="C39" s="16">
        <v>0.24189902034664659</v>
      </c>
      <c r="D39" s="16">
        <v>3.5418236623963831E-2</v>
      </c>
      <c r="E39" s="16">
        <v>0.42125094197437829</v>
      </c>
      <c r="F39" s="16">
        <v>5.2750565184626983E-3</v>
      </c>
      <c r="G39" s="16">
        <v>3.3157498116051252E-2</v>
      </c>
      <c r="H39" s="16">
        <v>7.5357950263752827E-4</v>
      </c>
      <c r="I39" s="16">
        <v>0.2403918613413715</v>
      </c>
      <c r="J39" s="16">
        <v>0</v>
      </c>
    </row>
    <row r="40" spans="1:10" x14ac:dyDescent="0.25">
      <c r="A40" s="1" t="s">
        <v>48</v>
      </c>
      <c r="B40" s="16">
        <v>6.3901345291479825E-2</v>
      </c>
      <c r="C40" s="16">
        <v>5.7548579970104638E-2</v>
      </c>
      <c r="D40" s="16">
        <v>8.1464872944693581E-2</v>
      </c>
      <c r="E40" s="16">
        <v>0.59454409566517197</v>
      </c>
      <c r="F40" s="16">
        <v>3.8490284005979078E-2</v>
      </c>
      <c r="G40" s="16">
        <v>2.5784753363228701E-2</v>
      </c>
      <c r="H40" s="16">
        <v>0</v>
      </c>
      <c r="I40" s="16">
        <v>0.1382660687593423</v>
      </c>
      <c r="J40" s="16">
        <v>0</v>
      </c>
    </row>
    <row r="41" spans="1:10" x14ac:dyDescent="0.25">
      <c r="A41" s="1" t="s">
        <v>49</v>
      </c>
      <c r="B41" s="16">
        <v>2.4286283769280308E-2</v>
      </c>
      <c r="C41" s="16">
        <v>0.34062126276409799</v>
      </c>
      <c r="D41" s="16">
        <v>0.23213026279476251</v>
      </c>
      <c r="E41" s="16">
        <v>0</v>
      </c>
      <c r="F41" s="16">
        <v>7.4821379289196901E-3</v>
      </c>
      <c r="G41" s="16">
        <v>4.8572567538560617E-2</v>
      </c>
      <c r="H41" s="16">
        <v>0.107755051976327</v>
      </c>
      <c r="I41" s="16">
        <v>0.20572812854558281</v>
      </c>
      <c r="J41" s="16">
        <v>3.3424304682469111E-2</v>
      </c>
    </row>
    <row r="42" spans="1:10" x14ac:dyDescent="0.25">
      <c r="A42" s="1" t="s">
        <v>50</v>
      </c>
      <c r="B42" s="4" cm="1">
        <f t="array" ref="B42:J42">TRANSPOSE([32]Foglio1!$F$2:$F$10)</f>
        <v>1.7160749309839428E-2</v>
      </c>
      <c r="C42" s="4">
        <v>1.8646127510970955E-2</v>
      </c>
      <c r="D42" s="4">
        <v>0.17591954944671376</v>
      </c>
      <c r="E42" s="4">
        <v>0.13971559981578566</v>
      </c>
      <c r="F42" s="4">
        <v>4.0950813570456409E-3</v>
      </c>
      <c r="G42" s="4">
        <v>0.33428899525142075</v>
      </c>
      <c r="H42" s="4">
        <v>0.25027336276074513</v>
      </c>
      <c r="I42" s="4">
        <v>5.2938467436170318E-2</v>
      </c>
      <c r="J42" s="4">
        <v>6.9620671113081699E-3</v>
      </c>
    </row>
    <row r="43" spans="1:10" x14ac:dyDescent="0.25">
      <c r="A43" s="1" t="s">
        <v>56</v>
      </c>
      <c r="B43" s="4" cm="1">
        <f t="array" ref="B43:J43">TRANSPOSE([33]Foglio1!$E$2:$E$10)</f>
        <v>4.6376811594202899E-2</v>
      </c>
      <c r="C43" s="4">
        <v>0.41449275362318838</v>
      </c>
      <c r="D43" s="4">
        <v>6.6666666666666666E-2</v>
      </c>
      <c r="E43" s="4">
        <v>7.2463768115942032E-2</v>
      </c>
      <c r="F43" s="4">
        <v>2.8985507246376812E-3</v>
      </c>
      <c r="G43" s="4">
        <v>0.11884057971014493</v>
      </c>
      <c r="H43" s="4">
        <v>0.23478260869565218</v>
      </c>
      <c r="I43" s="4">
        <v>1.7391304347826087E-2</v>
      </c>
      <c r="J43" s="4">
        <v>2.6086956521739129E-2</v>
      </c>
    </row>
    <row r="44" spans="1:10" x14ac:dyDescent="0.25">
      <c r="A44" s="9" t="s">
        <v>119</v>
      </c>
      <c r="B44">
        <v>0.02</v>
      </c>
      <c r="C44">
        <v>0.21</v>
      </c>
      <c r="D44">
        <v>0.09</v>
      </c>
      <c r="E44">
        <v>0.08</v>
      </c>
      <c r="F44">
        <v>0.01</v>
      </c>
      <c r="G44">
        <v>0.28000000000000003</v>
      </c>
      <c r="H44">
        <v>0.18</v>
      </c>
      <c r="I44">
        <v>0.13</v>
      </c>
      <c r="J4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D639-E1DE-4D4A-9909-7174B39F2BCA}">
  <dimension ref="A1:J44"/>
  <sheetViews>
    <sheetView tabSelected="1" zoomScale="115" zoomScaleNormal="115" workbookViewId="0">
      <pane xSplit="1" ySplit="1" topLeftCell="B2" activePane="bottomRight" state="frozen"/>
      <selection activeCell="A38" activeCellId="1" sqref="A44:XFD48 A38:XFD38"/>
      <selection pane="topRight" activeCell="A38" activeCellId="1" sqref="A44:XFD48 A38:XFD38"/>
      <selection pane="bottomLeft" activeCell="A38" activeCellId="1" sqref="A44:XFD48 A38:XFD38"/>
      <selection pane="bottomRight" activeCell="P7" sqref="P7"/>
    </sheetView>
  </sheetViews>
  <sheetFormatPr defaultColWidth="8.7109375" defaultRowHeight="15" x14ac:dyDescent="0.25"/>
  <cols>
    <col min="1" max="1" width="4.42578125" bestFit="1" customWidth="1"/>
    <col min="2" max="2" width="7.28515625" customWidth="1"/>
    <col min="3" max="10" width="6" customWidth="1"/>
  </cols>
  <sheetData>
    <row r="1" spans="1:10" s="2" customFormat="1" ht="92.25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 s="4" cm="1">
        <f t="array" ref="B2:J2">TRANSPOSE([1]AUSTRIA!$F$2:$F$10)</f>
        <v>7.4999999999999997E-2</v>
      </c>
      <c r="C2" s="4">
        <v>0</v>
      </c>
      <c r="D2" s="4">
        <v>0.1</v>
      </c>
      <c r="E2" s="4">
        <v>0</v>
      </c>
      <c r="F2" s="4">
        <v>1.2500000000000001E-2</v>
      </c>
      <c r="G2" s="4">
        <v>6.25E-2</v>
      </c>
      <c r="H2" s="4">
        <v>0.2</v>
      </c>
      <c r="I2" s="4">
        <v>0.55000000000000004</v>
      </c>
      <c r="J2" s="4">
        <v>0</v>
      </c>
    </row>
    <row r="3" spans="1:10" x14ac:dyDescent="0.25">
      <c r="A3" s="1" t="s">
        <v>10</v>
      </c>
      <c r="B3" s="16">
        <v>1.1880826174373971E-2</v>
      </c>
      <c r="C3" s="16">
        <v>0.47863279108024132</v>
      </c>
      <c r="D3" s="16">
        <v>0.16921952111131419</v>
      </c>
      <c r="E3" s="16">
        <v>0</v>
      </c>
      <c r="F3" s="16">
        <v>1.9996344361177119E-2</v>
      </c>
      <c r="G3" s="16">
        <v>0.14198501188082621</v>
      </c>
      <c r="H3" s="16">
        <v>0.11570096874428799</v>
      </c>
      <c r="I3" s="16">
        <v>6.2584536647779201E-2</v>
      </c>
      <c r="J3" s="16">
        <v>0</v>
      </c>
    </row>
    <row r="4" spans="1:10" x14ac:dyDescent="0.25">
      <c r="A4" s="1" t="s">
        <v>11</v>
      </c>
      <c r="B4" s="4" cm="1">
        <f t="array" ref="B4:J4">TRANSPOSE([2]Foglio1!$E$2:$E$10)</f>
        <v>0.11976047904191617</v>
      </c>
      <c r="C4" s="4">
        <v>0</v>
      </c>
      <c r="D4" s="4">
        <v>0.56287425149700598</v>
      </c>
      <c r="E4" s="4">
        <v>0</v>
      </c>
      <c r="F4" s="4">
        <v>1.1976047904191617E-2</v>
      </c>
      <c r="G4" s="4">
        <v>7.1856287425149698E-2</v>
      </c>
      <c r="H4" s="4">
        <v>0.22754491017964071</v>
      </c>
      <c r="I4" s="4">
        <v>5.9880239520958087E-3</v>
      </c>
      <c r="J4" s="4">
        <v>0</v>
      </c>
    </row>
    <row r="5" spans="1:10" x14ac:dyDescent="0.25">
      <c r="A5" s="1" t="s">
        <v>12</v>
      </c>
      <c r="B5" s="4" cm="1">
        <f t="array" ref="B5:J5">TRANSPOSE([3]Foglio1!$E$2:$E$10)</f>
        <v>2.7E-2</v>
      </c>
      <c r="C5" s="4">
        <v>0</v>
      </c>
      <c r="D5" s="4">
        <v>9.6000000000000002E-2</v>
      </c>
      <c r="E5" s="4">
        <v>0.59699999999999998</v>
      </c>
      <c r="F5" s="4">
        <v>2.3E-2</v>
      </c>
      <c r="G5" s="4">
        <v>9.5000000000000001E-2</v>
      </c>
      <c r="H5" s="4">
        <v>7.0999999999999994E-2</v>
      </c>
      <c r="I5" s="4">
        <v>9.0999999999999998E-2</v>
      </c>
      <c r="J5" s="4">
        <v>0</v>
      </c>
    </row>
    <row r="6" spans="1:10" x14ac:dyDescent="0.25">
      <c r="A6" s="1" t="s">
        <v>13</v>
      </c>
      <c r="B6" s="4" cm="1">
        <f t="array" ref="B6:J6">TRANSPOSE([4]Foglio1!$F$2:$F$10)</f>
        <v>5.5729056123222459E-2</v>
      </c>
      <c r="C6" s="4">
        <v>7.7974187158262832E-3</v>
      </c>
      <c r="D6" s="4">
        <v>4.0872017222036927E-2</v>
      </c>
      <c r="E6" s="4">
        <v>3.4954468734523916E-2</v>
      </c>
      <c r="F6" s="4">
        <v>5.8619609269983733E-3</v>
      </c>
      <c r="G6" s="4">
        <v>0.16437746985638194</v>
      </c>
      <c r="H6" s="4">
        <v>0.28492162153967432</v>
      </c>
      <c r="I6" s="4">
        <v>0.40548598688133569</v>
      </c>
      <c r="J6" s="4">
        <v>0</v>
      </c>
    </row>
    <row r="7" spans="1:10" x14ac:dyDescent="0.25">
      <c r="A7" s="1" t="s">
        <v>14</v>
      </c>
      <c r="B7" s="4" cm="1">
        <f t="array" ref="B7:J7">TRANSPOSE([5]Foglio1!$E$2:$E$10)</f>
        <v>2.7774184767251058E-2</v>
      </c>
      <c r="C7" s="4">
        <v>7.5080765914394031E-4</v>
      </c>
      <c r="D7" s="4">
        <v>0.14270287386276534</v>
      </c>
      <c r="E7" s="4">
        <v>0.10218877385178203</v>
      </c>
      <c r="F7" s="4">
        <v>5.0909210406058171E-4</v>
      </c>
      <c r="G7" s="4">
        <v>3.4419900612150001E-2</v>
      </c>
      <c r="H7" s="4">
        <v>0.18725187277958016</v>
      </c>
      <c r="I7" s="4">
        <v>0.5044024943632669</v>
      </c>
      <c r="J7" s="4">
        <v>0</v>
      </c>
    </row>
    <row r="8" spans="1:10" x14ac:dyDescent="0.25">
      <c r="A8" s="1" t="s">
        <v>15</v>
      </c>
      <c r="B8" s="4" cm="1">
        <f t="array" ref="B8:J8">TRANSPOSE([6]Foglio1!$E$2:$E$10)</f>
        <v>9.562841530054645E-3</v>
      </c>
      <c r="C8" s="4">
        <v>0</v>
      </c>
      <c r="D8" s="4">
        <v>2.5956284153005469E-2</v>
      </c>
      <c r="E8" s="4">
        <v>0.1202185792349727</v>
      </c>
      <c r="F8" s="4">
        <v>0.16393442622950821</v>
      </c>
      <c r="G8" s="4">
        <v>0.11202185792349728</v>
      </c>
      <c r="H8" s="4">
        <v>4.0983606557377051E-3</v>
      </c>
      <c r="I8" s="4">
        <v>0.54918032786885262</v>
      </c>
      <c r="J8" s="4">
        <v>1.5027322404371588E-2</v>
      </c>
    </row>
    <row r="9" spans="1:10" x14ac:dyDescent="0.25">
      <c r="A9" s="1" t="s">
        <v>16</v>
      </c>
      <c r="B9" s="4" cm="1">
        <f t="array" ref="B9:J9">TRANSPOSE([7]Foglio1!$F$2:$F$10)</f>
        <v>1.5172163137203473E-2</v>
      </c>
      <c r="C9" s="4">
        <v>0.23983165449407931</v>
      </c>
      <c r="D9" s="4">
        <v>2.510079488350208E-2</v>
      </c>
      <c r="E9" s="4">
        <v>7.9834709994311054E-2</v>
      </c>
      <c r="F9" s="4">
        <v>1.6630850576621031E-3</v>
      </c>
      <c r="G9" s="4">
        <v>0.31726695968309304</v>
      </c>
      <c r="H9" s="4">
        <v>0.20366129849691017</v>
      </c>
      <c r="I9" s="4">
        <v>0.11677940509131447</v>
      </c>
      <c r="J9" s="4">
        <v>6.8992916192442118E-4</v>
      </c>
    </row>
    <row r="10" spans="1:10" x14ac:dyDescent="0.25">
      <c r="A10" s="1" t="s">
        <v>17</v>
      </c>
      <c r="B10" s="4" cm="1">
        <f t="array" ref="B10:J10">TRANSPOSE([8]Foglio1!$E$2:$E$10)</f>
        <v>1.234567901234568E-2</v>
      </c>
      <c r="C10" s="4">
        <v>0</v>
      </c>
      <c r="D10" s="4">
        <v>0.38271604938271608</v>
      </c>
      <c r="E10" s="4">
        <v>0</v>
      </c>
      <c r="F10" s="4">
        <v>0</v>
      </c>
      <c r="G10" s="4">
        <v>0.59259259259259256</v>
      </c>
      <c r="H10" s="4">
        <v>1.234567901234568E-2</v>
      </c>
      <c r="I10" s="4">
        <v>0</v>
      </c>
      <c r="J10" s="4">
        <v>0</v>
      </c>
    </row>
    <row r="11" spans="1:10" x14ac:dyDescent="0.25">
      <c r="A11" s="1" t="s">
        <v>18</v>
      </c>
      <c r="B11" s="4" cm="1">
        <f t="array" ref="B11:J11">TRANSPOSE([9]Foglio1!$E$2:$E$10)</f>
        <v>5.8952994812136464E-2</v>
      </c>
      <c r="C11" s="4">
        <v>1.9886810249960699E-2</v>
      </c>
      <c r="D11" s="4">
        <v>0.16404653356390506</v>
      </c>
      <c r="E11" s="4">
        <v>0.47598648011318978</v>
      </c>
      <c r="F11" s="4">
        <v>0</v>
      </c>
      <c r="G11" s="4">
        <v>0.14324267672797777</v>
      </c>
      <c r="H11" s="4">
        <v>4.3376303516218628E-2</v>
      </c>
      <c r="I11" s="4">
        <v>4.5852329298328359E-2</v>
      </c>
      <c r="J11" s="4">
        <v>4.865587171828329E-2</v>
      </c>
    </row>
    <row r="12" spans="1:10" x14ac:dyDescent="0.25">
      <c r="A12" s="1" t="s">
        <v>19</v>
      </c>
      <c r="B12" cm="1">
        <f t="array" ref="B12:J12">TRANSPOSE([10]Foglio1!$J$2:$J$10)</f>
        <v>0.13163346455127439</v>
      </c>
      <c r="C12" s="5">
        <v>0</v>
      </c>
      <c r="D12" s="5">
        <v>0.31992219157105584</v>
      </c>
      <c r="E12" s="5">
        <v>0</v>
      </c>
      <c r="F12" s="5">
        <v>3.0077808428944253E-2</v>
      </c>
      <c r="G12" s="5">
        <v>0.12793749254443515</v>
      </c>
      <c r="H12" s="5">
        <v>0.34145095232414807</v>
      </c>
      <c r="I12" s="5">
        <v>4.8383633544077286E-2</v>
      </c>
      <c r="J12" s="5">
        <v>5.9445703606505226E-4</v>
      </c>
    </row>
    <row r="13" spans="1:10" x14ac:dyDescent="0.25">
      <c r="A13" s="1" t="s">
        <v>20</v>
      </c>
      <c r="B13" s="5" cm="1">
        <f t="array" ref="B13:J13">TRANSPOSE([11]Foglio1!$E$2:$E$10)</f>
        <v>0.16153846153846133</v>
      </c>
      <c r="C13" s="4">
        <v>0</v>
      </c>
      <c r="D13" s="4">
        <v>0</v>
      </c>
      <c r="E13" s="4">
        <v>0</v>
      </c>
      <c r="F13" s="4">
        <v>0</v>
      </c>
      <c r="G13" s="4">
        <v>0.2846153846153856</v>
      </c>
      <c r="H13" s="4">
        <v>0.5538461538461531</v>
      </c>
      <c r="I13" s="4">
        <v>0</v>
      </c>
      <c r="J13" s="4">
        <v>0</v>
      </c>
    </row>
    <row r="14" spans="1:10" x14ac:dyDescent="0.25">
      <c r="A14" s="1" t="s">
        <v>21</v>
      </c>
      <c r="B14" s="4" cm="1">
        <f t="array" ref="B14:J14">TRANSPOSE([12]Foglio1!$E$2:$E$10)</f>
        <v>0.17195767195767198</v>
      </c>
      <c r="C14" s="4">
        <v>0</v>
      </c>
      <c r="D14" s="4">
        <v>0.10582010582010583</v>
      </c>
      <c r="E14" s="4">
        <v>0</v>
      </c>
      <c r="F14" s="4">
        <v>0.60317460317460325</v>
      </c>
      <c r="G14" s="4">
        <v>0</v>
      </c>
      <c r="H14" s="4">
        <v>0.10582010582010583</v>
      </c>
      <c r="I14" s="4">
        <v>0</v>
      </c>
      <c r="J14" s="4">
        <v>1.3227513227513229E-2</v>
      </c>
    </row>
    <row r="15" spans="1:10" x14ac:dyDescent="0.25">
      <c r="A15" s="1" t="s">
        <v>22</v>
      </c>
      <c r="B15" s="4">
        <v>0.02</v>
      </c>
      <c r="C15" s="4">
        <v>0.02</v>
      </c>
      <c r="D15" s="4">
        <v>0.17</v>
      </c>
      <c r="E15" s="4">
        <v>0.18</v>
      </c>
      <c r="F15" s="4">
        <v>0.03</v>
      </c>
      <c r="G15" s="4">
        <v>0.18</v>
      </c>
      <c r="H15" s="4">
        <v>0.32</v>
      </c>
      <c r="I15" s="4">
        <v>0.08</v>
      </c>
      <c r="J15" s="4">
        <v>0</v>
      </c>
    </row>
    <row r="16" spans="1:10" x14ac:dyDescent="0.25">
      <c r="A16" s="1" t="s">
        <v>23</v>
      </c>
      <c r="B16" s="4" cm="1">
        <f t="array" ref="B16:J16">TRANSPOSE([13]Foglio1!$F$2:$F$10)</f>
        <v>0.18085106382978725</v>
      </c>
      <c r="C16" s="4">
        <v>2.1276595744680851E-2</v>
      </c>
      <c r="D16" s="4">
        <v>0</v>
      </c>
      <c r="E16" s="4">
        <v>0.41489361702127658</v>
      </c>
      <c r="F16" s="4">
        <v>0</v>
      </c>
      <c r="G16" s="4">
        <v>5.3191489361702128E-2</v>
      </c>
      <c r="H16" s="4">
        <v>0.14893617021276595</v>
      </c>
      <c r="I16" s="4">
        <v>0.15957446808510639</v>
      </c>
      <c r="J16" s="4">
        <v>2.1276595744680851E-2</v>
      </c>
    </row>
    <row r="17" spans="1:10" x14ac:dyDescent="0.25">
      <c r="A17" s="1" t="s">
        <v>24</v>
      </c>
      <c r="B17" s="6" cm="1">
        <f t="array" ref="B17:J17">TRANSPOSE([14]Foglio1!$H$2:$H$10)</f>
        <v>3.7384418769112519E-2</v>
      </c>
      <c r="C17" s="6">
        <v>0</v>
      </c>
      <c r="D17" s="6">
        <v>2.6352848591848499E-2</v>
      </c>
      <c r="E17" s="6">
        <v>0.43899875147728196</v>
      </c>
      <c r="F17" s="6">
        <v>0</v>
      </c>
      <c r="G17" s="6">
        <v>0.11</v>
      </c>
      <c r="H17" s="6">
        <v>0.26596169544795412</v>
      </c>
      <c r="I17" s="6">
        <v>0.1186990328086478</v>
      </c>
      <c r="J17" s="6">
        <v>2.6032529051550966E-3</v>
      </c>
    </row>
    <row r="18" spans="1:10" x14ac:dyDescent="0.25">
      <c r="A18" s="1" t="s">
        <v>25</v>
      </c>
      <c r="B18" s="4" cm="1">
        <f t="array" ref="B18:J18">TRANSPOSE([15]Foglio1!$F$2:$F$10)</f>
        <v>0.23461209962388141</v>
      </c>
      <c r="C18" s="4">
        <v>0</v>
      </c>
      <c r="D18" s="4">
        <v>0.10732984293193715</v>
      </c>
      <c r="E18" s="4">
        <v>6.8062827225130865E-2</v>
      </c>
      <c r="F18" s="4">
        <v>0</v>
      </c>
      <c r="G18" s="4">
        <v>8.0995025588760927E-2</v>
      </c>
      <c r="H18" s="4">
        <v>0.46643126733090912</v>
      </c>
      <c r="I18" s="4">
        <v>4.2516569825939377E-2</v>
      </c>
      <c r="J18" s="4">
        <v>5.2367473441009211E-5</v>
      </c>
    </row>
    <row r="19" spans="1:10" x14ac:dyDescent="0.25">
      <c r="A19" s="1" t="s">
        <v>26</v>
      </c>
      <c r="B19" s="4" cm="1">
        <f t="array" ref="B19:J19">TRANSPOSE([16]Foglio1!$F$2:$F$10)</f>
        <v>6.3763151455835582E-2</v>
      </c>
      <c r="C19" s="4">
        <v>0</v>
      </c>
      <c r="D19" s="4">
        <v>0.23494966618896151</v>
      </c>
      <c r="E19" s="4">
        <v>0</v>
      </c>
      <c r="F19" s="4">
        <v>0</v>
      </c>
      <c r="G19" s="4">
        <v>0.23052623300360028</v>
      </c>
      <c r="H19" s="4">
        <v>0.35037226047747211</v>
      </c>
      <c r="I19" s="4">
        <v>0.10763920444615331</v>
      </c>
      <c r="J19" s="4">
        <v>1.5513999091195078E-2</v>
      </c>
    </row>
    <row r="20" spans="1:10" x14ac:dyDescent="0.25">
      <c r="A20" s="1" t="s">
        <v>27</v>
      </c>
      <c r="B20" s="16">
        <v>8.1387119603680114E-2</v>
      </c>
      <c r="C20" s="16">
        <v>0.10898796886058031</v>
      </c>
      <c r="D20" s="16">
        <v>0.25760792639773528</v>
      </c>
      <c r="E20" s="16">
        <v>0</v>
      </c>
      <c r="F20" s="16">
        <v>7.0771408351026188E-4</v>
      </c>
      <c r="G20" s="16">
        <v>1.0615711252653931E-2</v>
      </c>
      <c r="H20" s="16">
        <v>0.16135881104033969</v>
      </c>
      <c r="I20" s="16">
        <v>0.37862703467799008</v>
      </c>
      <c r="J20" s="16">
        <v>7.0771408351026188E-4</v>
      </c>
    </row>
    <row r="21" spans="1:10" x14ac:dyDescent="0.25">
      <c r="A21" s="1" t="s">
        <v>28</v>
      </c>
      <c r="B21" s="4" cm="1">
        <f t="array" ref="B21:J21">TRANSPOSE([17]Foglio1!$E$2:$E$10)</f>
        <v>8.4745762711864403E-2</v>
      </c>
      <c r="C21" s="4">
        <v>0</v>
      </c>
      <c r="D21" s="4">
        <v>0.10169491525423729</v>
      </c>
      <c r="E21" s="4">
        <v>0.5423728813559322</v>
      </c>
      <c r="F21" s="4">
        <v>0</v>
      </c>
      <c r="G21" s="4">
        <v>0.20338983050847459</v>
      </c>
      <c r="H21" s="4">
        <v>3.3898305084745763E-2</v>
      </c>
      <c r="I21" s="4">
        <v>0</v>
      </c>
      <c r="J21" s="4">
        <v>3.3898305084745763E-2</v>
      </c>
    </row>
    <row r="22" spans="1:10" x14ac:dyDescent="0.25">
      <c r="A22" s="1" t="s">
        <v>29</v>
      </c>
      <c r="B22" s="4" cm="1">
        <f t="array" ref="B22:J22">TRANSPOSE([18]Foglio1!$E$2:$E$10)</f>
        <v>0.14768771755345597</v>
      </c>
      <c r="C22" s="4">
        <v>0.16678269517652905</v>
      </c>
      <c r="D22" s="4">
        <v>1.969169567379413E-2</v>
      </c>
      <c r="E22" s="4">
        <v>5.6787667826951757E-2</v>
      </c>
      <c r="F22" s="4">
        <v>0</v>
      </c>
      <c r="G22" s="4">
        <v>0.14778717056190949</v>
      </c>
      <c r="H22" s="4">
        <v>0.10313276976628542</v>
      </c>
      <c r="I22" s="4">
        <v>0.1920437593237195</v>
      </c>
      <c r="J22" s="4">
        <v>0.16608652411735453</v>
      </c>
    </row>
    <row r="23" spans="1:10" x14ac:dyDescent="0.25">
      <c r="A23" s="1" t="s">
        <v>30</v>
      </c>
      <c r="B23" s="4" cm="1">
        <f t="array" ref="B23:J23">TRANSPOSE([19]Foglio1!$E$2:$E$10)</f>
        <v>1.0657193605683837E-2</v>
      </c>
      <c r="C23" s="4">
        <v>0</v>
      </c>
      <c r="D23" s="4">
        <v>0.50408525754884548</v>
      </c>
      <c r="E23" s="4">
        <v>0</v>
      </c>
      <c r="F23" s="4">
        <v>1.4209591474245115E-3</v>
      </c>
      <c r="G23" s="4">
        <v>2.5044404973357016E-2</v>
      </c>
      <c r="H23" s="4">
        <v>0.44795737122557722</v>
      </c>
      <c r="I23" s="4">
        <v>1.08348134991119E-2</v>
      </c>
      <c r="J23" s="4">
        <v>0</v>
      </c>
    </row>
    <row r="24" spans="1:10" x14ac:dyDescent="0.25">
      <c r="A24" s="1" t="s">
        <v>31</v>
      </c>
      <c r="B24" s="4" cm="1">
        <f t="array" ref="B24:J24">TRANSPOSE([20]Foglio1!$F$2:$F$10)</f>
        <v>2.7183806856554079E-2</v>
      </c>
      <c r="C24" s="4">
        <v>0.2989907972856834</v>
      </c>
      <c r="D24" s="4">
        <v>3.0830706633150091E-2</v>
      </c>
      <c r="E24" s="4">
        <v>5.5484035998044461E-2</v>
      </c>
      <c r="F24" s="4">
        <v>1.4463286560738036E-3</v>
      </c>
      <c r="G24" s="4">
        <v>0.35611241201002625</v>
      </c>
      <c r="H24" s="4">
        <v>0.15071222721464592</v>
      </c>
      <c r="I24" s="4">
        <v>7.872809140797106E-2</v>
      </c>
      <c r="J24" s="4">
        <v>5.1159393785089912E-4</v>
      </c>
    </row>
    <row r="25" spans="1:10" x14ac:dyDescent="0.25">
      <c r="A25" s="1" t="s">
        <v>32</v>
      </c>
      <c r="B25" s="5" cm="1">
        <f t="array" ref="B25:J25">TRANSPOSE([21]Foglio1!$F$2:$F$10)</f>
        <v>8.5944740003432232E-2</v>
      </c>
      <c r="C25" s="5">
        <v>0</v>
      </c>
      <c r="D25" s="5">
        <v>0.29855072463768118</v>
      </c>
      <c r="E25" s="5">
        <v>0</v>
      </c>
      <c r="F25" s="5">
        <v>5.7971014492753624E-3</v>
      </c>
      <c r="G25" s="5">
        <v>0.27536231884057971</v>
      </c>
      <c r="H25" s="5">
        <v>0.18840579710144928</v>
      </c>
      <c r="I25" s="5">
        <v>0.12903052506696711</v>
      </c>
      <c r="J25" s="5">
        <v>1.6908792900615074E-2</v>
      </c>
    </row>
    <row r="26" spans="1:10" x14ac:dyDescent="0.25">
      <c r="A26" s="1" t="s">
        <v>33</v>
      </c>
      <c r="B26" s="4" cm="1">
        <f t="array" ref="B26:J26">TRANSPOSE([22]Foglio1!$F$2:$F$10)</f>
        <v>6.8039475290383761E-2</v>
      </c>
      <c r="C26" s="4">
        <v>0.12274993661793289</v>
      </c>
      <c r="D26" s="4">
        <v>0.14447355324563133</v>
      </c>
      <c r="E26" s="4">
        <v>0.19396790519920748</v>
      </c>
      <c r="F26" s="4">
        <v>5.2677540212400342E-2</v>
      </c>
      <c r="G26" s="4">
        <v>0.18569067673267792</v>
      </c>
      <c r="H26" s="4">
        <v>0.12794726612017238</v>
      </c>
      <c r="I26" s="4">
        <v>9.2002591622299221E-2</v>
      </c>
      <c r="J26" s="4">
        <v>1.2451054959294628E-2</v>
      </c>
    </row>
    <row r="27" spans="1:10" x14ac:dyDescent="0.25">
      <c r="A27" s="1" t="s">
        <v>34</v>
      </c>
      <c r="B27" s="4" cm="1">
        <f t="array" ref="B27:J27">TRANSPOSE([23]Foglio1!$G$2:$G$10)</f>
        <v>1.9250769465242026E-2</v>
      </c>
      <c r="C27" s="4">
        <v>0.11238841436002828</v>
      </c>
      <c r="D27" s="4">
        <v>1.279646338342327E-2</v>
      </c>
      <c r="E27" s="4">
        <v>0.35949914546463624</v>
      </c>
      <c r="F27" s="4">
        <v>0.15710414595828257</v>
      </c>
      <c r="G27" s="4">
        <v>0.14159071063026663</v>
      </c>
      <c r="H27" s="4">
        <v>0.13622626064335058</v>
      </c>
      <c r="I27" s="4">
        <v>6.8712694954359329E-3</v>
      </c>
      <c r="J27" s="4">
        <v>5.4272820599334588E-2</v>
      </c>
    </row>
    <row r="28" spans="1:10" x14ac:dyDescent="0.25">
      <c r="A28" s="1" t="s">
        <v>35</v>
      </c>
      <c r="B28" s="16">
        <v>0.15751789976133651</v>
      </c>
      <c r="C28" s="16">
        <v>0</v>
      </c>
      <c r="D28" s="16">
        <v>0.14558472553699289</v>
      </c>
      <c r="E28" s="16">
        <v>0</v>
      </c>
      <c r="F28" s="16">
        <v>0.1073985680190931</v>
      </c>
      <c r="G28" s="16">
        <v>0.1026252983293556</v>
      </c>
      <c r="H28" s="16">
        <v>0.37947494033412887</v>
      </c>
      <c r="I28" s="16">
        <v>0.1073985680190931</v>
      </c>
      <c r="J28" s="16">
        <v>0</v>
      </c>
    </row>
    <row r="29" spans="1:10" x14ac:dyDescent="0.25">
      <c r="A29" s="1" t="s">
        <v>36</v>
      </c>
      <c r="B29" s="4" cm="1">
        <f t="array" ref="B29:J29">TRANSPOSE([24]Foglio1!$F$2:$F$10)</f>
        <v>0.13097133757961782</v>
      </c>
      <c r="C29" s="4">
        <v>0</v>
      </c>
      <c r="D29" s="4">
        <v>7.1656050955413997E-2</v>
      </c>
      <c r="E29" s="4">
        <v>0</v>
      </c>
      <c r="F29" s="4">
        <v>0</v>
      </c>
      <c r="G29" s="4">
        <v>0.2902070063694267</v>
      </c>
      <c r="H29" s="4">
        <v>0.46457006369426745</v>
      </c>
      <c r="I29" s="4">
        <v>4.2595541401273876E-2</v>
      </c>
      <c r="J29" s="4">
        <v>0</v>
      </c>
    </row>
    <row r="30" spans="1:10" x14ac:dyDescent="0.25">
      <c r="A30" s="1" t="s">
        <v>37</v>
      </c>
      <c r="B30" s="9">
        <v>0.39099999999999996</v>
      </c>
      <c r="C30" s="9">
        <v>5.0000000000000001E-4</v>
      </c>
      <c r="D30" s="9">
        <v>0.19500000000000003</v>
      </c>
      <c r="E30" s="9">
        <v>0</v>
      </c>
      <c r="F30" s="9">
        <v>0.25449999999999995</v>
      </c>
      <c r="G30" s="9">
        <v>1.8400000000000017E-2</v>
      </c>
      <c r="H30" s="9">
        <v>7.3600000000000068E-2</v>
      </c>
      <c r="I30" s="9">
        <v>6.7000000000000004E-2</v>
      </c>
      <c r="J30" s="9">
        <v>0</v>
      </c>
    </row>
    <row r="31" spans="1:10" x14ac:dyDescent="0.25">
      <c r="A31" s="1" t="s">
        <v>38</v>
      </c>
      <c r="B31" s="4" cm="1">
        <f t="array" ref="B31:J31">TRANSPOSE([25]Foglio1!$E$2:$E$10)</f>
        <v>5.4545454545454548E-4</v>
      </c>
      <c r="C31" s="4">
        <v>0</v>
      </c>
      <c r="D31" s="4">
        <v>0.94490909090909092</v>
      </c>
      <c r="E31" s="4">
        <v>0</v>
      </c>
      <c r="F31" s="4">
        <v>0</v>
      </c>
      <c r="G31" s="4">
        <v>5.4545454545454543E-2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 cm="1">
        <f t="array" ref="B32:J32">TRANSPOSE([26]Foglio1!$E$2:$E$10)</f>
        <v>9.7465886939571145E-3</v>
      </c>
      <c r="C32" s="4">
        <v>0</v>
      </c>
      <c r="D32" s="4">
        <v>0.6335282651072125</v>
      </c>
      <c r="E32" s="4">
        <v>5.8479532163742687E-2</v>
      </c>
      <c r="F32" s="4">
        <v>5.8479532163742687E-3</v>
      </c>
      <c r="G32" s="4">
        <v>0.12670565302144249</v>
      </c>
      <c r="H32" s="4">
        <v>9.7465886939571145E-2</v>
      </c>
      <c r="I32" s="4">
        <v>6.8226120857699801E-2</v>
      </c>
      <c r="J32" s="4">
        <v>0</v>
      </c>
    </row>
    <row r="33" spans="1:10" x14ac:dyDescent="0.25">
      <c r="A33" s="1" t="s">
        <v>40</v>
      </c>
      <c r="B33" s="16">
        <v>8.0412371134020624E-2</v>
      </c>
      <c r="C33" s="16">
        <v>0.1201649484536083</v>
      </c>
      <c r="D33" s="16">
        <v>0.39414432989690718</v>
      </c>
      <c r="E33" s="16">
        <v>3.4144329896907223E-2</v>
      </c>
      <c r="F33" s="16">
        <v>4.9814432989690717E-2</v>
      </c>
      <c r="G33" s="16">
        <v>0.14259793814432989</v>
      </c>
      <c r="H33" s="16">
        <v>0.1772371134020618</v>
      </c>
      <c r="I33" s="16">
        <v>4.9484536082474221E-4</v>
      </c>
      <c r="J33" s="16">
        <v>9.8969072164948441E-4</v>
      </c>
    </row>
    <row r="34" spans="1:10" x14ac:dyDescent="0.25">
      <c r="A34" s="1" t="s">
        <v>41</v>
      </c>
      <c r="B34" s="4" cm="1">
        <f t="array" ref="B34:J34">TRANSPOSE([27]Foglio1!$F$2:$F$10)</f>
        <v>0</v>
      </c>
      <c r="C34" s="4">
        <v>0</v>
      </c>
      <c r="D34" s="4">
        <v>0</v>
      </c>
      <c r="E34" s="4">
        <v>0</v>
      </c>
      <c r="F34" s="4">
        <v>2.0682523267838678E-3</v>
      </c>
      <c r="G34" s="4">
        <v>2.5853154084798345E-2</v>
      </c>
      <c r="H34" s="4">
        <v>7.7559462254395029E-2</v>
      </c>
      <c r="I34" s="4">
        <v>0.89451913133402272</v>
      </c>
      <c r="J34" s="4">
        <v>0</v>
      </c>
    </row>
    <row r="35" spans="1:10" x14ac:dyDescent="0.25">
      <c r="A35" s="1" t="s">
        <v>42</v>
      </c>
      <c r="B35" s="4" cm="1">
        <f t="array" ref="B35:J35">TRANSPOSE([28]Foglio1!$E$2:$E$10)</f>
        <v>8.0798910576486624E-2</v>
      </c>
      <c r="C35" s="4">
        <v>0.31230140717203814</v>
      </c>
      <c r="D35" s="4">
        <v>0.23967317294598275</v>
      </c>
      <c r="E35" s="4">
        <v>0.16114389468906037</v>
      </c>
      <c r="F35" s="4">
        <v>7.7167498865183841E-3</v>
      </c>
      <c r="G35" s="4">
        <v>1.3163867453472538E-2</v>
      </c>
      <c r="H35" s="4">
        <v>0.1634135270086246</v>
      </c>
      <c r="I35" s="4">
        <v>1.4979573309123922E-2</v>
      </c>
      <c r="J35" s="4">
        <v>6.8088969586926921E-3</v>
      </c>
    </row>
    <row r="36" spans="1:10" x14ac:dyDescent="0.25">
      <c r="A36" s="1" t="s">
        <v>43</v>
      </c>
      <c r="B36" s="4" cm="1">
        <f t="array" ref="B36:J36">TRANSPOSE([29]Foglio1!$E$2:$E$10)</f>
        <v>3.0927835051546393E-2</v>
      </c>
      <c r="C36" s="4">
        <v>0</v>
      </c>
      <c r="D36" s="4">
        <v>0</v>
      </c>
      <c r="E36" s="4">
        <v>0</v>
      </c>
      <c r="F36" s="4">
        <v>5.1546391752577317E-2</v>
      </c>
      <c r="G36" s="4">
        <v>0.36082474226804123</v>
      </c>
      <c r="H36" s="4">
        <v>0.36082474226804123</v>
      </c>
      <c r="I36" s="4">
        <v>0.18556701030927836</v>
      </c>
      <c r="J36" s="4">
        <v>1.0309278350515464E-2</v>
      </c>
    </row>
    <row r="37" spans="1:10" x14ac:dyDescent="0.25">
      <c r="A37" s="1" t="s">
        <v>44</v>
      </c>
      <c r="B37" s="4" cm="1">
        <f t="array" ref="B37:J37">TRANSPOSE([30]Foglio1!$E$2:$E$10)</f>
        <v>1.0000000000000002E-2</v>
      </c>
      <c r="C37" s="4">
        <v>0.10700000000000001</v>
      </c>
      <c r="D37" s="4">
        <v>4.7999999999999959E-2</v>
      </c>
      <c r="E37" s="4">
        <v>0.31200000000000006</v>
      </c>
      <c r="F37" s="4">
        <v>5.0000000000000001E-3</v>
      </c>
      <c r="G37" s="4">
        <v>0.14599999999999999</v>
      </c>
      <c r="H37" s="4">
        <v>0.19700000000000004</v>
      </c>
      <c r="I37" s="4">
        <v>0.19100000000000003</v>
      </c>
      <c r="J37" s="4">
        <v>0</v>
      </c>
    </row>
    <row r="38" spans="1:10" x14ac:dyDescent="0.25">
      <c r="A38" s="1" t="s">
        <v>46</v>
      </c>
      <c r="B38" s="4" cm="1">
        <f t="array" ref="B38:J38">TRANSPOSE([31]Foglio1!$E$2:$E$10)</f>
        <v>8.5427135678391955E-2</v>
      </c>
      <c r="C38" s="4">
        <v>0</v>
      </c>
      <c r="D38" s="4">
        <v>0</v>
      </c>
      <c r="E38" s="4">
        <v>0.25125628140703515</v>
      </c>
      <c r="F38" s="4">
        <v>0</v>
      </c>
      <c r="G38" s="4">
        <v>3.5175879396984924E-2</v>
      </c>
      <c r="H38" s="4">
        <v>0.27638190954773867</v>
      </c>
      <c r="I38" s="4">
        <v>0.33668341708542715</v>
      </c>
      <c r="J38" s="4">
        <v>1.507537688442211E-2</v>
      </c>
    </row>
    <row r="39" spans="1:10" x14ac:dyDescent="0.25">
      <c r="A39" s="1" t="s">
        <v>47</v>
      </c>
      <c r="B39" s="16">
        <v>2.1853805576488319E-2</v>
      </c>
      <c r="C39" s="16">
        <v>0.24189902034664659</v>
      </c>
      <c r="D39" s="16">
        <v>3.5418236623963831E-2</v>
      </c>
      <c r="E39" s="16">
        <v>0.42125094197437829</v>
      </c>
      <c r="F39" s="16">
        <v>5.2750565184626983E-3</v>
      </c>
      <c r="G39" s="16">
        <v>3.3157498116051252E-2</v>
      </c>
      <c r="H39" s="16">
        <v>7.5357950263752827E-4</v>
      </c>
      <c r="I39" s="16">
        <v>0.2403918613413715</v>
      </c>
      <c r="J39" s="16">
        <v>0</v>
      </c>
    </row>
    <row r="40" spans="1:10" x14ac:dyDescent="0.25">
      <c r="A40" s="1" t="s">
        <v>48</v>
      </c>
      <c r="B40" s="16">
        <v>6.3901345291479825E-2</v>
      </c>
      <c r="C40" s="16">
        <v>5.7548579970104638E-2</v>
      </c>
      <c r="D40" s="16">
        <v>8.1464872944693581E-2</v>
      </c>
      <c r="E40" s="16">
        <v>0.59454409566517197</v>
      </c>
      <c r="F40" s="16">
        <v>3.8490284005979078E-2</v>
      </c>
      <c r="G40" s="16">
        <v>2.5784753363228701E-2</v>
      </c>
      <c r="H40" s="16">
        <v>0</v>
      </c>
      <c r="I40" s="16">
        <v>0.1382660687593423</v>
      </c>
      <c r="J40" s="16">
        <v>0</v>
      </c>
    </row>
    <row r="41" spans="1:10" x14ac:dyDescent="0.25">
      <c r="A41" s="1" t="s">
        <v>49</v>
      </c>
      <c r="B41" s="16">
        <v>2.4286283769280308E-2</v>
      </c>
      <c r="C41" s="16">
        <v>0.34062126276409799</v>
      </c>
      <c r="D41" s="16">
        <v>0.23213026279476251</v>
      </c>
      <c r="E41" s="16">
        <v>0</v>
      </c>
      <c r="F41" s="16">
        <v>7.4821379289196901E-3</v>
      </c>
      <c r="G41" s="16">
        <v>4.8572567538560617E-2</v>
      </c>
      <c r="H41" s="16">
        <v>0.107755051976327</v>
      </c>
      <c r="I41" s="16">
        <v>0.20572812854558281</v>
      </c>
      <c r="J41" s="16">
        <v>3.3424304682469111E-2</v>
      </c>
    </row>
    <row r="42" spans="1:10" x14ac:dyDescent="0.25">
      <c r="A42" s="1" t="s">
        <v>50</v>
      </c>
      <c r="B42" s="4" cm="1">
        <f t="array" ref="B42:J42">TRANSPOSE([32]Foglio1!$F$2:$F$10)</f>
        <v>1.7160749309839428E-2</v>
      </c>
      <c r="C42" s="4">
        <v>1.8646127510970955E-2</v>
      </c>
      <c r="D42" s="4">
        <v>0.17591954944671376</v>
      </c>
      <c r="E42" s="4">
        <v>0.13971559981578566</v>
      </c>
      <c r="F42" s="4">
        <v>4.0950813570456409E-3</v>
      </c>
      <c r="G42" s="4">
        <v>0.33428899525142075</v>
      </c>
      <c r="H42" s="4">
        <v>0.25027336276074513</v>
      </c>
      <c r="I42" s="4">
        <v>5.2938467436170318E-2</v>
      </c>
      <c r="J42" s="4">
        <v>6.9620671113081699E-3</v>
      </c>
    </row>
    <row r="43" spans="1:10" x14ac:dyDescent="0.25">
      <c r="A43" s="1" t="s">
        <v>56</v>
      </c>
      <c r="B43" s="4" cm="1">
        <f t="array" ref="B43:J43">TRANSPOSE([33]Foglio1!$E$2:$E$10)</f>
        <v>4.6376811594202899E-2</v>
      </c>
      <c r="C43" s="4">
        <v>0.41449275362318838</v>
      </c>
      <c r="D43" s="4">
        <v>6.6666666666666666E-2</v>
      </c>
      <c r="E43" s="4">
        <v>7.2463768115942032E-2</v>
      </c>
      <c r="F43" s="4">
        <v>2.8985507246376812E-3</v>
      </c>
      <c r="G43" s="4">
        <v>0.11884057971014493</v>
      </c>
      <c r="H43" s="4">
        <v>0.23478260869565218</v>
      </c>
      <c r="I43" s="4">
        <v>1.7391304347826087E-2</v>
      </c>
      <c r="J43" s="4">
        <v>2.6086956521739129E-2</v>
      </c>
    </row>
    <row r="44" spans="1:10" x14ac:dyDescent="0.25">
      <c r="A44" s="9" t="s">
        <v>119</v>
      </c>
      <c r="B44">
        <v>0.02</v>
      </c>
      <c r="C44">
        <v>0.21</v>
      </c>
      <c r="D44">
        <v>0.09</v>
      </c>
      <c r="E44">
        <v>0.08</v>
      </c>
      <c r="F44">
        <v>0.01</v>
      </c>
      <c r="G44">
        <v>0.28000000000000003</v>
      </c>
      <c r="H44">
        <v>0.18</v>
      </c>
      <c r="I44">
        <v>0.13</v>
      </c>
      <c r="J4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B7DF3D-E19F-4791-82C6-C9421388C8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280FD9-5CE7-4C50-9573-3E4B50BE9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Legenda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2023-12-01T15:27:23Z</dcterms:created>
  <dcterms:modified xsi:type="dcterms:W3CDTF">2024-05-06T10:19:36Z</dcterms:modified>
</cp:coreProperties>
</file>