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421550_polimi_it/Documents/"/>
    </mc:Choice>
  </mc:AlternateContent>
  <xr:revisionPtr revIDLastSave="0" documentId="8_{98AE455A-C4E3-420B-AB87-C4801733250E}" xr6:coauthVersionLast="47" xr6:coauthVersionMax="47" xr10:uidLastSave="{00000000-0000-0000-0000-000000000000}"/>
  <bookViews>
    <workbookView xWindow="-96" yWindow="0" windowWidth="11712" windowHeight="12336" xr2:uid="{87EA46F2-6254-4C9E-BE8A-41AEBC64BD21}"/>
  </bookViews>
  <sheets>
    <sheet name="GDI" sheetId="2" r:id="rId1"/>
  </sheets>
  <definedNames>
    <definedName name="_xlnm._FilterDatabase" localSheetId="0" hidden="1">GDI!$A$1:$B$168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2" l="1"/>
  <c r="B161" i="2"/>
  <c r="B160" i="2"/>
  <c r="B153" i="2"/>
  <c r="B151" i="2"/>
  <c r="B150" i="2"/>
  <c r="B147" i="2"/>
  <c r="B145" i="2"/>
  <c r="B144" i="2"/>
  <c r="B143" i="2"/>
  <c r="B141" i="2"/>
  <c r="B140" i="2"/>
  <c r="B139" i="2"/>
  <c r="B138" i="2"/>
  <c r="B137" i="2"/>
  <c r="B136" i="2"/>
  <c r="B135" i="2"/>
  <c r="B133" i="2"/>
  <c r="B128" i="2"/>
  <c r="B126" i="2"/>
  <c r="B125" i="2"/>
  <c r="B124" i="2"/>
  <c r="B120" i="2"/>
  <c r="B116" i="2"/>
  <c r="B115" i="2"/>
  <c r="B110" i="2"/>
  <c r="B109" i="2"/>
  <c r="B107" i="2"/>
  <c r="B103" i="2"/>
  <c r="B102" i="2"/>
  <c r="B101" i="2"/>
  <c r="B99" i="2"/>
  <c r="B97" i="2"/>
  <c r="B95" i="2"/>
  <c r="B92" i="2"/>
  <c r="B91" i="2"/>
  <c r="B88" i="2"/>
  <c r="B86" i="2"/>
  <c r="B79" i="2"/>
  <c r="B78" i="2"/>
  <c r="B77" i="2"/>
  <c r="B76" i="2"/>
  <c r="B75" i="2"/>
  <c r="B72" i="2"/>
  <c r="B71" i="2"/>
  <c r="B70" i="2"/>
  <c r="B69" i="2"/>
  <c r="B65" i="2"/>
  <c r="B61" i="2"/>
  <c r="B60" i="2"/>
  <c r="B59" i="2"/>
  <c r="B55" i="2"/>
  <c r="B54" i="2"/>
  <c r="B50" i="2"/>
  <c r="B44" i="2"/>
  <c r="B42" i="2"/>
  <c r="B40" i="2"/>
  <c r="B39" i="2"/>
  <c r="B37" i="2"/>
  <c r="B35" i="2"/>
  <c r="B32" i="2"/>
  <c r="B30" i="2"/>
  <c r="B27" i="2"/>
  <c r="B24" i="2"/>
  <c r="B21" i="2"/>
  <c r="B20" i="2"/>
  <c r="B19" i="2"/>
  <c r="B14" i="2"/>
  <c r="B9" i="2"/>
  <c r="B8" i="2"/>
  <c r="B6" i="2"/>
  <c r="B3" i="2"/>
</calcChain>
</file>

<file path=xl/sharedStrings.xml><?xml version="1.0" encoding="utf-8"?>
<sst xmlns="http://schemas.openxmlformats.org/spreadsheetml/2006/main" count="169" uniqueCount="169">
  <si>
    <t>Country</t>
  </si>
  <si>
    <t>Overall score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</si>
  <si>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</si>
  <si>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</si>
  <si>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</si>
  <si>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</si>
  <si>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</si>
  <si>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</si>
  <si>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</si>
  <si>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</si>
  <si>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</si>
  <si>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</si>
  <si>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</si>
  <si>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</si>
  <si>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</si>
  <si>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</si>
  <si>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</si>
  <si>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</si>
  <si>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Hercegovina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</si>
  <si>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</si>
  <si>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</si>
  <si>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</si>
  <si>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</si>
  <si>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</si>
  <si>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</si>
  <si>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</si>
  <si>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</si>
  <si>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</si>
  <si>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</si>
  <si>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</si>
  <si>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</si>
  <si>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</si>
  <si>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</si>
  <si>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</si>
  <si>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</si>
  <si>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Costa Rica</t>
  </si>
  <si>
    <t>Côte d’Ivoire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</si>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</sst>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BD7A-0ADD-488E-955F-74793D72CF0C}">
  <sheetPr>
    <tabColor rgb="FFFF595E"/>
  </sheetPr>
  <dimension ref="A1:B168"/>
  <sheetViews>
    <sheetView tabSelected="1" workbookViewId="0"/>
  </sheetViews>
  <sheetFormatPr defaultRowHeight="14.4" x14ac:dyDescent="0.3"/>
  <cols>
    <col min="1" max="1" width="28" bestFit="1" customWidth="1"/>
    <col min="2" max="2" width="17.88671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t="s">
        <v>2</v>
      </c>
      <c r="B2">
        <v>3.2</v>
      </c>
    </row>
    <row r="3" spans="1:2" x14ac:dyDescent="0.3">
      <c r="A3" s="3" t="s">
        <v>3</v>
      </c>
      <c r="B3">
        <f>641/(10)</f>
        <v>64.099999999999994</v>
      </c>
    </row>
    <row r="4" spans="1:2" x14ac:dyDescent="0.3">
      <c r="A4" s="3" t="s">
        <v>4</v>
      </c>
      <c r="B4">
        <v>36.6</v>
      </c>
    </row>
    <row r="5" spans="1:2" x14ac:dyDescent="0.3">
      <c r="A5" s="3" t="s">
        <v>5</v>
      </c>
      <c r="B5">
        <v>39.6</v>
      </c>
    </row>
    <row r="6" spans="1:2" x14ac:dyDescent="0.3">
      <c r="A6" s="3" t="s">
        <v>6</v>
      </c>
      <c r="B6">
        <f>685/(10)</f>
        <v>68.5</v>
      </c>
    </row>
    <row r="7" spans="1:2" x14ac:dyDescent="0.3">
      <c r="A7" s="3" t="s">
        <v>7</v>
      </c>
      <c r="B7">
        <v>56.3</v>
      </c>
    </row>
    <row r="8" spans="1:2" x14ac:dyDescent="0.3">
      <c r="A8" s="3" t="s">
        <v>8</v>
      </c>
      <c r="B8">
        <f>871/(10)</f>
        <v>87.1</v>
      </c>
    </row>
    <row r="9" spans="1:2" x14ac:dyDescent="0.3">
      <c r="A9" s="3" t="s">
        <v>9</v>
      </c>
      <c r="B9">
        <f>820/(10)</f>
        <v>82</v>
      </c>
    </row>
    <row r="10" spans="1:2" x14ac:dyDescent="0.3">
      <c r="A10" s="3" t="s">
        <v>10</v>
      </c>
      <c r="B10">
        <v>28.7</v>
      </c>
    </row>
    <row r="11" spans="1:2" x14ac:dyDescent="0.3">
      <c r="A11" s="3" t="s">
        <v>11</v>
      </c>
      <c r="B11">
        <v>25.2</v>
      </c>
    </row>
    <row r="12" spans="1:2" x14ac:dyDescent="0.3">
      <c r="A12" s="3" t="s">
        <v>12</v>
      </c>
      <c r="B12">
        <v>59.9</v>
      </c>
    </row>
    <row r="13" spans="1:2" x14ac:dyDescent="0.3">
      <c r="A13" s="3" t="s">
        <v>13</v>
      </c>
      <c r="B13">
        <v>19.899999999999999</v>
      </c>
    </row>
    <row r="14" spans="1:2" x14ac:dyDescent="0.3">
      <c r="A14" s="3" t="s">
        <v>14</v>
      </c>
      <c r="B14">
        <f>764/(10)</f>
        <v>76.400000000000006</v>
      </c>
    </row>
    <row r="15" spans="1:2" x14ac:dyDescent="0.3">
      <c r="A15" s="3" t="s">
        <v>15</v>
      </c>
      <c r="B15">
        <v>42.8</v>
      </c>
    </row>
    <row r="16" spans="1:2" x14ac:dyDescent="0.3">
      <c r="A16" s="3" t="s">
        <v>16</v>
      </c>
      <c r="B16">
        <v>55.4</v>
      </c>
    </row>
    <row r="17" spans="1:2" x14ac:dyDescent="0.3">
      <c r="A17" s="3" t="s">
        <v>17</v>
      </c>
      <c r="B17">
        <v>45.1</v>
      </c>
    </row>
    <row r="18" spans="1:2" x14ac:dyDescent="0.3">
      <c r="A18" s="3" t="s">
        <v>18</v>
      </c>
      <c r="B18">
        <v>50</v>
      </c>
    </row>
    <row r="19" spans="1:2" x14ac:dyDescent="0.3">
      <c r="A19" s="3" t="s">
        <v>19</v>
      </c>
      <c r="B19">
        <f>773/(10)</f>
        <v>77.3</v>
      </c>
    </row>
    <row r="20" spans="1:2" x14ac:dyDescent="0.3">
      <c r="A20" s="3" t="s">
        <v>20</v>
      </c>
      <c r="B20">
        <f>678/(10)</f>
        <v>67.8</v>
      </c>
    </row>
    <row r="21" spans="1:2" x14ac:dyDescent="0.3">
      <c r="A21" s="3" t="s">
        <v>21</v>
      </c>
      <c r="B21">
        <f>653/(10)</f>
        <v>65.3</v>
      </c>
    </row>
    <row r="22" spans="1:2" x14ac:dyDescent="0.3">
      <c r="A22" s="3" t="s">
        <v>22</v>
      </c>
      <c r="B22">
        <v>30.8</v>
      </c>
    </row>
    <row r="23" spans="1:2" x14ac:dyDescent="0.3">
      <c r="A23" s="3" t="s">
        <v>23</v>
      </c>
      <c r="B23">
        <v>21.3</v>
      </c>
    </row>
    <row r="24" spans="1:2" x14ac:dyDescent="0.3">
      <c r="A24" s="3" t="s">
        <v>24</v>
      </c>
      <c r="B24">
        <f>765/(10)</f>
        <v>76.5</v>
      </c>
    </row>
    <row r="25" spans="1:2" x14ac:dyDescent="0.3">
      <c r="A25" s="3" t="s">
        <v>25</v>
      </c>
      <c r="B25">
        <v>31.8</v>
      </c>
    </row>
    <row r="26" spans="1:2" x14ac:dyDescent="0.3">
      <c r="A26" s="3" t="s">
        <v>26</v>
      </c>
      <c r="B26">
        <v>25.6</v>
      </c>
    </row>
    <row r="27" spans="1:2" x14ac:dyDescent="0.3">
      <c r="A27" s="3" t="s">
        <v>27</v>
      </c>
      <c r="B27">
        <f>888/(10)</f>
        <v>88.8</v>
      </c>
    </row>
    <row r="28" spans="1:2" x14ac:dyDescent="0.3">
      <c r="A28" s="3" t="s">
        <v>28</v>
      </c>
      <c r="B28">
        <v>13.5</v>
      </c>
    </row>
    <row r="29" spans="1:2" x14ac:dyDescent="0.3">
      <c r="A29" s="3" t="s">
        <v>29</v>
      </c>
      <c r="B29">
        <v>16.7</v>
      </c>
    </row>
    <row r="30" spans="1:2" x14ac:dyDescent="0.3">
      <c r="A30" s="3" t="s">
        <v>30</v>
      </c>
      <c r="B30">
        <f>822/(10)</f>
        <v>82.2</v>
      </c>
    </row>
    <row r="31" spans="1:2" x14ac:dyDescent="0.3">
      <c r="A31" s="3" t="s">
        <v>31</v>
      </c>
      <c r="B31">
        <v>19.399999999999999</v>
      </c>
    </row>
    <row r="32" spans="1:2" x14ac:dyDescent="0.3">
      <c r="A32" s="3" t="s">
        <v>32</v>
      </c>
      <c r="B32">
        <f>672/(10)</f>
        <v>67.2</v>
      </c>
    </row>
    <row r="33" spans="1:2" x14ac:dyDescent="0.3">
      <c r="A33" s="3" t="s">
        <v>33</v>
      </c>
      <c r="B33">
        <v>32</v>
      </c>
    </row>
    <row r="34" spans="1:2" x14ac:dyDescent="0.3">
      <c r="A34" s="3" t="s">
        <v>34</v>
      </c>
      <c r="B34">
        <v>27.9</v>
      </c>
    </row>
    <row r="35" spans="1:2" x14ac:dyDescent="0.3">
      <c r="A35" s="3" t="s">
        <v>35</v>
      </c>
      <c r="B35">
        <f>829/(10)</f>
        <v>82.9</v>
      </c>
    </row>
    <row r="36" spans="1:2" x14ac:dyDescent="0.3">
      <c r="A36" s="3" t="s">
        <v>36</v>
      </c>
      <c r="B36">
        <v>42.2</v>
      </c>
    </row>
    <row r="37" spans="1:2" x14ac:dyDescent="0.3">
      <c r="A37" s="3" t="s">
        <v>37</v>
      </c>
      <c r="B37">
        <f>650/(10)</f>
        <v>65</v>
      </c>
    </row>
    <row r="38" spans="1:2" x14ac:dyDescent="0.3">
      <c r="A38" s="3" t="s">
        <v>38</v>
      </c>
      <c r="B38">
        <v>26.5</v>
      </c>
    </row>
    <row r="39" spans="1:2" x14ac:dyDescent="0.3">
      <c r="A39" s="3" t="s">
        <v>39</v>
      </c>
      <c r="B39">
        <f>738/(10)</f>
        <v>73.8</v>
      </c>
    </row>
    <row r="40" spans="1:2" x14ac:dyDescent="0.3">
      <c r="A40" s="3" t="s">
        <v>40</v>
      </c>
      <c r="B40">
        <f>797/(10)</f>
        <v>79.7</v>
      </c>
    </row>
    <row r="41" spans="1:2" x14ac:dyDescent="0.3">
      <c r="A41" s="3" t="s">
        <v>41</v>
      </c>
      <c r="B41">
        <v>14.8</v>
      </c>
    </row>
    <row r="42" spans="1:2" x14ac:dyDescent="0.3">
      <c r="A42" s="3" t="s">
        <v>42</v>
      </c>
      <c r="B42">
        <f>928/(10)</f>
        <v>92.8</v>
      </c>
    </row>
    <row r="43" spans="1:2" x14ac:dyDescent="0.3">
      <c r="A43" s="3" t="s">
        <v>43</v>
      </c>
      <c r="B43">
        <v>27.4</v>
      </c>
    </row>
    <row r="44" spans="1:2" x14ac:dyDescent="0.3">
      <c r="A44" s="3" t="s">
        <v>44</v>
      </c>
      <c r="B44">
        <f>639/(10)</f>
        <v>63.9</v>
      </c>
    </row>
    <row r="45" spans="1:2" x14ac:dyDescent="0.3">
      <c r="A45" s="3" t="s">
        <v>45</v>
      </c>
      <c r="B45">
        <v>56.9</v>
      </c>
    </row>
    <row r="46" spans="1:2" x14ac:dyDescent="0.3">
      <c r="A46" s="3" t="s">
        <v>46</v>
      </c>
      <c r="B46">
        <v>29.3</v>
      </c>
    </row>
    <row r="47" spans="1:2" x14ac:dyDescent="0.3">
      <c r="A47" s="3" t="s">
        <v>47</v>
      </c>
      <c r="B47">
        <v>50.6</v>
      </c>
    </row>
    <row r="48" spans="1:2" x14ac:dyDescent="0.3">
      <c r="A48" s="3" t="s">
        <v>48</v>
      </c>
      <c r="B48">
        <v>19.2</v>
      </c>
    </row>
    <row r="49" spans="1:2" x14ac:dyDescent="0.3">
      <c r="A49" s="3" t="s">
        <v>49</v>
      </c>
      <c r="B49">
        <v>20.3</v>
      </c>
    </row>
    <row r="50" spans="1:2" x14ac:dyDescent="0.3">
      <c r="A50" s="3" t="s">
        <v>50</v>
      </c>
      <c r="B50">
        <f>796/(10)</f>
        <v>79.599999999999994</v>
      </c>
    </row>
    <row r="51" spans="1:2" x14ac:dyDescent="0.3">
      <c r="A51" s="3" t="s">
        <v>51</v>
      </c>
      <c r="B51">
        <v>30.1</v>
      </c>
    </row>
    <row r="52" spans="1:2" x14ac:dyDescent="0.3">
      <c r="A52" s="3" t="s">
        <v>52</v>
      </c>
      <c r="B52">
        <v>31.7</v>
      </c>
    </row>
    <row r="53" spans="1:2" x14ac:dyDescent="0.3">
      <c r="A53" s="3" t="s">
        <v>53</v>
      </c>
      <c r="B53">
        <v>55.5</v>
      </c>
    </row>
    <row r="54" spans="1:2" x14ac:dyDescent="0.3">
      <c r="A54" s="3" t="s">
        <v>54</v>
      </c>
      <c r="B54">
        <f>929/(10)</f>
        <v>92.9</v>
      </c>
    </row>
    <row r="55" spans="1:2" x14ac:dyDescent="0.3">
      <c r="A55" s="3" t="s">
        <v>55</v>
      </c>
      <c r="B55">
        <f>807/(10)</f>
        <v>80.7</v>
      </c>
    </row>
    <row r="56" spans="1:2" x14ac:dyDescent="0.3">
      <c r="A56" s="3" t="s">
        <v>56</v>
      </c>
      <c r="B56">
        <v>34</v>
      </c>
    </row>
    <row r="57" spans="1:2" x14ac:dyDescent="0.3">
      <c r="A57" s="3" t="s">
        <v>57</v>
      </c>
      <c r="B57">
        <v>44.7</v>
      </c>
    </row>
    <row r="58" spans="1:2" x14ac:dyDescent="0.3">
      <c r="A58" s="3" t="s">
        <v>58</v>
      </c>
      <c r="B58">
        <v>52</v>
      </c>
    </row>
    <row r="59" spans="1:2" x14ac:dyDescent="0.3">
      <c r="A59" s="3" t="s">
        <v>59</v>
      </c>
      <c r="B59">
        <f>880/(10)</f>
        <v>88</v>
      </c>
    </row>
    <row r="60" spans="1:2" x14ac:dyDescent="0.3">
      <c r="A60" s="3" t="s">
        <v>60</v>
      </c>
      <c r="B60">
        <f>643/(10)</f>
        <v>64.3</v>
      </c>
    </row>
    <row r="61" spans="1:2" x14ac:dyDescent="0.3">
      <c r="A61" s="3" t="s">
        <v>61</v>
      </c>
      <c r="B61">
        <f>797/(10)</f>
        <v>79.7</v>
      </c>
    </row>
    <row r="62" spans="1:2" x14ac:dyDescent="0.3">
      <c r="A62" s="3" t="s">
        <v>62</v>
      </c>
      <c r="B62">
        <v>46.8</v>
      </c>
    </row>
    <row r="63" spans="1:2" x14ac:dyDescent="0.3">
      <c r="A63" s="3" t="s">
        <v>63</v>
      </c>
      <c r="B63">
        <v>23.2</v>
      </c>
    </row>
    <row r="64" spans="1:2" x14ac:dyDescent="0.3">
      <c r="A64" s="3" t="s">
        <v>64</v>
      </c>
      <c r="B64">
        <v>25.6</v>
      </c>
    </row>
    <row r="65" spans="1:2" x14ac:dyDescent="0.3">
      <c r="A65" s="3" t="s">
        <v>65</v>
      </c>
      <c r="B65">
        <f>634/(10)</f>
        <v>63.4</v>
      </c>
    </row>
    <row r="66" spans="1:2" x14ac:dyDescent="0.3">
      <c r="A66" s="3" t="s">
        <v>66</v>
      </c>
      <c r="B66">
        <v>28.1</v>
      </c>
    </row>
    <row r="67" spans="1:2" x14ac:dyDescent="0.3">
      <c r="A67" s="3" t="s">
        <v>67</v>
      </c>
      <c r="B67">
        <v>51.5</v>
      </c>
    </row>
    <row r="68" spans="1:2" x14ac:dyDescent="0.3">
      <c r="A68" s="3" t="s">
        <v>68</v>
      </c>
      <c r="B68">
        <v>52.8</v>
      </c>
    </row>
    <row r="69" spans="1:2" x14ac:dyDescent="0.3">
      <c r="A69" s="3" t="s">
        <v>69</v>
      </c>
      <c r="B69">
        <f>664/(10)</f>
        <v>66.400000000000006</v>
      </c>
    </row>
    <row r="70" spans="1:2" x14ac:dyDescent="0.3">
      <c r="A70" s="3" t="s">
        <v>70</v>
      </c>
      <c r="B70">
        <f>952/(10)</f>
        <v>95.2</v>
      </c>
    </row>
    <row r="71" spans="1:2" x14ac:dyDescent="0.3">
      <c r="A71" s="3" t="s">
        <v>71</v>
      </c>
      <c r="B71">
        <f>704/(10)</f>
        <v>70.400000000000006</v>
      </c>
    </row>
    <row r="72" spans="1:2" x14ac:dyDescent="0.3">
      <c r="A72" s="3" t="s">
        <v>72</v>
      </c>
      <c r="B72">
        <f>671/(10)</f>
        <v>67.099999999999994</v>
      </c>
    </row>
    <row r="73" spans="1:2" x14ac:dyDescent="0.3">
      <c r="A73" s="3" t="s">
        <v>73</v>
      </c>
      <c r="B73">
        <v>19.600000000000001</v>
      </c>
    </row>
    <row r="74" spans="1:2" x14ac:dyDescent="0.3">
      <c r="A74" s="3" t="s">
        <v>74</v>
      </c>
      <c r="B74">
        <v>31.3</v>
      </c>
    </row>
    <row r="75" spans="1:2" x14ac:dyDescent="0.3">
      <c r="A75" s="3" t="s">
        <v>75</v>
      </c>
      <c r="B75">
        <f>913/(10)</f>
        <v>91.3</v>
      </c>
    </row>
    <row r="76" spans="1:2" x14ac:dyDescent="0.3">
      <c r="A76" s="3" t="s">
        <v>76</v>
      </c>
      <c r="B76">
        <f>793/(10)</f>
        <v>79.3</v>
      </c>
    </row>
    <row r="77" spans="1:2" x14ac:dyDescent="0.3">
      <c r="A77" s="3" t="s">
        <v>77</v>
      </c>
      <c r="B77">
        <f>769/(10)</f>
        <v>76.900000000000006</v>
      </c>
    </row>
    <row r="78" spans="1:2" x14ac:dyDescent="0.3">
      <c r="A78" s="3" t="s">
        <v>78</v>
      </c>
      <c r="B78">
        <f>713/(10)</f>
        <v>71.3</v>
      </c>
    </row>
    <row r="79" spans="1:2" x14ac:dyDescent="0.3">
      <c r="A79" s="3" t="s">
        <v>79</v>
      </c>
      <c r="B79">
        <f>833/(10)</f>
        <v>83.3</v>
      </c>
    </row>
    <row r="80" spans="1:2" x14ac:dyDescent="0.3">
      <c r="A80" s="3" t="s">
        <v>80</v>
      </c>
      <c r="B80">
        <v>31.7</v>
      </c>
    </row>
    <row r="81" spans="1:2" x14ac:dyDescent="0.3">
      <c r="A81" s="3" t="s">
        <v>81</v>
      </c>
      <c r="B81">
        <v>30.8</v>
      </c>
    </row>
    <row r="82" spans="1:2" x14ac:dyDescent="0.3">
      <c r="A82" s="3" t="s">
        <v>82</v>
      </c>
      <c r="B82">
        <v>50.5</v>
      </c>
    </row>
    <row r="83" spans="1:2" x14ac:dyDescent="0.3">
      <c r="A83" s="3" t="s">
        <v>83</v>
      </c>
      <c r="B83">
        <v>38.299999999999997</v>
      </c>
    </row>
    <row r="84" spans="1:2" x14ac:dyDescent="0.3">
      <c r="A84" s="3" t="s">
        <v>84</v>
      </c>
      <c r="B84">
        <v>36.200000000000003</v>
      </c>
    </row>
    <row r="85" spans="1:2" x14ac:dyDescent="0.3">
      <c r="A85" s="3" t="s">
        <v>85</v>
      </c>
      <c r="B85">
        <v>17.7</v>
      </c>
    </row>
    <row r="86" spans="1:2" x14ac:dyDescent="0.3">
      <c r="A86" s="3" t="s">
        <v>86</v>
      </c>
      <c r="B86">
        <f>737/(10)</f>
        <v>73.7</v>
      </c>
    </row>
    <row r="87" spans="1:2" x14ac:dyDescent="0.3">
      <c r="A87" s="3" t="s">
        <v>87</v>
      </c>
      <c r="B87">
        <v>36.4</v>
      </c>
    </row>
    <row r="88" spans="1:2" x14ac:dyDescent="0.3">
      <c r="A88" s="3" t="s">
        <v>88</v>
      </c>
      <c r="B88">
        <f>619/(10)</f>
        <v>61.9</v>
      </c>
    </row>
    <row r="89" spans="1:2" x14ac:dyDescent="0.3">
      <c r="A89" s="3" t="s">
        <v>89</v>
      </c>
      <c r="B89">
        <v>54.3</v>
      </c>
    </row>
    <row r="90" spans="1:2" x14ac:dyDescent="0.3">
      <c r="A90" s="3" t="s">
        <v>90</v>
      </c>
      <c r="B90">
        <v>20.6</v>
      </c>
    </row>
    <row r="91" spans="1:2" x14ac:dyDescent="0.3">
      <c r="A91" s="3" t="s">
        <v>91</v>
      </c>
      <c r="B91">
        <f>731/(10)</f>
        <v>73.099999999999994</v>
      </c>
    </row>
    <row r="92" spans="1:2" x14ac:dyDescent="0.3">
      <c r="A92" s="3" t="s">
        <v>92</v>
      </c>
      <c r="B92">
        <f>881/(10)</f>
        <v>88.1</v>
      </c>
    </row>
    <row r="93" spans="1:2" x14ac:dyDescent="0.3">
      <c r="A93" s="3" t="s">
        <v>93</v>
      </c>
      <c r="B93">
        <v>57</v>
      </c>
    </row>
    <row r="94" spans="1:2" x14ac:dyDescent="0.3">
      <c r="A94" s="3" t="s">
        <v>94</v>
      </c>
      <c r="B94">
        <v>59.1</v>
      </c>
    </row>
    <row r="95" spans="1:2" x14ac:dyDescent="0.3">
      <c r="A95" s="3" t="s">
        <v>95</v>
      </c>
      <c r="B95">
        <f>730/(10)</f>
        <v>73</v>
      </c>
    </row>
    <row r="96" spans="1:2" x14ac:dyDescent="0.3">
      <c r="A96" s="3" t="s">
        <v>96</v>
      </c>
      <c r="B96">
        <v>32.299999999999997</v>
      </c>
    </row>
    <row r="97" spans="1:2" x14ac:dyDescent="0.3">
      <c r="A97" s="3" t="s">
        <v>97</v>
      </c>
      <c r="B97">
        <f>770/(10)</f>
        <v>77</v>
      </c>
    </row>
    <row r="98" spans="1:2" x14ac:dyDescent="0.3">
      <c r="A98" s="3" t="s">
        <v>98</v>
      </c>
      <c r="B98">
        <v>40.299999999999997</v>
      </c>
    </row>
    <row r="99" spans="1:2" x14ac:dyDescent="0.3">
      <c r="A99" s="3" t="s">
        <v>99</v>
      </c>
      <c r="B99">
        <f>814/(10)</f>
        <v>81.400000000000006</v>
      </c>
    </row>
    <row r="100" spans="1:2" x14ac:dyDescent="0.3">
      <c r="A100" s="3" t="s">
        <v>100</v>
      </c>
      <c r="B100">
        <v>52.5</v>
      </c>
    </row>
    <row r="101" spans="1:2" x14ac:dyDescent="0.3">
      <c r="A101" s="3" t="s">
        <v>101</v>
      </c>
      <c r="B101">
        <f>623/(10)</f>
        <v>62.3</v>
      </c>
    </row>
    <row r="102" spans="1:2" x14ac:dyDescent="0.3">
      <c r="A102" s="3" t="s">
        <v>102</v>
      </c>
      <c r="B102">
        <f>635/(10)</f>
        <v>63.5</v>
      </c>
    </row>
    <row r="103" spans="1:2" x14ac:dyDescent="0.3">
      <c r="A103" s="3" t="s">
        <v>103</v>
      </c>
      <c r="B103">
        <f>645/(10)</f>
        <v>64.5</v>
      </c>
    </row>
    <row r="104" spans="1:2" x14ac:dyDescent="0.3">
      <c r="A104" s="3" t="s">
        <v>104</v>
      </c>
      <c r="B104">
        <v>50.4</v>
      </c>
    </row>
    <row r="105" spans="1:2" x14ac:dyDescent="0.3">
      <c r="A105" s="3" t="s">
        <v>105</v>
      </c>
      <c r="B105">
        <v>35.1</v>
      </c>
    </row>
    <row r="106" spans="1:2" x14ac:dyDescent="0.3">
      <c r="A106" t="s">
        <v>106</v>
      </c>
      <c r="B106">
        <v>7.4</v>
      </c>
    </row>
    <row r="107" spans="1:2" x14ac:dyDescent="0.3">
      <c r="A107" s="3" t="s">
        <v>107</v>
      </c>
      <c r="B107">
        <f>652/(10)</f>
        <v>65.2</v>
      </c>
    </row>
    <row r="108" spans="1:2" x14ac:dyDescent="0.3">
      <c r="A108" s="3" t="s">
        <v>108</v>
      </c>
      <c r="B108">
        <v>44.9</v>
      </c>
    </row>
    <row r="109" spans="1:2" x14ac:dyDescent="0.3">
      <c r="A109" s="3" t="s">
        <v>109</v>
      </c>
      <c r="B109">
        <f>900/(10)</f>
        <v>90</v>
      </c>
    </row>
    <row r="110" spans="1:2" x14ac:dyDescent="0.3">
      <c r="A110" s="3" t="s">
        <v>110</v>
      </c>
      <c r="B110">
        <f>961/(10)</f>
        <v>96.1</v>
      </c>
    </row>
    <row r="111" spans="1:2" x14ac:dyDescent="0.3">
      <c r="A111" s="3" t="s">
        <v>111</v>
      </c>
      <c r="B111">
        <v>25</v>
      </c>
    </row>
    <row r="112" spans="1:2" x14ac:dyDescent="0.3">
      <c r="A112" s="3" t="s">
        <v>112</v>
      </c>
      <c r="B112">
        <v>37.299999999999997</v>
      </c>
    </row>
    <row r="113" spans="1:2" x14ac:dyDescent="0.3">
      <c r="A113" s="3" t="s">
        <v>113</v>
      </c>
      <c r="B113">
        <v>42.3</v>
      </c>
    </row>
    <row r="114" spans="1:2" x14ac:dyDescent="0.3">
      <c r="A114" s="3" t="s">
        <v>114</v>
      </c>
      <c r="B114">
        <v>10.8</v>
      </c>
    </row>
    <row r="115" spans="1:2" x14ac:dyDescent="0.3">
      <c r="A115" s="3" t="s">
        <v>115</v>
      </c>
      <c r="B115">
        <f>610/(10)</f>
        <v>61</v>
      </c>
    </row>
    <row r="116" spans="1:2" x14ac:dyDescent="0.3">
      <c r="A116" s="3" t="s">
        <v>116</v>
      </c>
      <c r="B116">
        <f>981/(10)</f>
        <v>98.1</v>
      </c>
    </row>
    <row r="117" spans="1:2" x14ac:dyDescent="0.3">
      <c r="A117" s="3" t="s">
        <v>117</v>
      </c>
      <c r="B117">
        <v>31.2</v>
      </c>
    </row>
    <row r="118" spans="1:2" x14ac:dyDescent="0.3">
      <c r="A118" s="3" t="s">
        <v>118</v>
      </c>
      <c r="B118">
        <v>41.3</v>
      </c>
    </row>
    <row r="119" spans="1:2" x14ac:dyDescent="0.3">
      <c r="A119" s="3" t="s">
        <v>119</v>
      </c>
      <c r="B119">
        <v>38.6</v>
      </c>
    </row>
    <row r="120" spans="1:2" x14ac:dyDescent="0.3">
      <c r="A120" s="3" t="s">
        <v>120</v>
      </c>
      <c r="B120">
        <f>691/(10)</f>
        <v>69.099999999999994</v>
      </c>
    </row>
    <row r="121" spans="1:2" x14ac:dyDescent="0.3">
      <c r="A121" s="3" t="s">
        <v>121</v>
      </c>
      <c r="B121">
        <v>59.7</v>
      </c>
    </row>
    <row r="122" spans="1:2" x14ac:dyDescent="0.3">
      <c r="A122" s="3" t="s">
        <v>122</v>
      </c>
      <c r="B122">
        <v>58.9</v>
      </c>
    </row>
    <row r="123" spans="1:2" x14ac:dyDescent="0.3">
      <c r="A123" s="3" t="s">
        <v>123</v>
      </c>
      <c r="B123">
        <v>59.2</v>
      </c>
    </row>
    <row r="124" spans="1:2" x14ac:dyDescent="0.3">
      <c r="A124" s="3" t="s">
        <v>124</v>
      </c>
      <c r="B124">
        <f>673/(10)</f>
        <v>67.3</v>
      </c>
    </row>
    <row r="125" spans="1:2" x14ac:dyDescent="0.3">
      <c r="A125" s="3" t="s">
        <v>125</v>
      </c>
      <c r="B125">
        <f>704/(10)</f>
        <v>70.400000000000006</v>
      </c>
    </row>
    <row r="126" spans="1:2" x14ac:dyDescent="0.3">
      <c r="A126" s="3" t="s">
        <v>126</v>
      </c>
      <c r="B126">
        <f>795/(10)</f>
        <v>79.5</v>
      </c>
    </row>
    <row r="127" spans="1:2" x14ac:dyDescent="0.3">
      <c r="A127" s="3" t="s">
        <v>127</v>
      </c>
      <c r="B127">
        <v>36.5</v>
      </c>
    </row>
    <row r="128" spans="1:2" x14ac:dyDescent="0.3">
      <c r="A128" s="3" t="s">
        <v>128</v>
      </c>
      <c r="B128">
        <f>645/(10)</f>
        <v>64.5</v>
      </c>
    </row>
    <row r="129" spans="1:2" x14ac:dyDescent="0.3">
      <c r="A129" s="3" t="s">
        <v>129</v>
      </c>
      <c r="B129">
        <v>22.8</v>
      </c>
    </row>
    <row r="130" spans="1:2" x14ac:dyDescent="0.3">
      <c r="A130" s="3" t="s">
        <v>130</v>
      </c>
      <c r="B130">
        <v>31</v>
      </c>
    </row>
    <row r="131" spans="1:2" x14ac:dyDescent="0.3">
      <c r="A131" s="3" t="s">
        <v>131</v>
      </c>
      <c r="B131">
        <v>20.8</v>
      </c>
    </row>
    <row r="132" spans="1:2" x14ac:dyDescent="0.3">
      <c r="A132" s="3" t="s">
        <v>132</v>
      </c>
      <c r="B132">
        <v>57.2</v>
      </c>
    </row>
    <row r="133" spans="1:2" x14ac:dyDescent="0.3">
      <c r="A133" s="3" t="s">
        <v>133</v>
      </c>
      <c r="B133">
        <f>633/(10)</f>
        <v>63.3</v>
      </c>
    </row>
    <row r="134" spans="1:2" x14ac:dyDescent="0.3">
      <c r="A134" s="3" t="s">
        <v>134</v>
      </c>
      <c r="B134">
        <v>50.3</v>
      </c>
    </row>
    <row r="135" spans="1:2" x14ac:dyDescent="0.3">
      <c r="A135" s="3" t="s">
        <v>135</v>
      </c>
      <c r="B135">
        <f>622/(10)</f>
        <v>62.2</v>
      </c>
    </row>
    <row r="136" spans="1:2" x14ac:dyDescent="0.3">
      <c r="A136" s="3" t="s">
        <v>136</v>
      </c>
      <c r="B136">
        <f>707/(10)</f>
        <v>70.7</v>
      </c>
    </row>
    <row r="137" spans="1:2" x14ac:dyDescent="0.3">
      <c r="A137" s="3" t="s">
        <v>137</v>
      </c>
      <c r="B137">
        <f>775/(10)</f>
        <v>77.5</v>
      </c>
    </row>
    <row r="138" spans="1:2" x14ac:dyDescent="0.3">
      <c r="A138" s="3" t="s">
        <v>138</v>
      </c>
      <c r="B138">
        <f>705/(10)</f>
        <v>70.5</v>
      </c>
    </row>
    <row r="139" spans="1:2" x14ac:dyDescent="0.3">
      <c r="A139" s="3" t="s">
        <v>139</v>
      </c>
      <c r="B139">
        <f>803/(10)</f>
        <v>80.3</v>
      </c>
    </row>
    <row r="140" spans="1:2" x14ac:dyDescent="0.3">
      <c r="A140" s="3" t="s">
        <v>140</v>
      </c>
      <c r="B140">
        <f>807/(10)</f>
        <v>80.7</v>
      </c>
    </row>
    <row r="141" spans="1:2" x14ac:dyDescent="0.3">
      <c r="A141" s="3" t="s">
        <v>141</v>
      </c>
      <c r="B141">
        <f>647/(10)</f>
        <v>64.7</v>
      </c>
    </row>
    <row r="142" spans="1:2" x14ac:dyDescent="0.3">
      <c r="A142" s="3" t="s">
        <v>142</v>
      </c>
      <c r="B142">
        <v>24.7</v>
      </c>
    </row>
    <row r="143" spans="1:2" x14ac:dyDescent="0.3">
      <c r="A143" s="3" t="s">
        <v>143</v>
      </c>
      <c r="B143">
        <f>695/(10)</f>
        <v>69.5</v>
      </c>
    </row>
    <row r="144" spans="1:2" x14ac:dyDescent="0.3">
      <c r="A144" s="3" t="s">
        <v>144</v>
      </c>
      <c r="B144">
        <f>939/(10)</f>
        <v>93.9</v>
      </c>
    </row>
    <row r="145" spans="1:2" x14ac:dyDescent="0.3">
      <c r="A145" s="3" t="s">
        <v>145</v>
      </c>
      <c r="B145">
        <f>914/(10)</f>
        <v>91.4</v>
      </c>
    </row>
    <row r="146" spans="1:2" x14ac:dyDescent="0.3">
      <c r="A146" s="3" t="s">
        <v>146</v>
      </c>
      <c r="B146">
        <v>14.3</v>
      </c>
    </row>
    <row r="147" spans="1:2" x14ac:dyDescent="0.3">
      <c r="A147" s="3" t="s">
        <v>147</v>
      </c>
      <c r="B147">
        <f>899/(10)</f>
        <v>89.9</v>
      </c>
    </row>
    <row r="148" spans="1:2" x14ac:dyDescent="0.3">
      <c r="A148" s="3" t="s">
        <v>148</v>
      </c>
      <c r="B148">
        <v>19.399999999999999</v>
      </c>
    </row>
    <row r="149" spans="1:2" x14ac:dyDescent="0.3">
      <c r="A149" s="3" t="s">
        <v>149</v>
      </c>
      <c r="B149">
        <v>51</v>
      </c>
    </row>
    <row r="150" spans="1:2" x14ac:dyDescent="0.3">
      <c r="A150" s="3" t="s">
        <v>150</v>
      </c>
      <c r="B150">
        <f>667/(10)</f>
        <v>66.7</v>
      </c>
    </row>
    <row r="151" spans="1:2" x14ac:dyDescent="0.3">
      <c r="A151" s="3" t="s">
        <v>151</v>
      </c>
      <c r="B151">
        <f>706/(10)</f>
        <v>70.599999999999994</v>
      </c>
    </row>
    <row r="152" spans="1:2" x14ac:dyDescent="0.3">
      <c r="A152" s="3" t="s">
        <v>152</v>
      </c>
      <c r="B152">
        <v>29.9</v>
      </c>
    </row>
    <row r="153" spans="1:2" x14ac:dyDescent="0.3">
      <c r="A153" s="3" t="s">
        <v>153</v>
      </c>
      <c r="B153">
        <f>716/(10)</f>
        <v>71.599999999999994</v>
      </c>
    </row>
    <row r="154" spans="1:2" x14ac:dyDescent="0.3">
      <c r="A154" s="3" t="s">
        <v>154</v>
      </c>
      <c r="B154">
        <v>55.1</v>
      </c>
    </row>
    <row r="155" spans="1:2" x14ac:dyDescent="0.3">
      <c r="A155" s="3" t="s">
        <v>155</v>
      </c>
      <c r="B155">
        <v>43.5</v>
      </c>
    </row>
    <row r="156" spans="1:2" x14ac:dyDescent="0.3">
      <c r="A156" s="3" t="s">
        <v>156</v>
      </c>
      <c r="B156">
        <v>16.600000000000001</v>
      </c>
    </row>
    <row r="157" spans="1:2" x14ac:dyDescent="0.3">
      <c r="A157" s="3" t="s">
        <v>157</v>
      </c>
      <c r="B157">
        <v>45.5</v>
      </c>
    </row>
    <row r="158" spans="1:2" x14ac:dyDescent="0.3">
      <c r="A158" s="3" t="s">
        <v>158</v>
      </c>
      <c r="B158">
        <v>54.2</v>
      </c>
    </row>
    <row r="159" spans="1:2" x14ac:dyDescent="0.3">
      <c r="A159" s="3" t="s">
        <v>159</v>
      </c>
      <c r="B159">
        <v>29</v>
      </c>
    </row>
    <row r="160" spans="1:2" x14ac:dyDescent="0.3">
      <c r="A160" s="3" t="s">
        <v>160</v>
      </c>
      <c r="B160">
        <f>828/(10)</f>
        <v>82.8</v>
      </c>
    </row>
    <row r="161" spans="1:2" x14ac:dyDescent="0.3">
      <c r="A161" s="3" t="s">
        <v>161</v>
      </c>
      <c r="B161">
        <f>785/(10)</f>
        <v>78.5</v>
      </c>
    </row>
    <row r="162" spans="1:2" x14ac:dyDescent="0.3">
      <c r="A162" s="3" t="s">
        <v>162</v>
      </c>
      <c r="B162">
        <f>891/(10)</f>
        <v>89.1</v>
      </c>
    </row>
    <row r="163" spans="1:2" x14ac:dyDescent="0.3">
      <c r="A163" s="3" t="s">
        <v>163</v>
      </c>
      <c r="B163">
        <v>21.2</v>
      </c>
    </row>
    <row r="164" spans="1:2" x14ac:dyDescent="0.3">
      <c r="A164" s="3" t="s">
        <v>164</v>
      </c>
      <c r="B164">
        <v>22.3</v>
      </c>
    </row>
    <row r="165" spans="1:2" x14ac:dyDescent="0.3">
      <c r="A165" s="3" t="s">
        <v>165</v>
      </c>
      <c r="B165">
        <v>27.3</v>
      </c>
    </row>
    <row r="166" spans="1:2" x14ac:dyDescent="0.3">
      <c r="A166" s="3" t="s">
        <v>166</v>
      </c>
      <c r="B166">
        <v>19.5</v>
      </c>
    </row>
    <row r="167" spans="1:2" x14ac:dyDescent="0.3">
      <c r="A167" s="3" t="s">
        <v>167</v>
      </c>
      <c r="B167">
        <v>58</v>
      </c>
    </row>
    <row r="168" spans="1:2" x14ac:dyDescent="0.3">
      <c r="A168" s="3" t="s">
        <v>168</v>
      </c>
      <c r="B168">
        <v>29.2</v>
      </c>
    </row>
  </sheetData>
  <autoFilter ref="A1:B168" xr:uid="{9582003F-4C67-4247-BFC0-B48510EAE2E5}">
    <sortState xmlns:xlrd2="http://schemas.microsoft.com/office/spreadsheetml/2017/richdata2" ref="A2:B168">
      <sortCondition ref="A1:A16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2023-07-16T14:45:01Z</dcterms:created>
  <dcterms:modified xsi:type="dcterms:W3CDTF">2023-07-16T14:45:30Z</dcterms:modified>
</cp:coreProperties>
</file>