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orinaldi/Documents/GitHub/SESAM/GeoP_LikeMindedness_EU-gas/plots/"/>
    </mc:Choice>
  </mc:AlternateContent>
  <xr:revisionPtr revIDLastSave="0" documentId="13_ncr:1_{325C874C-DD3E-9341-B5B1-DC2854758DB2}" xr6:coauthVersionLast="47" xr6:coauthVersionMax="47" xr10:uidLastSave="{00000000-0000-0000-0000-000000000000}"/>
  <bookViews>
    <workbookView xWindow="-9240" yWindow="-28300" windowWidth="51200" windowHeight="27020" xr2:uid="{4E1F33B5-9651-4FAD-A3EA-AF1CA21127EE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C19" i="1"/>
  <c r="D19" i="1"/>
  <c r="C20" i="1"/>
  <c r="D20" i="1"/>
  <c r="C21" i="1"/>
  <c r="D21" i="1"/>
  <c r="C22" i="1"/>
  <c r="D22" i="1"/>
  <c r="C23" i="1"/>
  <c r="D23" i="1"/>
  <c r="C24" i="1"/>
  <c r="D24" i="1"/>
  <c r="D16" i="1"/>
  <c r="C16" i="1"/>
  <c r="B17" i="1"/>
  <c r="B19" i="1"/>
  <c r="B20" i="1"/>
  <c r="B21" i="1"/>
  <c r="B22" i="1"/>
  <c r="B23" i="1"/>
  <c r="B24" i="1"/>
  <c r="B16" i="1"/>
  <c r="L10" i="1"/>
  <c r="M8" i="1"/>
  <c r="L9" i="1" s="1"/>
  <c r="D33" i="1" s="1"/>
  <c r="G11" i="1"/>
  <c r="H9" i="1"/>
  <c r="G10" i="1" s="1"/>
  <c r="C33" i="1" s="1"/>
  <c r="B7" i="1"/>
  <c r="C5" i="1"/>
  <c r="B6" i="1" s="1"/>
  <c r="B33" i="1" s="1"/>
  <c r="B18" i="1" l="1"/>
  <c r="D18" i="1"/>
  <c r="C18" i="1"/>
</calcChain>
</file>

<file path=xl/sharedStrings.xml><?xml version="1.0" encoding="utf-8"?>
<sst xmlns="http://schemas.openxmlformats.org/spreadsheetml/2006/main" count="46" uniqueCount="19">
  <si>
    <t>Hybrid</t>
  </si>
  <si>
    <t>LMI</t>
  </si>
  <si>
    <t>% Rus gas</t>
  </si>
  <si>
    <t>NOR</t>
  </si>
  <si>
    <t>AUS</t>
  </si>
  <si>
    <t>DZA</t>
  </si>
  <si>
    <t>ARE</t>
  </si>
  <si>
    <t>USA</t>
  </si>
  <si>
    <t>LBY</t>
  </si>
  <si>
    <t>QAT</t>
  </si>
  <si>
    <t>weighted</t>
  </si>
  <si>
    <t>EGY</t>
  </si>
  <si>
    <t>non-weighted</t>
  </si>
  <si>
    <t>AZE</t>
  </si>
  <si>
    <t>Pipeline import</t>
  </si>
  <si>
    <t>LNG import</t>
  </si>
  <si>
    <t>Weighted avg LMI</t>
  </si>
  <si>
    <t>Normative</t>
  </si>
  <si>
    <t>Pragmatic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</si>
</sst>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9" fontId="0" fillId="0" borderId="0" xfId="1" applyFont="1"/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9" fontId="0" fillId="0" borderId="1" xfId="1" applyFont="1" applyBorder="1"/>
    <xf numFmtId="0" fontId="3" fillId="0" borderId="0" xfId="0" applyFont="1"/>
    <xf numFmtId="9" fontId="0" fillId="0" borderId="0" xfId="1" applyFont="1" applyBorder="1"/>
    <xf numFmtId="0" fontId="0" fillId="0" borderId="0" xfId="0" applyAlignment="1">
      <alignment horizontal="righ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EAEAF2"/>
      <color rgb="FFF07C12"/>
      <color rgb="FF1F64AD"/>
      <color rgb="FF4040A0"/>
      <color rgb="FF903498"/>
      <color rgb="FF0095AC"/>
      <color rgb="FF21B534"/>
      <color rgb="FF90BC1A"/>
      <color rgb="FFFFC200"/>
      <color rgb="FFE035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Foglio1!$A$16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rgbClr val="E03524"/>
            </a:solidFill>
            <a:ln w="12700">
              <a:noFill/>
              <a:prstDash val="sysDot"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Normative</c:v>
                </c:pt>
                <c:pt idx="1">
                  <c:v>Pragmatic</c:v>
                </c:pt>
                <c:pt idx="2">
                  <c:v>Hybrid</c:v>
                </c:pt>
              </c:strCache>
            </c:strRef>
          </c:cat>
          <c:val>
            <c:numRef>
              <c:f>Foglio1!$B$16:$D$16</c:f>
              <c:numCache>
                <c:formatCode>0%</c:formatCode>
                <c:ptCount val="3"/>
                <c:pt idx="0">
                  <c:v>0.13774523259164501</c:v>
                </c:pt>
                <c:pt idx="1">
                  <c:v>0.13774523259164501</c:v>
                </c:pt>
                <c:pt idx="2">
                  <c:v>0.13774523259164501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5-4519-A726-F7DF800C2CE1}"/>
            </c:ext>
          </c:extLst>
        </c:ser>
        <c:ser>
          <c:idx val="1"/>
          <c:order val="1"/>
          <c:tx>
            <c:strRef>
              <c:f>Foglio1!$A$17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07C12"/>
            </a:solidFill>
            <a:ln w="12700">
              <a:noFill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Normative</c:v>
                </c:pt>
                <c:pt idx="1">
                  <c:v>Pragmatic</c:v>
                </c:pt>
                <c:pt idx="2">
                  <c:v>Hybrid</c:v>
                </c:pt>
              </c:strCache>
            </c:strRef>
          </c:cat>
          <c:val>
            <c:numRef>
              <c:f>Foglio1!$B$17:$D$17</c:f>
              <c:numCache>
                <c:formatCode>0%</c:formatCode>
                <c:ptCount val="3"/>
                <c:pt idx="0">
                  <c:v>0.82591572602923302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5-4519-A726-F7DF800C2CE1}"/>
            </c:ext>
          </c:extLst>
        </c:ser>
        <c:ser>
          <c:idx val="3"/>
          <c:order val="2"/>
          <c:tx>
            <c:strRef>
              <c:f>Foglio1!$A$19</c:f>
              <c:strCache>
                <c:ptCount val="1"/>
                <c:pt idx="0">
                  <c:v>DZA</c:v>
                </c:pt>
              </c:strCache>
            </c:strRef>
          </c:tx>
          <c:spPr>
            <a:solidFill>
              <a:srgbClr val="FFC200"/>
            </a:solidFill>
            <a:ln w="12700">
              <a:noFill/>
              <a:prstDash val="sysDot"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Normative</c:v>
                </c:pt>
                <c:pt idx="1">
                  <c:v>Pragmatic</c:v>
                </c:pt>
                <c:pt idx="2">
                  <c:v>Hybrid</c:v>
                </c:pt>
              </c:strCache>
            </c:strRef>
          </c:cat>
          <c:val>
            <c:numRef>
              <c:f>Foglio1!$B$19:$D$19</c:f>
              <c:numCache>
                <c:formatCode>0%</c:formatCode>
                <c:ptCount val="3"/>
                <c:pt idx="0">
                  <c:v>0</c:v>
                </c:pt>
                <c:pt idx="1">
                  <c:v>0.21912853882268299</c:v>
                </c:pt>
                <c:pt idx="2">
                  <c:v>0.21912853882268299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5-4519-A726-F7DF800C2CE1}"/>
            </c:ext>
          </c:extLst>
        </c:ser>
        <c:ser>
          <c:idx val="4"/>
          <c:order val="3"/>
          <c:tx>
            <c:strRef>
              <c:f>Foglio1!$A$20</c:f>
              <c:strCache>
                <c:ptCount val="1"/>
                <c:pt idx="0">
                  <c:v>LBY</c:v>
                </c:pt>
              </c:strCache>
            </c:strRef>
          </c:tx>
          <c:spPr>
            <a:solidFill>
              <a:srgbClr val="90BC1A"/>
            </a:solidFill>
            <a:ln w="12700">
              <a:noFill/>
              <a:prstDash val="sysDot"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Normative</c:v>
                </c:pt>
                <c:pt idx="1">
                  <c:v>Pragmatic</c:v>
                </c:pt>
                <c:pt idx="2">
                  <c:v>Hybrid</c:v>
                </c:pt>
              </c:strCache>
            </c:strRef>
          </c:cat>
          <c:val>
            <c:numRef>
              <c:f>Foglio1!$B$20:$D$20</c:f>
              <c:numCache>
                <c:formatCode>0%</c:formatCode>
                <c:ptCount val="3"/>
                <c:pt idx="0">
                  <c:v>0</c:v>
                </c:pt>
                <c:pt idx="1">
                  <c:v>5.3818284092682599E-2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55-4519-A726-F7DF800C2CE1}"/>
            </c:ext>
          </c:extLst>
        </c:ser>
        <c:ser>
          <c:idx val="5"/>
          <c:order val="4"/>
          <c:tx>
            <c:strRef>
              <c:f>Foglio1!$A$21</c:f>
              <c:strCache>
                <c:ptCount val="1"/>
                <c:pt idx="0">
                  <c:v>EGY</c:v>
                </c:pt>
              </c:strCache>
            </c:strRef>
          </c:tx>
          <c:spPr>
            <a:solidFill>
              <a:srgbClr val="21B534"/>
            </a:solidFill>
            <a:ln w="12700">
              <a:noFill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Normative</c:v>
                </c:pt>
                <c:pt idx="1">
                  <c:v>Pragmatic</c:v>
                </c:pt>
                <c:pt idx="2">
                  <c:v>Hybrid</c:v>
                </c:pt>
              </c:strCache>
            </c:strRef>
          </c:cat>
          <c:val>
            <c:numRef>
              <c:f>Foglio1!$B$21:$D$21</c:f>
              <c:numCache>
                <c:formatCode>0%</c:formatCode>
                <c:ptCount val="3"/>
                <c:pt idx="0">
                  <c:v>0</c:v>
                </c:pt>
                <c:pt idx="1">
                  <c:v>0.10448765234304599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55-4519-A726-F7DF800C2CE1}"/>
            </c:ext>
          </c:extLst>
        </c:ser>
        <c:ser>
          <c:idx val="6"/>
          <c:order val="5"/>
          <c:tx>
            <c:strRef>
              <c:f>Foglio1!$A$22</c:f>
              <c:strCache>
                <c:ptCount val="1"/>
                <c:pt idx="0">
                  <c:v>QAT</c:v>
                </c:pt>
              </c:strCache>
            </c:strRef>
          </c:tx>
          <c:spPr>
            <a:solidFill>
              <a:srgbClr val="0095AC"/>
            </a:solidFill>
            <a:ln w="12700">
              <a:noFill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Normative</c:v>
                </c:pt>
                <c:pt idx="1">
                  <c:v>Pragmatic</c:v>
                </c:pt>
                <c:pt idx="2">
                  <c:v>Hybrid</c:v>
                </c:pt>
              </c:strCache>
            </c:strRef>
          </c:cat>
          <c:val>
            <c:numRef>
              <c:f>Foglio1!$B$22:$D$22</c:f>
              <c:numCache>
                <c:formatCode>0%</c:formatCode>
                <c:ptCount val="3"/>
                <c:pt idx="0">
                  <c:v>0</c:v>
                </c:pt>
                <c:pt idx="1">
                  <c:v>0.18443952258603499</c:v>
                </c:pt>
                <c:pt idx="2">
                  <c:v>0.18443952258603499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55-4519-A726-F7DF800C2CE1}"/>
            </c:ext>
          </c:extLst>
        </c:ser>
        <c:ser>
          <c:idx val="7"/>
          <c:order val="6"/>
          <c:tx>
            <c:strRef>
              <c:f>Foglio1!$A$23</c:f>
              <c:strCache>
                <c:ptCount val="1"/>
                <c:pt idx="0">
                  <c:v>ARE</c:v>
                </c:pt>
              </c:strCache>
            </c:strRef>
          </c:tx>
          <c:spPr>
            <a:solidFill>
              <a:srgbClr val="1F64AD"/>
            </a:solidFill>
            <a:ln w="12700">
              <a:noFill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Normative</c:v>
                </c:pt>
                <c:pt idx="1">
                  <c:v>Pragmatic</c:v>
                </c:pt>
                <c:pt idx="2">
                  <c:v>Hybrid</c:v>
                </c:pt>
              </c:strCache>
            </c:strRef>
          </c:cat>
          <c:val>
            <c:numRef>
              <c:f>Foglio1!$B$23:$D$23</c:f>
              <c:numCache>
                <c:formatCode>0%</c:formatCode>
                <c:ptCount val="3"/>
                <c:pt idx="0">
                  <c:v>0</c:v>
                </c:pt>
                <c:pt idx="1">
                  <c:v>7.0238091615336201E-2</c:v>
                </c:pt>
                <c:pt idx="2">
                  <c:v>7.0238091615336201E-2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55-4519-A726-F7DF800C2CE1}"/>
            </c:ext>
          </c:extLst>
        </c:ser>
        <c:ser>
          <c:idx val="8"/>
          <c:order val="7"/>
          <c:tx>
            <c:strRef>
              <c:f>Foglio1!$A$24</c:f>
              <c:strCache>
                <c:ptCount val="1"/>
                <c:pt idx="0">
                  <c:v>AZE</c:v>
                </c:pt>
              </c:strCache>
            </c:strRef>
          </c:tx>
          <c:spPr>
            <a:solidFill>
              <a:srgbClr val="4040A0"/>
            </a:solidFill>
            <a:ln w="12700">
              <a:noFill/>
              <a:prstDash val="sysDot"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Normative</c:v>
                </c:pt>
                <c:pt idx="1">
                  <c:v>Pragmatic</c:v>
                </c:pt>
                <c:pt idx="2">
                  <c:v>Hybrid</c:v>
                </c:pt>
              </c:strCache>
            </c:strRef>
          </c:cat>
          <c:val>
            <c:numRef>
              <c:f>Foglio1!$B$24:$D$24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1.2434913093894299E-2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55-4519-A726-F7DF800C2CE1}"/>
            </c:ext>
          </c:extLst>
        </c:ser>
        <c:ser>
          <c:idx val="2"/>
          <c:order val="8"/>
          <c:tx>
            <c:strRef>
              <c:f>Foglio1!$A$18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903498"/>
            </a:solidFill>
            <a:ln w="12700">
              <a:noFill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Normative</c:v>
                </c:pt>
                <c:pt idx="1">
                  <c:v>Pragmatic</c:v>
                </c:pt>
                <c:pt idx="2">
                  <c:v>Hybrid</c:v>
                </c:pt>
              </c:strCache>
            </c:strRef>
          </c:cat>
          <c:val>
            <c:numRef>
              <c:f>Foglio1!$B$18:$D$18</c:f>
              <c:numCache>
                <c:formatCode>0%</c:formatCode>
                <c:ptCount val="3"/>
                <c:pt idx="0">
                  <c:v>3.6339041379122028E-2</c:v>
                </c:pt>
                <c:pt idx="1">
                  <c:v>0.23014267794857224</c:v>
                </c:pt>
                <c:pt idx="2">
                  <c:v>0.37601370129040645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5-4519-A726-F7DF800C2CE1}"/>
            </c:ext>
          </c:extLst>
        </c:ser>
        <c:ser>
          <c:idx val="10"/>
          <c:order val="9"/>
          <c:tx>
            <c:strRef>
              <c:f>Foglio1!$A$25</c:f>
              <c:strCache>
                <c:ptCount val="1"/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val>
            <c:numRef>
              <c:f>Foglio1!$B$25:$D$25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0-5255-4519-A726-F7DF800C2CE1}"/>
            </c:ext>
          </c:extLst>
        </c:ser>
        <c:ser>
          <c:idx val="11"/>
          <c:order val="10"/>
          <c:tx>
            <c:strRef>
              <c:f>Foglio1!$A$26</c:f>
              <c:strCache>
                <c:ptCount val="1"/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val>
            <c:numRef>
              <c:f>Foglio1!$B$26:$D$26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1-5255-4519-A726-F7DF800C2CE1}"/>
            </c:ext>
          </c:extLst>
        </c:ser>
        <c:ser>
          <c:idx val="12"/>
          <c:order val="11"/>
          <c:tx>
            <c:strRef>
              <c:f>Foglio1!$A$27</c:f>
              <c:strCache>
                <c:ptCount val="1"/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val>
            <c:numRef>
              <c:f>Foglio1!$B$27:$D$27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2-5255-4519-A726-F7DF800C2CE1}"/>
            </c:ext>
          </c:extLst>
        </c:ser>
        <c:ser>
          <c:idx val="13"/>
          <c:order val="16"/>
          <c:tx>
            <c:strRef>
              <c:f>Foglio1!$A$28</c:f>
              <c:strCache>
                <c:ptCount val="1"/>
                <c:pt idx="0">
                  <c:v>Pipeline import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  <a:prstDash val="sysDot"/>
            </a:ln>
            <a:effectLst/>
          </c:spPr>
          <c:invertIfNegative val="0"/>
          <c:val>
            <c:numRef>
              <c:f>Foglio1!$B$28:$D$28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4-5255-4519-A726-F7DF800C2CE1}"/>
            </c:ext>
          </c:extLst>
        </c:ser>
        <c:ser>
          <c:idx val="14"/>
          <c:order val="17"/>
          <c:tx>
            <c:strRef>
              <c:f>Foglio1!$A$29</c:f>
              <c:strCache>
                <c:ptCount val="1"/>
                <c:pt idx="0">
                  <c:v>LNG import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Foglio1!$B$29:$D$29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5-5255-4519-A726-F7DF800C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453312"/>
        <c:axId val="1791884016"/>
      </c:barChart>
      <c:lineChart>
        <c:grouping val="standard"/>
        <c:varyColors val="0"/>
        <c:ser>
          <c:idx val="15"/>
          <c:order val="12"/>
          <c:tx>
            <c:strRef>
              <c:f>Foglio1!$A$30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Foglio1!$B$30:$D$30</c:f>
              <c:numCache>
                <c:formatCode>0%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255-4519-A726-F7DF800C2CE1}"/>
            </c:ext>
          </c:extLst>
        </c:ser>
        <c:ser>
          <c:idx val="16"/>
          <c:order val="13"/>
          <c:tx>
            <c:strRef>
              <c:f>Foglio1!$A$31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Foglio1!$B$31:$D$31</c:f>
              <c:numCache>
                <c:formatCode>0%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255-4519-A726-F7DF800C2CE1}"/>
            </c:ext>
          </c:extLst>
        </c:ser>
        <c:ser>
          <c:idx val="17"/>
          <c:order val="14"/>
          <c:tx>
            <c:strRef>
              <c:f>Foglio1!$A$32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Foglio1!$B$32:$D$32</c:f>
              <c:numCache>
                <c:formatCode>0%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255-4519-A726-F7DF800C2CE1}"/>
            </c:ext>
          </c:extLst>
        </c:ser>
        <c:ser>
          <c:idx val="9"/>
          <c:order val="15"/>
          <c:tx>
            <c:strRef>
              <c:f>Foglio1!$A$33</c:f>
              <c:strCache>
                <c:ptCount val="1"/>
                <c:pt idx="0">
                  <c:v>Weighted avg LMI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22225" cap="sq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255-4519-A726-F7DF800C2CE1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255-4519-A726-F7DF800C2CE1}"/>
                </c:ext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255-4519-A726-F7DF800C2CE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Neue Light" panose="00000400000000000000" pitchFamily="2" charset="0"/>
                    <a:ea typeface="+mn-ea"/>
                    <a:cs typeface="+mn-cs"/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Foglio1!$B$33:$D$33</c:f>
              <c:numCache>
                <c:formatCode>0%</c:formatCode>
                <c:ptCount val="3"/>
                <c:pt idx="0">
                  <c:v>4.4613546354331464E-2</c:v>
                </c:pt>
                <c:pt idx="1">
                  <c:v>-0.1811508540537842</c:v>
                </c:pt>
                <c:pt idx="2">
                  <c:v>-0.12762720048254272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55-4519-A726-F7DF800C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596960"/>
        <c:axId val="1697278448"/>
      </c:lineChart>
      <c:catAx>
        <c:axId val="17894533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Neue Light" panose="00000400000000000000" pitchFamily="2" charset="0"/>
                <a:ea typeface="+mn-ea"/>
                <a:cs typeface="+mn-cs"/>
              </a:defRPr>
            </a:pPr>
            <a:endParaRPr lang="en-IT"/>
          </a:p>
        </c:txPr>
        <c:crossAx val="1791884016"/>
        <c:crosses val="autoZero"/>
        <c:auto val="1"/>
        <c:lblAlgn val="ctr"/>
        <c:lblOffset val="100"/>
        <c:noMultiLvlLbl val="0"/>
      </c:catAx>
      <c:valAx>
        <c:axId val="179188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Neue Light" panose="00000400000000000000" pitchFamily="2" charset="0"/>
                    <a:ea typeface="+mn-ea"/>
                    <a:cs typeface="+mn-cs"/>
                  </a:defRPr>
                </a:pPr>
                <a:r>
                  <a:rPr lang="it-IT"/>
                  <a:t>Fraction of Russian gas replaceable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Neue Light" panose="00000400000000000000" pitchFamily="2" charset="0"/>
                  <a:ea typeface="+mn-ea"/>
                  <a:cs typeface="+mn-cs"/>
                </a:defRPr>
              </a:pPr>
              <a:endParaRPr lang="en-IT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Neue Light" panose="00000400000000000000" pitchFamily="2" charset="0"/>
                <a:ea typeface="+mn-ea"/>
                <a:cs typeface="+mn-cs"/>
              </a:defRPr>
            </a:pPr>
            <a:endParaRPr lang="en-IT"/>
          </a:p>
        </c:txPr>
        <c:crossAx val="1789453312"/>
        <c:crosses val="autoZero"/>
        <c:crossBetween val="between"/>
        <c:majorUnit val="0.2"/>
      </c:valAx>
      <c:valAx>
        <c:axId val="1697278448"/>
        <c:scaling>
          <c:orientation val="minMax"/>
          <c:max val="0.1"/>
          <c:min val="-0.25"/>
        </c:scaling>
        <c:delete val="0"/>
        <c:axPos val="r"/>
        <c:title>
          <c:tx>
            <c:strRef>
              <c:f>Foglio1!$A$33</c:f>
              <c:strCache>
                <c:ptCount val="1"/>
                <c:pt idx="0">
                  <c:v>Weighted avg LMI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Neue Light" panose="00000400000000000000" pitchFamily="2" charset="0"/>
                  <a:ea typeface="+mn-ea"/>
                  <a:cs typeface="+mn-cs"/>
                </a:defRPr>
              </a:pPr>
              <a:endParaRPr lang="en-IT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Neue Light" panose="00000400000000000000" pitchFamily="2" charset="0"/>
                <a:ea typeface="+mn-ea"/>
                <a:cs typeface="+mn-cs"/>
              </a:defRPr>
            </a:pPr>
            <a:endParaRPr lang="en-IT"/>
          </a:p>
        </c:txPr>
        <c:crossAx val="349596960"/>
        <c:crosses val="max"/>
        <c:crossBetween val="between"/>
        <c:majorUnit val="5.000000000000001E-2"/>
      </c:valAx>
      <c:catAx>
        <c:axId val="34959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697278448"/>
        <c:crosses val="autoZero"/>
        <c:auto val="1"/>
        <c:lblAlgn val="ctr"/>
        <c:lblOffset val="100"/>
        <c:noMultiLvlLbl val="0"/>
      </c:catAx>
      <c:spPr>
        <a:solidFill>
          <a:srgbClr val="EAEAF2"/>
        </a:solidFill>
        <a:ln>
          <a:noFill/>
        </a:ln>
        <a:effectLst/>
      </c:spPr>
    </c:plotArea>
    <c:legend>
      <c:legendPos val="b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HelveticaNeue Light" panose="00000400000000000000" pitchFamily="2" charset="0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Neue Light" panose="00000400000000000000" pitchFamily="2" charset="0"/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174596</xdr:rowOff>
    </xdr:from>
    <xdr:to>
      <xdr:col>17</xdr:col>
      <xdr:colOff>38100</xdr:colOff>
      <xdr:row>29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104A4FE-40D6-FF6B-BD96-94142252D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465772</xdr:colOff>
      <xdr:row>20</xdr:row>
      <xdr:rowOff>174307</xdr:rowOff>
    </xdr:from>
    <xdr:ext cx="65" cy="172227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C64F40E0-2E91-D6FC-1522-483C0A197761}"/>
            </a:ext>
          </a:extLst>
        </xdr:cNvPr>
        <xdr:cNvSpPr txBox="1"/>
      </xdr:nvSpPr>
      <xdr:spPr>
        <a:xfrm>
          <a:off x="7104697" y="39747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D9DF-830F-4EDC-A3CF-E2C04646B67A}">
  <dimension ref="A1:M33"/>
  <sheetViews>
    <sheetView tabSelected="1" zoomScale="143" zoomScaleNormal="100" workbookViewId="0">
      <selection activeCell="G39" sqref="G39"/>
    </sheetView>
  </sheetViews>
  <sheetFormatPr baseColWidth="10" defaultColWidth="8.83203125" defaultRowHeight="15" x14ac:dyDescent="0.2"/>
  <cols>
    <col min="1" max="1" width="9.1640625" customWidth="1"/>
    <col min="2" max="4" width="9.83203125" customWidth="1"/>
    <col min="6" max="6" width="13.6640625" bestFit="1" customWidth="1"/>
    <col min="11" max="11" width="13.6640625" bestFit="1" customWidth="1"/>
  </cols>
  <sheetData>
    <row r="1" spans="1:13" x14ac:dyDescent="0.2">
      <c r="B1" s="8" t="s">
        <v>17</v>
      </c>
      <c r="G1" s="8" t="s">
        <v>18</v>
      </c>
      <c r="L1" s="8" t="s">
        <v>0</v>
      </c>
    </row>
    <row r="2" spans="1:13" x14ac:dyDescent="0.2">
      <c r="A2" s="5"/>
      <c r="B2" s="5" t="s">
        <v>1</v>
      </c>
      <c r="C2" s="5" t="s">
        <v>2</v>
      </c>
      <c r="F2" s="5"/>
      <c r="G2" s="5" t="s">
        <v>1</v>
      </c>
      <c r="H2" s="5" t="s">
        <v>2</v>
      </c>
      <c r="K2" s="5"/>
      <c r="L2" s="5" t="s">
        <v>1</v>
      </c>
      <c r="M2" s="5" t="s">
        <v>2</v>
      </c>
    </row>
    <row r="3" spans="1:13" x14ac:dyDescent="0.2">
      <c r="A3" t="s">
        <v>3</v>
      </c>
      <c r="B3" s="1">
        <v>0.12667244233304609</v>
      </c>
      <c r="C3" s="2">
        <v>0.13774523259164501</v>
      </c>
      <c r="D3" s="2"/>
      <c r="E3" s="2"/>
      <c r="F3" t="s">
        <v>3</v>
      </c>
      <c r="G3" s="1">
        <v>0.12667244233304609</v>
      </c>
      <c r="H3" s="2">
        <v>0.13774523259164501</v>
      </c>
      <c r="K3" t="s">
        <v>3</v>
      </c>
      <c r="L3" s="1">
        <v>0.12667244233304609</v>
      </c>
      <c r="M3" s="2">
        <v>0.13774523259164501</v>
      </c>
    </row>
    <row r="4" spans="1:13" x14ac:dyDescent="0.2">
      <c r="A4" t="s">
        <v>4</v>
      </c>
      <c r="B4" s="1">
        <v>3.3909185897802341E-2</v>
      </c>
      <c r="C4" s="2">
        <v>0.82591572602923302</v>
      </c>
      <c r="D4" s="2"/>
      <c r="E4" s="2"/>
      <c r="F4" t="s">
        <v>5</v>
      </c>
      <c r="G4" s="1">
        <v>-0.32050758414456437</v>
      </c>
      <c r="H4" s="2">
        <v>0.21912853882268299</v>
      </c>
      <c r="K4" t="s">
        <v>6</v>
      </c>
      <c r="L4" s="1">
        <v>-0.27645523201180838</v>
      </c>
      <c r="M4" s="2">
        <v>7.0238091615336201E-2</v>
      </c>
    </row>
    <row r="5" spans="1:13" x14ac:dyDescent="0.2">
      <c r="A5" s="5" t="s">
        <v>7</v>
      </c>
      <c r="B5" s="6">
        <v>-2.3146140781594826E-2</v>
      </c>
      <c r="C5" s="7">
        <f>1-SUM(C3:C4)</f>
        <v>3.6339041379122028E-2</v>
      </c>
      <c r="D5" s="9"/>
      <c r="E5" s="9"/>
      <c r="F5" t="s">
        <v>8</v>
      </c>
      <c r="G5" s="1">
        <v>-0.40269935060031564</v>
      </c>
      <c r="H5" s="2">
        <v>5.3818284092682599E-2</v>
      </c>
      <c r="K5" t="s">
        <v>9</v>
      </c>
      <c r="L5" s="1">
        <v>-0.22674358641384296</v>
      </c>
      <c r="M5" s="2">
        <v>0.18443952258603499</v>
      </c>
    </row>
    <row r="6" spans="1:13" x14ac:dyDescent="0.2">
      <c r="A6" s="3" t="s">
        <v>10</v>
      </c>
      <c r="B6" s="4">
        <f>SUMPRODUCT(B3:B5,C3:C5)</f>
        <v>4.4613546354331464E-2</v>
      </c>
      <c r="F6" t="s">
        <v>11</v>
      </c>
      <c r="G6" s="1">
        <v>-0.38405830709612232</v>
      </c>
      <c r="H6" s="2">
        <v>0.10448765234304599</v>
      </c>
      <c r="K6" t="s">
        <v>5</v>
      </c>
      <c r="L6" s="1">
        <v>-0.32050758414456437</v>
      </c>
      <c r="M6" s="2">
        <v>0.21912853882268299</v>
      </c>
    </row>
    <row r="7" spans="1:13" x14ac:dyDescent="0.2">
      <c r="A7" s="3" t="s">
        <v>12</v>
      </c>
      <c r="B7" s="4">
        <f>AVERAGE(B3:B5)</f>
        <v>4.5811829149751203E-2</v>
      </c>
      <c r="F7" t="s">
        <v>9</v>
      </c>
      <c r="G7" s="1">
        <v>-0.22674358641384296</v>
      </c>
      <c r="H7" s="2">
        <v>0.18443952258603499</v>
      </c>
      <c r="K7" t="s">
        <v>13</v>
      </c>
      <c r="L7" s="1">
        <v>-0.39420734792308348</v>
      </c>
      <c r="M7" s="2">
        <v>1.2434913093894299E-2</v>
      </c>
    </row>
    <row r="8" spans="1:13" x14ac:dyDescent="0.2">
      <c r="F8" t="s">
        <v>6</v>
      </c>
      <c r="G8" s="1">
        <v>-0.27645523201180838</v>
      </c>
      <c r="H8" s="2">
        <v>7.0238091615336201E-2</v>
      </c>
      <c r="K8" s="5" t="s">
        <v>7</v>
      </c>
      <c r="L8" s="6">
        <v>-2.3146140781594826E-2</v>
      </c>
      <c r="M8" s="7">
        <f>1-SUM(M3:M7)</f>
        <v>0.37601370129040645</v>
      </c>
    </row>
    <row r="9" spans="1:13" x14ac:dyDescent="0.2">
      <c r="F9" s="5" t="s">
        <v>7</v>
      </c>
      <c r="G9" s="6">
        <v>-2.3146140781594826E-2</v>
      </c>
      <c r="H9" s="7">
        <f>1-SUM(H3:H8)</f>
        <v>0.23014267794857224</v>
      </c>
      <c r="K9" s="3" t="s">
        <v>10</v>
      </c>
      <c r="L9" s="4">
        <f>SUMPRODUCT(L3:L8,M3:M8)</f>
        <v>-0.12762720048254272</v>
      </c>
    </row>
    <row r="10" spans="1:13" x14ac:dyDescent="0.2">
      <c r="F10" s="3" t="s">
        <v>10</v>
      </c>
      <c r="G10" s="4">
        <f>SUMPRODUCT(G3:G9,H3:H9)</f>
        <v>-0.1811508540537842</v>
      </c>
      <c r="K10" s="3" t="s">
        <v>12</v>
      </c>
      <c r="L10" s="4">
        <f>AVERAGE(L3:L8)</f>
        <v>-0.18573124149030798</v>
      </c>
    </row>
    <row r="11" spans="1:13" x14ac:dyDescent="0.2">
      <c r="F11" s="3" t="s">
        <v>12</v>
      </c>
      <c r="G11" s="4">
        <f>AVERAGE(G3:G9)</f>
        <v>-0.21527682267360035</v>
      </c>
    </row>
    <row r="15" spans="1:13" x14ac:dyDescent="0.2">
      <c r="B15" s="10" t="s">
        <v>17</v>
      </c>
      <c r="C15" s="10" t="s">
        <v>18</v>
      </c>
      <c r="D15" s="10" t="s">
        <v>0</v>
      </c>
    </row>
    <row r="16" spans="1:13" x14ac:dyDescent="0.2">
      <c r="A16" t="s">
        <v>3</v>
      </c>
      <c r="B16" s="2">
        <f>_xlfn.IFNA(VLOOKUP(A16,$A$3:$C$5,3,FALSE),0)</f>
        <v>0.13774523259164501</v>
      </c>
      <c r="C16" s="2">
        <f>_xlfn.IFNA(VLOOKUP(A16,$F$3:$H$9,3,FALSE),0)</f>
        <v>0.13774523259164501</v>
      </c>
      <c r="D16" s="2">
        <f>_xlfn.IFNA(VLOOKUP(A16,$K$3:$M$8,3,FALSE),0)</f>
        <v>0.13774523259164501</v>
      </c>
    </row>
    <row r="17" spans="1:4" x14ac:dyDescent="0.2">
      <c r="A17" t="s">
        <v>4</v>
      </c>
      <c r="B17" s="2">
        <f t="shared" ref="B17:B24" si="0">_xlfn.IFNA(VLOOKUP(A17,$A$3:$C$5,3,FALSE),0)</f>
        <v>0.82591572602923302</v>
      </c>
      <c r="C17" s="2">
        <f t="shared" ref="C17:C24" si="1">_xlfn.IFNA(VLOOKUP(A17,$F$3:$H$9,3,FALSE),0)</f>
        <v>0</v>
      </c>
      <c r="D17" s="2">
        <f t="shared" ref="D17:D24" si="2">_xlfn.IFNA(VLOOKUP(A17,$K$3:$M$8,3,FALSE),0)</f>
        <v>0</v>
      </c>
    </row>
    <row r="18" spans="1:4" x14ac:dyDescent="0.2">
      <c r="A18" t="s">
        <v>7</v>
      </c>
      <c r="B18" s="2">
        <f t="shared" si="0"/>
        <v>3.6339041379122028E-2</v>
      </c>
      <c r="C18" s="2">
        <f t="shared" si="1"/>
        <v>0.23014267794857224</v>
      </c>
      <c r="D18" s="2">
        <f t="shared" si="2"/>
        <v>0.37601370129040645</v>
      </c>
    </row>
    <row r="19" spans="1:4" x14ac:dyDescent="0.2">
      <c r="A19" t="s">
        <v>5</v>
      </c>
      <c r="B19" s="2">
        <f t="shared" si="0"/>
        <v>0</v>
      </c>
      <c r="C19" s="2">
        <f t="shared" si="1"/>
        <v>0.21912853882268299</v>
      </c>
      <c r="D19" s="2">
        <f t="shared" si="2"/>
        <v>0.21912853882268299</v>
      </c>
    </row>
    <row r="20" spans="1:4" x14ac:dyDescent="0.2">
      <c r="A20" t="s">
        <v>8</v>
      </c>
      <c r="B20" s="2">
        <f t="shared" si="0"/>
        <v>0</v>
      </c>
      <c r="C20" s="2">
        <f t="shared" si="1"/>
        <v>5.3818284092682599E-2</v>
      </c>
      <c r="D20" s="2">
        <f t="shared" si="2"/>
        <v>0</v>
      </c>
    </row>
    <row r="21" spans="1:4" x14ac:dyDescent="0.2">
      <c r="A21" t="s">
        <v>11</v>
      </c>
      <c r="B21" s="2">
        <f t="shared" si="0"/>
        <v>0</v>
      </c>
      <c r="C21" s="2">
        <f t="shared" si="1"/>
        <v>0.10448765234304599</v>
      </c>
      <c r="D21" s="2">
        <f t="shared" si="2"/>
        <v>0</v>
      </c>
    </row>
    <row r="22" spans="1:4" x14ac:dyDescent="0.2">
      <c r="A22" t="s">
        <v>9</v>
      </c>
      <c r="B22" s="2">
        <f t="shared" si="0"/>
        <v>0</v>
      </c>
      <c r="C22" s="2">
        <f t="shared" si="1"/>
        <v>0.18443952258603499</v>
      </c>
      <c r="D22" s="2">
        <f t="shared" si="2"/>
        <v>0.18443952258603499</v>
      </c>
    </row>
    <row r="23" spans="1:4" x14ac:dyDescent="0.2">
      <c r="A23" t="s">
        <v>6</v>
      </c>
      <c r="B23" s="2">
        <f t="shared" si="0"/>
        <v>0</v>
      </c>
      <c r="C23" s="2">
        <f t="shared" si="1"/>
        <v>7.0238091615336201E-2</v>
      </c>
      <c r="D23" s="2">
        <f t="shared" si="2"/>
        <v>7.0238091615336201E-2</v>
      </c>
    </row>
    <row r="24" spans="1:4" x14ac:dyDescent="0.2">
      <c r="A24" t="s">
        <v>13</v>
      </c>
      <c r="B24" s="2">
        <f t="shared" si="0"/>
        <v>0</v>
      </c>
      <c r="C24" s="2">
        <f t="shared" si="1"/>
        <v>0</v>
      </c>
      <c r="D24" s="2">
        <f t="shared" si="2"/>
        <v>1.2434913093894299E-2</v>
      </c>
    </row>
    <row r="25" spans="1:4" x14ac:dyDescent="0.2">
      <c r="B25" s="2"/>
      <c r="C25" s="2"/>
      <c r="D25" s="2"/>
    </row>
    <row r="26" spans="1:4" x14ac:dyDescent="0.2">
      <c r="B26" s="2"/>
      <c r="C26" s="2"/>
      <c r="D26" s="2"/>
    </row>
    <row r="27" spans="1:4" x14ac:dyDescent="0.2">
      <c r="B27" s="2"/>
      <c r="C27" s="2"/>
      <c r="D27" s="2"/>
    </row>
    <row r="28" spans="1:4" x14ac:dyDescent="0.2">
      <c r="A28" t="s">
        <v>14</v>
      </c>
      <c r="B28" s="2"/>
      <c r="C28" s="2"/>
      <c r="D28" s="2"/>
    </row>
    <row r="29" spans="1:4" x14ac:dyDescent="0.2">
      <c r="A29" t="s">
        <v>15</v>
      </c>
      <c r="B29" s="2"/>
      <c r="C29" s="2"/>
      <c r="D29" s="2"/>
    </row>
    <row r="30" spans="1:4" x14ac:dyDescent="0.2">
      <c r="B30" s="2"/>
      <c r="C30" s="2"/>
      <c r="D30" s="2"/>
    </row>
    <row r="31" spans="1:4" x14ac:dyDescent="0.2">
      <c r="B31" s="2"/>
      <c r="C31" s="2"/>
      <c r="D31" s="2"/>
    </row>
    <row r="32" spans="1:4" x14ac:dyDescent="0.2">
      <c r="B32" s="2"/>
      <c r="C32" s="2"/>
      <c r="D32" s="2"/>
    </row>
    <row r="33" spans="1:4" x14ac:dyDescent="0.2">
      <c r="A33" t="s">
        <v>16</v>
      </c>
      <c r="B33" s="2">
        <f>B6</f>
        <v>4.4613546354331464E-2</v>
      </c>
      <c r="C33" s="2">
        <f>G10</f>
        <v>-0.1811508540537842</v>
      </c>
      <c r="D33" s="2">
        <f>L9</f>
        <v>-0.12762720048254272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44ae6a-e145-4c9d-94e7-ddf9cc58067e">
      <Terms xmlns="http://schemas.microsoft.com/office/infopath/2007/PartnerControls"/>
    </lcf76f155ced4ddcb4097134ff3c332f>
    <TaxCatchAll xmlns="e67e9a88-35e1-4b39-8da9-a609eb30828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7" ma:contentTypeDescription="Creare un nuovo documento." ma:contentTypeScope="" ma:versionID="24b4a5ee6c90ad5e302ffe9a945ebb1e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be869e1b59aa26d60130e74dad6d347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4659C0-8E19-4071-B782-A53C79575036}">
  <ds:schemaRefs>
    <ds:schemaRef ds:uri="http://schemas.microsoft.com/office/2006/metadata/properties"/>
    <ds:schemaRef ds:uri="http://schemas.microsoft.com/office/infopath/2007/PartnerControls"/>
    <ds:schemaRef ds:uri="5d44ae6a-e145-4c9d-94e7-ddf9cc58067e"/>
    <ds:schemaRef ds:uri="e67e9a88-35e1-4b39-8da9-a609eb308282"/>
  </ds:schemaRefs>
</ds:datastoreItem>
</file>

<file path=customXml/itemProps2.xml><?xml version="1.0" encoding="utf-8"?>
<ds:datastoreItem xmlns:ds="http://schemas.openxmlformats.org/officeDocument/2006/customXml" ds:itemID="{C6E0654D-932E-40AB-B5E8-4C66F26670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BC88C7-C7F4-43C9-AB6F-B25AF27057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Lorenzo Rinaldi</dc:creator>
  <cp:keywords/>
  <dc:description/>
  <cp:lastModifiedBy>Lorenzo Rinaldi</cp:lastModifiedBy>
  <cp:revision/>
  <dcterms:created xsi:type="dcterms:W3CDTF">2023-07-20T15:10:48Z</dcterms:created>
  <dcterms:modified xsi:type="dcterms:W3CDTF">2024-08-07T09:32:06Z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0x010100241E96938535DD4B921FCDFB54345D30</vt:lpwstr>
  </property>
  <property fmtid="{D5CDD505-2E9C-101B-9397-08002B2CF9AE}" pid="3" name="MediaServiceImageTags">
    <vt:lpwstr/>
  </property>
</Properties>
</file>