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Gencove/"/>
    </mc:Choice>
  </mc:AlternateContent>
  <xr:revisionPtr revIDLastSave="0" documentId="13_ncr:1_{CF4BD1E9-FE52-C848-97F8-9986F3CDF2EE}" xr6:coauthVersionLast="36" xr6:coauthVersionMax="36" xr10:uidLastSave="{00000000-0000-0000-0000-000000000000}"/>
  <bookViews>
    <workbookView xWindow="0" yWindow="0" windowWidth="28800" windowHeight="18000" firstSheet="3" activeTab="6" xr2:uid="{17C96085-AD9C-894A-9F44-F8530D83872F}"/>
  </bookViews>
  <sheets>
    <sheet name="All" sheetId="1" r:id="rId1"/>
    <sheet name="No 0 0" sheetId="2" r:id="rId2"/>
    <sheet name="Filtered" sheetId="3" r:id="rId3"/>
    <sheet name="Table_GP09" sheetId="4" r:id="rId4"/>
    <sheet name="0_7" sheetId="5" r:id="rId5"/>
    <sheet name="TableGP07" sheetId="6" r:id="rId6"/>
    <sheet name="Missed" sheetId="10" r:id="rId7"/>
    <sheet name="Diff" sheetId="9" r:id="rId8"/>
    <sheet name="09vs07_percent" sheetId="7" r:id="rId9"/>
  </sheets>
  <definedNames>
    <definedName name="_xlchart.v1.0" hidden="1">Missed!$A$2:$A$14</definedName>
    <definedName name="_xlchart.v1.1" hidden="1">Missed!$B$2:$B$14</definedName>
    <definedName name="_xlchart.v1.2" hidden="1">Missed!$A$2:$A$14</definedName>
    <definedName name="_xlchart.v1.3" hidden="1">Missed!$B$2:$B$14</definedName>
    <definedName name="_xlchart.v1.4" hidden="1">Missed!$A$2:$A$14</definedName>
    <definedName name="_xlchart.v1.5" hidden="1">Missed!$B$2:$B$14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0" l="1"/>
  <c r="T6" i="10"/>
  <c r="C3" i="10"/>
  <c r="B16" i="10"/>
  <c r="C4" i="10"/>
  <c r="C5" i="10"/>
  <c r="C6" i="10"/>
  <c r="C7" i="10"/>
  <c r="C8" i="10"/>
  <c r="C9" i="10"/>
  <c r="C10" i="10"/>
  <c r="C11" i="10"/>
  <c r="C12" i="10"/>
  <c r="C13" i="10"/>
  <c r="C14" i="10"/>
  <c r="L6" i="10" l="1"/>
  <c r="P6" i="10"/>
  <c r="I6" i="10"/>
  <c r="M6" i="10"/>
  <c r="Q6" i="10"/>
  <c r="J6" i="10"/>
  <c r="N6" i="10"/>
  <c r="R6" i="10"/>
  <c r="K6" i="10"/>
  <c r="O6" i="10"/>
  <c r="S6" i="10"/>
  <c r="D7" i="6" l="1"/>
  <c r="G36" i="9"/>
  <c r="F36" i="9"/>
  <c r="H36" i="9"/>
  <c r="L17" i="9"/>
  <c r="M17" i="9"/>
  <c r="H17" i="9"/>
  <c r="I17" i="9" s="1"/>
  <c r="L9" i="9"/>
  <c r="M9" i="9"/>
  <c r="G9" i="9"/>
  <c r="F9" i="9"/>
  <c r="D9" i="9"/>
  <c r="E9" i="9" s="1"/>
  <c r="D17" i="9"/>
  <c r="E17" i="9" s="1"/>
  <c r="E12" i="9"/>
  <c r="E13" i="9"/>
  <c r="E14" i="9"/>
  <c r="E15" i="9"/>
  <c r="E16" i="9"/>
  <c r="I12" i="9"/>
  <c r="D12" i="9"/>
  <c r="AB36" i="9"/>
  <c r="AC36" i="9" s="1"/>
  <c r="AB28" i="9"/>
  <c r="AC28" i="9"/>
  <c r="X28" i="9"/>
  <c r="Y28" i="9"/>
  <c r="X36" i="9"/>
  <c r="Y36" i="9" s="1"/>
  <c r="T36" i="9"/>
  <c r="U36" i="9"/>
  <c r="T28" i="9"/>
  <c r="U28" i="9"/>
  <c r="P36" i="9"/>
  <c r="Q36" i="9"/>
  <c r="P28" i="9"/>
  <c r="Q28" i="9" s="1"/>
  <c r="L36" i="9"/>
  <c r="M36" i="9"/>
  <c r="L28" i="9"/>
  <c r="M28" i="9"/>
  <c r="H28" i="9"/>
  <c r="I28" i="9" s="1"/>
  <c r="D36" i="9"/>
  <c r="E36" i="9"/>
  <c r="D28" i="9"/>
  <c r="E28" i="9" s="1"/>
  <c r="AB17" i="9"/>
  <c r="AC17" i="9"/>
  <c r="X17" i="9"/>
  <c r="Y17" i="9"/>
  <c r="Y16" i="9"/>
  <c r="T17" i="9"/>
  <c r="U17" i="9" s="1"/>
  <c r="P17" i="9"/>
  <c r="Q17" i="9"/>
  <c r="P9" i="9"/>
  <c r="Q9" i="9" s="1"/>
  <c r="T9" i="9"/>
  <c r="U9" i="9" s="1"/>
  <c r="X9" i="9"/>
  <c r="Y9" i="9"/>
  <c r="AB9" i="9"/>
  <c r="AC9" i="9" s="1"/>
  <c r="AB16" i="9"/>
  <c r="AC16" i="9" s="1"/>
  <c r="AC15" i="9"/>
  <c r="AB15" i="9"/>
  <c r="AB14" i="9"/>
  <c r="AC14" i="9" s="1"/>
  <c r="AC13" i="9"/>
  <c r="AB13" i="9"/>
  <c r="AB12" i="9"/>
  <c r="AC12" i="9" s="1"/>
  <c r="X16" i="9"/>
  <c r="Y15" i="9"/>
  <c r="X15" i="9"/>
  <c r="X14" i="9"/>
  <c r="Y14" i="9" s="1"/>
  <c r="Y13" i="9"/>
  <c r="X13" i="9"/>
  <c r="X12" i="9"/>
  <c r="Y12" i="9" s="1"/>
  <c r="T16" i="9"/>
  <c r="U16" i="9" s="1"/>
  <c r="U15" i="9"/>
  <c r="T15" i="9"/>
  <c r="T14" i="9"/>
  <c r="U14" i="9" s="1"/>
  <c r="U13" i="9"/>
  <c r="T13" i="9"/>
  <c r="T12" i="9"/>
  <c r="U12" i="9" s="1"/>
  <c r="P16" i="9"/>
  <c r="Q16" i="9" s="1"/>
  <c r="Q15" i="9"/>
  <c r="P15" i="9"/>
  <c r="P14" i="9"/>
  <c r="Q14" i="9" s="1"/>
  <c r="Q13" i="9"/>
  <c r="P13" i="9"/>
  <c r="P12" i="9"/>
  <c r="Q12" i="9" s="1"/>
  <c r="H27" i="9"/>
  <c r="I27" i="9" s="1"/>
  <c r="I26" i="9"/>
  <c r="H26" i="9"/>
  <c r="H25" i="9"/>
  <c r="I24" i="9"/>
  <c r="H24" i="9"/>
  <c r="H23" i="9"/>
  <c r="I23" i="9" s="1"/>
  <c r="L27" i="9"/>
  <c r="M27" i="9" s="1"/>
  <c r="M26" i="9"/>
  <c r="L26" i="9"/>
  <c r="L25" i="9"/>
  <c r="M24" i="9"/>
  <c r="L24" i="9"/>
  <c r="L23" i="9"/>
  <c r="M23" i="9" s="1"/>
  <c r="P27" i="9"/>
  <c r="Q27" i="9" s="1"/>
  <c r="Q26" i="9"/>
  <c r="P26" i="9"/>
  <c r="P25" i="9"/>
  <c r="Q24" i="9"/>
  <c r="P24" i="9"/>
  <c r="P23" i="9"/>
  <c r="Q23" i="9" s="1"/>
  <c r="T27" i="9"/>
  <c r="U27" i="9" s="1"/>
  <c r="U26" i="9"/>
  <c r="T26" i="9"/>
  <c r="T25" i="9"/>
  <c r="U24" i="9"/>
  <c r="T24" i="9"/>
  <c r="T23" i="9"/>
  <c r="U23" i="9" s="1"/>
  <c r="X27" i="9"/>
  <c r="Y27" i="9" s="1"/>
  <c r="Y26" i="9"/>
  <c r="X26" i="9"/>
  <c r="X25" i="9"/>
  <c r="Y24" i="9"/>
  <c r="X24" i="9"/>
  <c r="X23" i="9"/>
  <c r="Y23" i="9" s="1"/>
  <c r="AB27" i="9"/>
  <c r="AC27" i="9" s="1"/>
  <c r="AC26" i="9"/>
  <c r="AB26" i="9"/>
  <c r="AB25" i="9"/>
  <c r="AC24" i="9"/>
  <c r="AB24" i="9"/>
  <c r="AB23" i="9"/>
  <c r="AC23" i="9" s="1"/>
  <c r="AB35" i="9"/>
  <c r="AC35" i="9" s="1"/>
  <c r="AC34" i="9"/>
  <c r="AB34" i="9"/>
  <c r="AB33" i="9"/>
  <c r="AC32" i="9"/>
  <c r="AB32" i="9"/>
  <c r="AB31" i="9"/>
  <c r="AC31" i="9" s="1"/>
  <c r="X35" i="9"/>
  <c r="Y35" i="9" s="1"/>
  <c r="Y34" i="9"/>
  <c r="X34" i="9"/>
  <c r="X33" i="9"/>
  <c r="Y32" i="9"/>
  <c r="X32" i="9"/>
  <c r="X31" i="9"/>
  <c r="Y31" i="9" s="1"/>
  <c r="T35" i="9"/>
  <c r="U35" i="9" s="1"/>
  <c r="U34" i="9"/>
  <c r="T34" i="9"/>
  <c r="T33" i="9"/>
  <c r="U32" i="9"/>
  <c r="T32" i="9"/>
  <c r="T31" i="9"/>
  <c r="U31" i="9" s="1"/>
  <c r="P35" i="9"/>
  <c r="Q35" i="9" s="1"/>
  <c r="Q34" i="9"/>
  <c r="P34" i="9"/>
  <c r="P33" i="9"/>
  <c r="Q32" i="9"/>
  <c r="P32" i="9"/>
  <c r="P31" i="9"/>
  <c r="Q31" i="9" s="1"/>
  <c r="L35" i="9"/>
  <c r="M35" i="9" s="1"/>
  <c r="M34" i="9"/>
  <c r="L34" i="9"/>
  <c r="L33" i="9"/>
  <c r="M32" i="9"/>
  <c r="L32" i="9"/>
  <c r="L31" i="9"/>
  <c r="M31" i="9" s="1"/>
  <c r="H35" i="9"/>
  <c r="I35" i="9" s="1"/>
  <c r="I34" i="9"/>
  <c r="H34" i="9"/>
  <c r="H33" i="9"/>
  <c r="I32" i="9"/>
  <c r="H32" i="9"/>
  <c r="H31" i="9"/>
  <c r="I31" i="9" s="1"/>
  <c r="D35" i="9"/>
  <c r="E35" i="9" s="1"/>
  <c r="E34" i="9"/>
  <c r="D34" i="9"/>
  <c r="D33" i="9"/>
  <c r="E32" i="9"/>
  <c r="D32" i="9"/>
  <c r="D31" i="9"/>
  <c r="E31" i="9" s="1"/>
  <c r="D27" i="9"/>
  <c r="E27" i="9" s="1"/>
  <c r="D26" i="9"/>
  <c r="E26" i="9" s="1"/>
  <c r="D25" i="9"/>
  <c r="D24" i="9"/>
  <c r="E24" i="9" s="1"/>
  <c r="D23" i="9"/>
  <c r="E23" i="9" s="1"/>
  <c r="M16" i="9"/>
  <c r="M15" i="9"/>
  <c r="M14" i="9"/>
  <c r="M13" i="9"/>
  <c r="M12" i="9"/>
  <c r="L16" i="9"/>
  <c r="L15" i="9"/>
  <c r="L14" i="9"/>
  <c r="L13" i="9"/>
  <c r="L12" i="9"/>
  <c r="H8" i="9"/>
  <c r="H7" i="9"/>
  <c r="I7" i="9" s="1"/>
  <c r="H6" i="9"/>
  <c r="H5" i="9"/>
  <c r="H4" i="9"/>
  <c r="E14" i="6"/>
  <c r="D15" i="6"/>
  <c r="D16" i="6"/>
  <c r="E11" i="6" s="1"/>
  <c r="E16" i="6"/>
  <c r="I16" i="9"/>
  <c r="I15" i="9"/>
  <c r="I14" i="9"/>
  <c r="I13" i="9"/>
  <c r="I8" i="9"/>
  <c r="AB8" i="9"/>
  <c r="AC8" i="9" s="1"/>
  <c r="AB7" i="9"/>
  <c r="AC7" i="9" s="1"/>
  <c r="AC6" i="9"/>
  <c r="AB6" i="9"/>
  <c r="AB5" i="9"/>
  <c r="AC5" i="9" s="1"/>
  <c r="AB4" i="9"/>
  <c r="AC4" i="9" s="1"/>
  <c r="X8" i="9"/>
  <c r="Y8" i="9" s="1"/>
  <c r="X7" i="9"/>
  <c r="Y7" i="9" s="1"/>
  <c r="X6" i="9"/>
  <c r="Y6" i="9" s="1"/>
  <c r="X5" i="9"/>
  <c r="Y5" i="9" s="1"/>
  <c r="X4" i="9"/>
  <c r="Y4" i="9" s="1"/>
  <c r="T8" i="9"/>
  <c r="U8" i="9" s="1"/>
  <c r="U7" i="9"/>
  <c r="T7" i="9"/>
  <c r="T6" i="9"/>
  <c r="U6" i="9" s="1"/>
  <c r="U5" i="9"/>
  <c r="T5" i="9"/>
  <c r="T4" i="9"/>
  <c r="U4" i="9" s="1"/>
  <c r="Q8" i="9"/>
  <c r="P8" i="9"/>
  <c r="P7" i="9"/>
  <c r="Q7" i="9" s="1"/>
  <c r="P6" i="9"/>
  <c r="Q6" i="9" s="1"/>
  <c r="P5" i="9"/>
  <c r="Q5" i="9" s="1"/>
  <c r="P4" i="9"/>
  <c r="Q4" i="9" s="1"/>
  <c r="L8" i="9"/>
  <c r="M8" i="9" s="1"/>
  <c r="L7" i="9"/>
  <c r="M7" i="9" s="1"/>
  <c r="L6" i="9"/>
  <c r="M6" i="9" s="1"/>
  <c r="L5" i="9"/>
  <c r="M5" i="9" s="1"/>
  <c r="L4" i="9"/>
  <c r="M4" i="9" s="1"/>
  <c r="I4" i="9"/>
  <c r="H16" i="9"/>
  <c r="H15" i="9"/>
  <c r="H14" i="9"/>
  <c r="H13" i="9"/>
  <c r="H12" i="9"/>
  <c r="I6" i="9"/>
  <c r="I5" i="9"/>
  <c r="D13" i="9"/>
  <c r="D14" i="9"/>
  <c r="D15" i="9"/>
  <c r="D16" i="9"/>
  <c r="D5" i="9"/>
  <c r="E5" i="9" s="1"/>
  <c r="D6" i="9"/>
  <c r="E6" i="9" s="1"/>
  <c r="D7" i="9"/>
  <c r="E7" i="9" s="1"/>
  <c r="D8" i="9"/>
  <c r="E8" i="9" s="1"/>
  <c r="D4" i="9"/>
  <c r="E4" i="9" s="1"/>
  <c r="B3" i="6"/>
  <c r="B4" i="6"/>
  <c r="B5" i="6"/>
  <c r="B6" i="6"/>
  <c r="F7" i="6"/>
  <c r="H7" i="6"/>
  <c r="J7" i="6"/>
  <c r="L7" i="6"/>
  <c r="N7" i="6"/>
  <c r="F8" i="6"/>
  <c r="G5" i="6" s="1"/>
  <c r="H8" i="6"/>
  <c r="I3" i="6" s="1"/>
  <c r="J8" i="6"/>
  <c r="K3" i="6" s="1"/>
  <c r="L8" i="6"/>
  <c r="M8" i="6" s="1"/>
  <c r="N8" i="6"/>
  <c r="O3" i="6" s="1"/>
  <c r="B11" i="6"/>
  <c r="B12" i="6"/>
  <c r="B13" i="6"/>
  <c r="B14" i="6"/>
  <c r="H15" i="6"/>
  <c r="J15" i="6"/>
  <c r="L15" i="6"/>
  <c r="N15" i="6"/>
  <c r="F16" i="6"/>
  <c r="G16" i="6" s="1"/>
  <c r="H16" i="6"/>
  <c r="I11" i="6" s="1"/>
  <c r="J16" i="6"/>
  <c r="K11" i="6" s="1"/>
  <c r="L16" i="6"/>
  <c r="M16" i="6" s="1"/>
  <c r="N16" i="6"/>
  <c r="O14" i="6" s="1"/>
  <c r="J34" i="6"/>
  <c r="N34" i="6"/>
  <c r="H34" i="6"/>
  <c r="F34" i="6"/>
  <c r="L34" i="6"/>
  <c r="D34" i="6"/>
  <c r="J35" i="6"/>
  <c r="K33" i="6" s="1"/>
  <c r="N35" i="6"/>
  <c r="O35" i="6" s="1"/>
  <c r="H35" i="6"/>
  <c r="I35" i="6" s="1"/>
  <c r="F35" i="6"/>
  <c r="G35" i="6" s="1"/>
  <c r="L35" i="6"/>
  <c r="M33" i="6" s="1"/>
  <c r="D35" i="6"/>
  <c r="E35" i="6" s="1"/>
  <c r="B33" i="6"/>
  <c r="B32" i="6"/>
  <c r="B31" i="6"/>
  <c r="B30" i="6"/>
  <c r="J26" i="6"/>
  <c r="N26" i="6"/>
  <c r="H26" i="6"/>
  <c r="F26" i="6"/>
  <c r="L26" i="6"/>
  <c r="D26" i="6"/>
  <c r="J27" i="6"/>
  <c r="K25" i="6" s="1"/>
  <c r="N27" i="6"/>
  <c r="O27" i="6" s="1"/>
  <c r="H27" i="6"/>
  <c r="I27" i="6" s="1"/>
  <c r="F27" i="6"/>
  <c r="G27" i="6" s="1"/>
  <c r="L27" i="6"/>
  <c r="M25" i="6" s="1"/>
  <c r="D27" i="6"/>
  <c r="E27" i="6" s="1"/>
  <c r="B25" i="6"/>
  <c r="B24" i="6"/>
  <c r="B23" i="6"/>
  <c r="B22" i="6"/>
  <c r="O11" i="5"/>
  <c r="O9" i="5"/>
  <c r="O8" i="5"/>
  <c r="O7" i="5"/>
  <c r="O6" i="5"/>
  <c r="O5" i="5"/>
  <c r="M11" i="5"/>
  <c r="M9" i="5"/>
  <c r="M8" i="5"/>
  <c r="M7" i="5"/>
  <c r="M6" i="5"/>
  <c r="M5" i="5"/>
  <c r="K11" i="5"/>
  <c r="K9" i="5"/>
  <c r="K8" i="5"/>
  <c r="K7" i="5"/>
  <c r="K6" i="5"/>
  <c r="K5" i="5"/>
  <c r="I5" i="5"/>
  <c r="G11" i="5"/>
  <c r="G9" i="5"/>
  <c r="G8" i="5"/>
  <c r="G7" i="5"/>
  <c r="G6" i="5"/>
  <c r="G5" i="5"/>
  <c r="N42" i="5"/>
  <c r="L42" i="5"/>
  <c r="J42" i="5"/>
  <c r="H42" i="5"/>
  <c r="F42" i="5"/>
  <c r="D42" i="5"/>
  <c r="E40" i="5" s="1"/>
  <c r="N31" i="5"/>
  <c r="L31" i="5"/>
  <c r="J31" i="5"/>
  <c r="H31" i="5"/>
  <c r="I30" i="5" s="1"/>
  <c r="D31" i="5"/>
  <c r="F31" i="5"/>
  <c r="G27" i="5" s="1"/>
  <c r="L9" i="5"/>
  <c r="B18" i="5"/>
  <c r="B17" i="5"/>
  <c r="B16" i="5"/>
  <c r="B15" i="5"/>
  <c r="O21" i="5"/>
  <c r="O19" i="5"/>
  <c r="O18" i="5"/>
  <c r="O17" i="5"/>
  <c r="O16" i="5"/>
  <c r="O15" i="5"/>
  <c r="G21" i="5"/>
  <c r="G19" i="5"/>
  <c r="G18" i="5"/>
  <c r="G17" i="5"/>
  <c r="G16" i="5"/>
  <c r="G15" i="5"/>
  <c r="O33" i="5"/>
  <c r="O31" i="5"/>
  <c r="O30" i="5"/>
  <c r="O29" i="5"/>
  <c r="O28" i="5"/>
  <c r="O27" i="5"/>
  <c r="I29" i="5"/>
  <c r="I27" i="5"/>
  <c r="N21" i="5"/>
  <c r="D11" i="5"/>
  <c r="D9" i="5"/>
  <c r="E8" i="5" s="1"/>
  <c r="H9" i="5"/>
  <c r="I8" i="5" s="1"/>
  <c r="N9" i="5"/>
  <c r="J19" i="5"/>
  <c r="K19" i="5" s="1"/>
  <c r="F19" i="5"/>
  <c r="F21" i="5"/>
  <c r="D21" i="5"/>
  <c r="H21" i="5"/>
  <c r="J21" i="5"/>
  <c r="L21" i="5"/>
  <c r="J9" i="5"/>
  <c r="F9" i="5"/>
  <c r="H9" i="9" l="1"/>
  <c r="I9" i="9" s="1"/>
  <c r="E13" i="6"/>
  <c r="E15" i="6"/>
  <c r="E12" i="6"/>
  <c r="I6" i="5"/>
  <c r="I9" i="5"/>
  <c r="I11" i="5"/>
  <c r="I7" i="5"/>
  <c r="E41" i="5"/>
  <c r="E39" i="5"/>
  <c r="E42" i="5"/>
  <c r="E7" i="5"/>
  <c r="E5" i="5"/>
  <c r="E6" i="5"/>
  <c r="E9" i="5"/>
  <c r="E11" i="5"/>
  <c r="G7" i="6"/>
  <c r="G8" i="6"/>
  <c r="B16" i="6"/>
  <c r="C16" i="6" s="1"/>
  <c r="O16" i="6"/>
  <c r="O11" i="6"/>
  <c r="K15" i="6"/>
  <c r="I15" i="6"/>
  <c r="O12" i="6"/>
  <c r="M7" i="6"/>
  <c r="M3" i="6"/>
  <c r="O15" i="6"/>
  <c r="K8" i="6"/>
  <c r="K7" i="6"/>
  <c r="G4" i="6"/>
  <c r="G3" i="6"/>
  <c r="K16" i="6"/>
  <c r="O13" i="6"/>
  <c r="B8" i="6"/>
  <c r="C8" i="6" s="1"/>
  <c r="M14" i="6"/>
  <c r="O6" i="6"/>
  <c r="M15" i="6"/>
  <c r="B15" i="6"/>
  <c r="M12" i="6"/>
  <c r="O7" i="6"/>
  <c r="I7" i="6"/>
  <c r="G6" i="6"/>
  <c r="M5" i="6"/>
  <c r="O4" i="6"/>
  <c r="M13" i="6"/>
  <c r="M6" i="6"/>
  <c r="O5" i="6"/>
  <c r="M11" i="6"/>
  <c r="O8" i="6"/>
  <c r="B7" i="6"/>
  <c r="M4" i="6"/>
  <c r="I16" i="6"/>
  <c r="K14" i="6"/>
  <c r="K13" i="6"/>
  <c r="K12" i="6"/>
  <c r="I8" i="6"/>
  <c r="K6" i="6"/>
  <c r="K5" i="6"/>
  <c r="K4" i="6"/>
  <c r="I14" i="6"/>
  <c r="I13" i="6"/>
  <c r="I12" i="6"/>
  <c r="I6" i="6"/>
  <c r="I5" i="6"/>
  <c r="I4" i="6"/>
  <c r="I34" i="6"/>
  <c r="G30" i="6"/>
  <c r="G34" i="6"/>
  <c r="B26" i="6"/>
  <c r="B34" i="6"/>
  <c r="B27" i="6"/>
  <c r="G26" i="6"/>
  <c r="G22" i="6"/>
  <c r="G24" i="6"/>
  <c r="I26" i="6"/>
  <c r="G32" i="6"/>
  <c r="G23" i="6"/>
  <c r="G25" i="6"/>
  <c r="G31" i="6"/>
  <c r="G33" i="6"/>
  <c r="E23" i="6"/>
  <c r="E31" i="6"/>
  <c r="E26" i="6"/>
  <c r="O26" i="6"/>
  <c r="E34" i="6"/>
  <c r="O34" i="6"/>
  <c r="E22" i="6"/>
  <c r="E24" i="6"/>
  <c r="E25" i="6"/>
  <c r="E30" i="6"/>
  <c r="E32" i="6"/>
  <c r="E33" i="6"/>
  <c r="O22" i="6"/>
  <c r="O23" i="6"/>
  <c r="O24" i="6"/>
  <c r="O25" i="6"/>
  <c r="M26" i="6"/>
  <c r="K26" i="6"/>
  <c r="O30" i="6"/>
  <c r="O31" i="6"/>
  <c r="O32" i="6"/>
  <c r="O33" i="6"/>
  <c r="M34" i="6"/>
  <c r="K34" i="6"/>
  <c r="B35" i="6"/>
  <c r="C35" i="6" s="1"/>
  <c r="I22" i="6"/>
  <c r="I23" i="6"/>
  <c r="I24" i="6"/>
  <c r="I25" i="6"/>
  <c r="M27" i="6"/>
  <c r="K27" i="6"/>
  <c r="I30" i="6"/>
  <c r="I31" i="6"/>
  <c r="I32" i="6"/>
  <c r="I33" i="6"/>
  <c r="M35" i="6"/>
  <c r="K35" i="6"/>
  <c r="M22" i="6"/>
  <c r="K22" i="6"/>
  <c r="M23" i="6"/>
  <c r="K23" i="6"/>
  <c r="M24" i="6"/>
  <c r="K24" i="6"/>
  <c r="M30" i="6"/>
  <c r="K30" i="6"/>
  <c r="M31" i="6"/>
  <c r="K31" i="6"/>
  <c r="M32" i="6"/>
  <c r="K32" i="6"/>
  <c r="E38" i="5"/>
  <c r="I33" i="5"/>
  <c r="I28" i="5"/>
  <c r="I31" i="5"/>
  <c r="B21" i="5"/>
  <c r="B19" i="5"/>
  <c r="C21" i="5" s="1"/>
  <c r="K18" i="5"/>
  <c r="K16" i="5"/>
  <c r="K17" i="5"/>
  <c r="K21" i="5"/>
  <c r="K15" i="5"/>
  <c r="N44" i="5"/>
  <c r="L44" i="5"/>
  <c r="J44" i="5"/>
  <c r="H44" i="5"/>
  <c r="F44" i="5"/>
  <c r="D44" i="5"/>
  <c r="E44" i="5" s="1"/>
  <c r="B41" i="5"/>
  <c r="B40" i="5"/>
  <c r="B39" i="5"/>
  <c r="B38" i="5"/>
  <c r="N33" i="5"/>
  <c r="L33" i="5"/>
  <c r="J33" i="5"/>
  <c r="H33" i="5"/>
  <c r="F33" i="5"/>
  <c r="D33" i="5"/>
  <c r="B30" i="5"/>
  <c r="B29" i="5"/>
  <c r="B28" i="5"/>
  <c r="B27" i="5"/>
  <c r="N19" i="5"/>
  <c r="L19" i="5"/>
  <c r="H19" i="5"/>
  <c r="D19" i="5"/>
  <c r="N11" i="5"/>
  <c r="L11" i="5"/>
  <c r="J11" i="5"/>
  <c r="H11" i="5"/>
  <c r="F11" i="5"/>
  <c r="B8" i="5"/>
  <c r="B7" i="5"/>
  <c r="B6" i="5"/>
  <c r="B5" i="5"/>
  <c r="C14" i="6" l="1"/>
  <c r="I17" i="5"/>
  <c r="I18" i="5"/>
  <c r="I15" i="5"/>
  <c r="I21" i="5"/>
  <c r="I19" i="5"/>
  <c r="I16" i="5"/>
  <c r="C12" i="6"/>
  <c r="C27" i="6"/>
  <c r="B31" i="5"/>
  <c r="E17" i="5"/>
  <c r="E21" i="5"/>
  <c r="E19" i="5"/>
  <c r="E15" i="5"/>
  <c r="E16" i="5"/>
  <c r="E18" i="5"/>
  <c r="C11" i="6"/>
  <c r="C15" i="6"/>
  <c r="C13" i="6"/>
  <c r="C6" i="6"/>
  <c r="C7" i="6"/>
  <c r="C4" i="6"/>
  <c r="C5" i="6"/>
  <c r="C3" i="6"/>
  <c r="C23" i="6"/>
  <c r="C22" i="6"/>
  <c r="C24" i="6"/>
  <c r="C25" i="6"/>
  <c r="C26" i="6"/>
  <c r="C30" i="6"/>
  <c r="C32" i="6"/>
  <c r="C33" i="6"/>
  <c r="C34" i="6"/>
  <c r="C31" i="6"/>
  <c r="B42" i="5"/>
  <c r="M31" i="5"/>
  <c r="M27" i="5"/>
  <c r="M33" i="5"/>
  <c r="M30" i="5"/>
  <c r="M29" i="5"/>
  <c r="M28" i="5"/>
  <c r="M42" i="5"/>
  <c r="M38" i="5"/>
  <c r="M44" i="5"/>
  <c r="M41" i="5"/>
  <c r="M40" i="5"/>
  <c r="M39" i="5"/>
  <c r="C15" i="5"/>
  <c r="C19" i="5"/>
  <c r="C17" i="5"/>
  <c r="C16" i="5"/>
  <c r="C18" i="5"/>
  <c r="M18" i="5"/>
  <c r="M21" i="5"/>
  <c r="M19" i="5"/>
  <c r="M15" i="5"/>
  <c r="M17" i="5"/>
  <c r="M16" i="5"/>
  <c r="K33" i="5"/>
  <c r="K28" i="5"/>
  <c r="K31" i="5"/>
  <c r="K27" i="5"/>
  <c r="K30" i="5"/>
  <c r="K29" i="5"/>
  <c r="G33" i="5"/>
  <c r="G28" i="5"/>
  <c r="G31" i="5"/>
  <c r="G30" i="5"/>
  <c r="G29" i="5"/>
  <c r="K41" i="5"/>
  <c r="K40" i="5"/>
  <c r="K44" i="5"/>
  <c r="K39" i="5"/>
  <c r="K42" i="5"/>
  <c r="K38" i="5"/>
  <c r="G44" i="5"/>
  <c r="G39" i="5"/>
  <c r="G38" i="5"/>
  <c r="G41" i="5"/>
  <c r="G40" i="5"/>
  <c r="G42" i="5"/>
  <c r="E33" i="5"/>
  <c r="E28" i="5"/>
  <c r="E30" i="5"/>
  <c r="E29" i="5"/>
  <c r="E31" i="5"/>
  <c r="E27" i="5"/>
  <c r="I41" i="5"/>
  <c r="I44" i="5"/>
  <c r="I38" i="5"/>
  <c r="I40" i="5"/>
  <c r="I39" i="5"/>
  <c r="I42" i="5"/>
  <c r="B33" i="5"/>
  <c r="O44" i="5"/>
  <c r="O42" i="5"/>
  <c r="O38" i="5"/>
  <c r="O41" i="5"/>
  <c r="O40" i="5"/>
  <c r="O39" i="5"/>
  <c r="B44" i="5"/>
  <c r="B11" i="5"/>
  <c r="B9" i="5"/>
  <c r="C5" i="5" s="1"/>
  <c r="C9" i="5" l="1"/>
  <c r="C11" i="5"/>
  <c r="C6" i="5"/>
  <c r="C8" i="5"/>
  <c r="C7" i="5"/>
  <c r="C30" i="5"/>
  <c r="C28" i="5"/>
  <c r="C29" i="5"/>
  <c r="C33" i="5"/>
  <c r="C31" i="5"/>
  <c r="C27" i="5"/>
  <c r="C44" i="5"/>
  <c r="C39" i="5"/>
  <c r="C42" i="5"/>
  <c r="C41" i="5"/>
  <c r="C40" i="5"/>
  <c r="C38" i="5"/>
  <c r="B72" i="3"/>
  <c r="D53" i="3"/>
  <c r="C83" i="3"/>
  <c r="H53" i="3"/>
  <c r="I53" i="3" s="1"/>
  <c r="B83" i="3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B86" i="3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C86" i="3"/>
  <c r="O63" i="3"/>
  <c r="M63" i="3"/>
  <c r="K63" i="3"/>
  <c r="I63" i="3"/>
  <c r="G63" i="3"/>
  <c r="E63" i="3"/>
  <c r="C63" i="3"/>
  <c r="O61" i="3"/>
  <c r="O60" i="3"/>
  <c r="O59" i="3"/>
  <c r="O58" i="3"/>
  <c r="O57" i="3"/>
  <c r="M61" i="3"/>
  <c r="M60" i="3"/>
  <c r="M59" i="3"/>
  <c r="M58" i="3"/>
  <c r="M57" i="3"/>
  <c r="K61" i="3"/>
  <c r="K60" i="3"/>
  <c r="K59" i="3"/>
  <c r="K58" i="3"/>
  <c r="K57" i="3"/>
  <c r="I61" i="3"/>
  <c r="I60" i="3"/>
  <c r="I59" i="3"/>
  <c r="I58" i="3"/>
  <c r="I57" i="3"/>
  <c r="G61" i="3"/>
  <c r="G60" i="3"/>
  <c r="G59" i="3"/>
  <c r="G58" i="3"/>
  <c r="G57" i="3"/>
  <c r="E61" i="3"/>
  <c r="E60" i="3"/>
  <c r="E59" i="3"/>
  <c r="E58" i="3"/>
  <c r="E57" i="3"/>
  <c r="N63" i="3"/>
  <c r="L63" i="3"/>
  <c r="J63" i="3"/>
  <c r="H63" i="3"/>
  <c r="F63" i="3"/>
  <c r="D63" i="3"/>
  <c r="B63" i="3"/>
  <c r="N61" i="3"/>
  <c r="L61" i="3"/>
  <c r="J61" i="3"/>
  <c r="H61" i="3"/>
  <c r="F61" i="3"/>
  <c r="D61" i="3"/>
  <c r="B61" i="3"/>
  <c r="C58" i="3"/>
  <c r="C59" i="3"/>
  <c r="C60" i="3"/>
  <c r="C61" i="3"/>
  <c r="C57" i="3"/>
  <c r="B60" i="3"/>
  <c r="B50" i="3"/>
  <c r="B53" i="3" s="1"/>
  <c r="O51" i="3"/>
  <c r="O48" i="3"/>
  <c r="O47" i="3"/>
  <c r="K50" i="3"/>
  <c r="K49" i="3"/>
  <c r="N53" i="3"/>
  <c r="O53" i="3" s="1"/>
  <c r="L53" i="3"/>
  <c r="J53" i="3"/>
  <c r="K53" i="3" s="1"/>
  <c r="F53" i="3"/>
  <c r="E53" i="3"/>
  <c r="N51" i="3"/>
  <c r="O50" i="3" s="1"/>
  <c r="L51" i="3"/>
  <c r="D51" i="3"/>
  <c r="F51" i="3"/>
  <c r="H51" i="3"/>
  <c r="I49" i="3" s="1"/>
  <c r="J51" i="3"/>
  <c r="K48" i="3" s="1"/>
  <c r="N84" i="3"/>
  <c r="O83" i="3" s="1"/>
  <c r="L84" i="3"/>
  <c r="M83" i="3" s="1"/>
  <c r="J84" i="3"/>
  <c r="K82" i="3" s="1"/>
  <c r="H84" i="3"/>
  <c r="I84" i="3" s="1"/>
  <c r="F84" i="3"/>
  <c r="G83" i="3" s="1"/>
  <c r="D84" i="3"/>
  <c r="E83" i="3" s="1"/>
  <c r="M71" i="3"/>
  <c r="I70" i="3"/>
  <c r="D73" i="3"/>
  <c r="E73" i="3" s="1"/>
  <c r="F73" i="3"/>
  <c r="G73" i="3" s="1"/>
  <c r="H73" i="3"/>
  <c r="I72" i="3" s="1"/>
  <c r="N73" i="3"/>
  <c r="O73" i="3" s="1"/>
  <c r="L73" i="3"/>
  <c r="M70" i="3" s="1"/>
  <c r="J73" i="3"/>
  <c r="K71" i="3" s="1"/>
  <c r="I80" i="3"/>
  <c r="G80" i="3"/>
  <c r="E84" i="3"/>
  <c r="N28" i="3"/>
  <c r="L28" i="3"/>
  <c r="H28" i="3"/>
  <c r="I25" i="3" s="1"/>
  <c r="F28" i="3"/>
  <c r="D28" i="3"/>
  <c r="J28" i="3"/>
  <c r="B82" i="3"/>
  <c r="B81" i="3"/>
  <c r="B80" i="3"/>
  <c r="B71" i="3"/>
  <c r="B70" i="3"/>
  <c r="B69" i="3"/>
  <c r="B59" i="3"/>
  <c r="B58" i="3"/>
  <c r="B57" i="3"/>
  <c r="B49" i="3"/>
  <c r="B48" i="3"/>
  <c r="B47" i="3"/>
  <c r="B37" i="3"/>
  <c r="B36" i="3"/>
  <c r="B35" i="3"/>
  <c r="B38" i="3" s="1"/>
  <c r="B27" i="3"/>
  <c r="B26" i="3"/>
  <c r="B25" i="3"/>
  <c r="B13" i="3"/>
  <c r="B16" i="3" s="1"/>
  <c r="C16" i="3" s="1"/>
  <c r="B15" i="3"/>
  <c r="B14" i="3"/>
  <c r="B4" i="3"/>
  <c r="B5" i="3"/>
  <c r="B3" i="3"/>
  <c r="B6" i="3" s="1"/>
  <c r="C6" i="3" s="1"/>
  <c r="O38" i="3"/>
  <c r="O37" i="3"/>
  <c r="O36" i="3"/>
  <c r="O35" i="3"/>
  <c r="M38" i="3"/>
  <c r="M37" i="3"/>
  <c r="M36" i="3"/>
  <c r="M35" i="3"/>
  <c r="K38" i="3"/>
  <c r="K37" i="3"/>
  <c r="K36" i="3"/>
  <c r="K35" i="3"/>
  <c r="I38" i="3"/>
  <c r="I37" i="3"/>
  <c r="I36" i="3"/>
  <c r="I35" i="3"/>
  <c r="G38" i="3"/>
  <c r="G37" i="3"/>
  <c r="G36" i="3"/>
  <c r="G35" i="3"/>
  <c r="E38" i="3"/>
  <c r="E37" i="3"/>
  <c r="E36" i="3"/>
  <c r="E35" i="3"/>
  <c r="O28" i="3"/>
  <c r="O27" i="3"/>
  <c r="O26" i="3"/>
  <c r="O25" i="3"/>
  <c r="M28" i="3"/>
  <c r="M26" i="3"/>
  <c r="K27" i="3"/>
  <c r="K26" i="3"/>
  <c r="E28" i="3"/>
  <c r="E27" i="3"/>
  <c r="E26" i="3"/>
  <c r="E25" i="3"/>
  <c r="O6" i="3"/>
  <c r="O5" i="3"/>
  <c r="O4" i="3"/>
  <c r="O3" i="3"/>
  <c r="M6" i="3"/>
  <c r="M5" i="3"/>
  <c r="M4" i="3"/>
  <c r="M3" i="3"/>
  <c r="I6" i="3"/>
  <c r="I5" i="3"/>
  <c r="I4" i="3"/>
  <c r="I3" i="3"/>
  <c r="G6" i="3"/>
  <c r="G5" i="3"/>
  <c r="G4" i="3"/>
  <c r="G3" i="3"/>
  <c r="E6" i="3"/>
  <c r="E5" i="3"/>
  <c r="E4" i="3"/>
  <c r="E3" i="3"/>
  <c r="K6" i="3"/>
  <c r="K3" i="3"/>
  <c r="O16" i="3"/>
  <c r="O15" i="3"/>
  <c r="O14" i="3"/>
  <c r="O13" i="3"/>
  <c r="M16" i="3"/>
  <c r="M15" i="3"/>
  <c r="M14" i="3"/>
  <c r="M13" i="3"/>
  <c r="K16" i="3"/>
  <c r="K15" i="3"/>
  <c r="K14" i="3"/>
  <c r="K13" i="3"/>
  <c r="I16" i="3"/>
  <c r="I15" i="3"/>
  <c r="I14" i="3"/>
  <c r="I13" i="3"/>
  <c r="G16" i="3"/>
  <c r="G15" i="3"/>
  <c r="G14" i="3"/>
  <c r="G13" i="3"/>
  <c r="E16" i="3"/>
  <c r="E15" i="3"/>
  <c r="E14" i="3"/>
  <c r="E13" i="3"/>
  <c r="K5" i="3"/>
  <c r="K4" i="3"/>
  <c r="G14" i="2"/>
  <c r="M13" i="2"/>
  <c r="O15" i="2"/>
  <c r="O13" i="2"/>
  <c r="B16" i="2"/>
  <c r="E15" i="2"/>
  <c r="I14" i="2"/>
  <c r="C15" i="2"/>
  <c r="C14" i="2"/>
  <c r="C13" i="2"/>
  <c r="C16" i="2" s="1"/>
  <c r="K28" i="2"/>
  <c r="K27" i="2"/>
  <c r="K26" i="2"/>
  <c r="K25" i="2"/>
  <c r="M28" i="2"/>
  <c r="M27" i="2"/>
  <c r="M26" i="2"/>
  <c r="M25" i="2"/>
  <c r="I28" i="2"/>
  <c r="I27" i="2"/>
  <c r="I26" i="2"/>
  <c r="I25" i="2"/>
  <c r="G28" i="2"/>
  <c r="G27" i="2"/>
  <c r="G26" i="2"/>
  <c r="G25" i="2"/>
  <c r="E28" i="2"/>
  <c r="E27" i="2"/>
  <c r="E26" i="2"/>
  <c r="E25" i="2"/>
  <c r="O25" i="2"/>
  <c r="O26" i="2"/>
  <c r="O27" i="2"/>
  <c r="O28" i="2"/>
  <c r="G35" i="2"/>
  <c r="M37" i="2"/>
  <c r="I36" i="2"/>
  <c r="I35" i="2"/>
  <c r="I38" i="2"/>
  <c r="E38" i="2"/>
  <c r="K37" i="2"/>
  <c r="K38" i="2"/>
  <c r="O36" i="2"/>
  <c r="O35" i="2"/>
  <c r="C37" i="2"/>
  <c r="C36" i="2"/>
  <c r="C35" i="2"/>
  <c r="C38" i="2" s="1"/>
  <c r="C28" i="2"/>
  <c r="C27" i="2"/>
  <c r="C26" i="2"/>
  <c r="C25" i="2"/>
  <c r="B51" i="3" l="1"/>
  <c r="C53" i="3" s="1"/>
  <c r="I83" i="3"/>
  <c r="B84" i="3"/>
  <c r="O70" i="3"/>
  <c r="K47" i="3"/>
  <c r="K51" i="3"/>
  <c r="O49" i="3"/>
  <c r="I47" i="3"/>
  <c r="I50" i="3"/>
  <c r="I51" i="3"/>
  <c r="I48" i="3"/>
  <c r="G53" i="3"/>
  <c r="G50" i="3"/>
  <c r="G47" i="3"/>
  <c r="G51" i="3"/>
  <c r="G49" i="3"/>
  <c r="G48" i="3"/>
  <c r="M53" i="3"/>
  <c r="M50" i="3"/>
  <c r="M47" i="3"/>
  <c r="M51" i="3"/>
  <c r="M48" i="3"/>
  <c r="M49" i="3"/>
  <c r="E49" i="3"/>
  <c r="E50" i="3"/>
  <c r="E47" i="3"/>
  <c r="E51" i="3"/>
  <c r="E48" i="3"/>
  <c r="C4" i="3"/>
  <c r="C37" i="3"/>
  <c r="M80" i="3"/>
  <c r="I71" i="3"/>
  <c r="O71" i="3"/>
  <c r="K83" i="3"/>
  <c r="O84" i="3"/>
  <c r="E71" i="3"/>
  <c r="I73" i="3"/>
  <c r="G82" i="3"/>
  <c r="I69" i="3"/>
  <c r="I82" i="3"/>
  <c r="G70" i="3"/>
  <c r="K72" i="3"/>
  <c r="E70" i="3"/>
  <c r="G71" i="3"/>
  <c r="K69" i="3"/>
  <c r="K73" i="3"/>
  <c r="M72" i="3"/>
  <c r="C36" i="3"/>
  <c r="E69" i="3"/>
  <c r="E72" i="3"/>
  <c r="G72" i="3"/>
  <c r="K70" i="3"/>
  <c r="M69" i="3"/>
  <c r="M73" i="3"/>
  <c r="O72" i="3"/>
  <c r="K28" i="3"/>
  <c r="C5" i="3"/>
  <c r="C15" i="3"/>
  <c r="G69" i="3"/>
  <c r="O69" i="3"/>
  <c r="C14" i="3"/>
  <c r="C38" i="3"/>
  <c r="K81" i="3"/>
  <c r="G28" i="3"/>
  <c r="C3" i="3"/>
  <c r="C13" i="3"/>
  <c r="K80" i="3"/>
  <c r="K84" i="3"/>
  <c r="I81" i="3"/>
  <c r="K25" i="3"/>
  <c r="M25" i="3"/>
  <c r="C35" i="3"/>
  <c r="B73" i="3"/>
  <c r="G84" i="3"/>
  <c r="G81" i="3"/>
  <c r="M81" i="3"/>
  <c r="M82" i="3"/>
  <c r="M84" i="3"/>
  <c r="E80" i="3"/>
  <c r="E81" i="3"/>
  <c r="E82" i="3"/>
  <c r="O80" i="3"/>
  <c r="O81" i="3"/>
  <c r="O82" i="3"/>
  <c r="M27" i="3"/>
  <c r="I28" i="3"/>
  <c r="G25" i="3"/>
  <c r="G26" i="3"/>
  <c r="I26" i="3"/>
  <c r="G27" i="3"/>
  <c r="I27" i="3"/>
  <c r="B28" i="3"/>
  <c r="C70" i="3" s="1"/>
  <c r="O14" i="2"/>
  <c r="G15" i="2"/>
  <c r="G13" i="2"/>
  <c r="G16" i="2" s="1"/>
  <c r="M14" i="2"/>
  <c r="M15" i="2"/>
  <c r="E14" i="2"/>
  <c r="E13" i="2"/>
  <c r="I13" i="2"/>
  <c r="I15" i="2"/>
  <c r="O16" i="2"/>
  <c r="G37" i="2"/>
  <c r="G38" i="2"/>
  <c r="G36" i="2"/>
  <c r="M38" i="2"/>
  <c r="M35" i="2"/>
  <c r="M36" i="2"/>
  <c r="K36" i="2"/>
  <c r="O38" i="2"/>
  <c r="K35" i="2"/>
  <c r="I37" i="2"/>
  <c r="O37" i="2"/>
  <c r="E35" i="2"/>
  <c r="E37" i="2"/>
  <c r="E36" i="2"/>
  <c r="K5" i="2"/>
  <c r="N15" i="1"/>
  <c r="L15" i="1"/>
  <c r="M14" i="1" s="1"/>
  <c r="J15" i="1"/>
  <c r="K14" i="1" s="1"/>
  <c r="H15" i="1"/>
  <c r="I13" i="1" s="1"/>
  <c r="F15" i="1"/>
  <c r="G13" i="1" s="1"/>
  <c r="D15" i="1"/>
  <c r="E13" i="1" s="1"/>
  <c r="O14" i="1"/>
  <c r="O13" i="1"/>
  <c r="O12" i="1"/>
  <c r="M12" i="1"/>
  <c r="G14" i="1"/>
  <c r="G12" i="1"/>
  <c r="E14" i="1"/>
  <c r="E15" i="1"/>
  <c r="E12" i="1"/>
  <c r="H6" i="1"/>
  <c r="C50" i="3" l="1"/>
  <c r="C49" i="3"/>
  <c r="C51" i="3"/>
  <c r="C48" i="3"/>
  <c r="C47" i="3"/>
  <c r="C84" i="3"/>
  <c r="C82" i="3"/>
  <c r="C81" i="3"/>
  <c r="C80" i="3"/>
  <c r="C69" i="3"/>
  <c r="C27" i="3"/>
  <c r="C73" i="3"/>
  <c r="C26" i="3"/>
  <c r="C71" i="3"/>
  <c r="C28" i="3"/>
  <c r="C25" i="3"/>
  <c r="M16" i="2"/>
  <c r="I16" i="2"/>
  <c r="E16" i="2"/>
  <c r="K3" i="2"/>
  <c r="K6" i="2"/>
  <c r="K14" i="2"/>
  <c r="K4" i="2"/>
  <c r="K13" i="2"/>
  <c r="K15" i="2"/>
  <c r="M13" i="1"/>
  <c r="I14" i="1"/>
  <c r="K12" i="1"/>
  <c r="I12" i="1"/>
  <c r="K13" i="1"/>
  <c r="K16" i="2" l="1"/>
  <c r="N26" i="1"/>
  <c r="L26" i="1"/>
  <c r="J26" i="1"/>
  <c r="H26" i="1"/>
  <c r="F26" i="1"/>
  <c r="D26" i="1"/>
  <c r="C25" i="1"/>
  <c r="C24" i="1"/>
  <c r="C23" i="1"/>
  <c r="I15" i="1"/>
  <c r="B15" i="1"/>
  <c r="C15" i="1" s="1"/>
  <c r="C14" i="1"/>
  <c r="C12" i="1"/>
  <c r="J6" i="1"/>
  <c r="K6" i="1" s="1"/>
  <c r="D6" i="1"/>
  <c r="E6" i="1" s="1"/>
  <c r="B6" i="1"/>
  <c r="C6" i="1" s="1"/>
  <c r="N36" i="1"/>
  <c r="O23" i="1" s="1"/>
  <c r="L36" i="1"/>
  <c r="M23" i="1" s="1"/>
  <c r="J36" i="1"/>
  <c r="K25" i="1" s="1"/>
  <c r="H36" i="1"/>
  <c r="I24" i="1" s="1"/>
  <c r="F36" i="1"/>
  <c r="G23" i="1" s="1"/>
  <c r="D36" i="1"/>
  <c r="E23" i="1" s="1"/>
  <c r="C33" i="1"/>
  <c r="C35" i="1"/>
  <c r="C34" i="1"/>
  <c r="N6" i="1"/>
  <c r="O6" i="1" s="1"/>
  <c r="L6" i="1"/>
  <c r="M6" i="1" s="1"/>
  <c r="I6" i="1"/>
  <c r="F6" i="1"/>
  <c r="G6" i="1" s="1"/>
  <c r="C13" i="1" l="1"/>
  <c r="K15" i="1"/>
  <c r="O15" i="1"/>
  <c r="M15" i="1"/>
  <c r="I23" i="1"/>
  <c r="K23" i="1"/>
  <c r="K26" i="1" s="1"/>
  <c r="K24" i="1"/>
  <c r="G15" i="1"/>
  <c r="E25" i="1"/>
  <c r="M25" i="1"/>
  <c r="E24" i="1"/>
  <c r="M24" i="1"/>
  <c r="G25" i="1"/>
  <c r="O25" i="1"/>
  <c r="G24" i="1"/>
  <c r="O24" i="1"/>
  <c r="I25" i="1"/>
  <c r="I26" i="1" s="1"/>
  <c r="C26" i="1"/>
  <c r="C36" i="1"/>
  <c r="K5" i="1"/>
  <c r="K4" i="1"/>
  <c r="C4" i="1"/>
  <c r="C5" i="1"/>
  <c r="C3" i="1"/>
  <c r="I3" i="1"/>
  <c r="K3" i="1"/>
  <c r="M3" i="1"/>
  <c r="M4" i="1"/>
  <c r="O3" i="1"/>
  <c r="O4" i="1"/>
  <c r="G3" i="1"/>
  <c r="G4" i="1"/>
  <c r="I4" i="1"/>
  <c r="G5" i="1"/>
  <c r="I5" i="1"/>
  <c r="M5" i="1"/>
  <c r="O5" i="1"/>
  <c r="E3" i="1"/>
  <c r="E5" i="1"/>
  <c r="E4" i="1"/>
  <c r="O35" i="1"/>
  <c r="O34" i="1"/>
  <c r="O33" i="1"/>
  <c r="M35" i="1"/>
  <c r="M34" i="1"/>
  <c r="M33" i="1"/>
  <c r="K35" i="1"/>
  <c r="K34" i="1"/>
  <c r="K33" i="1"/>
  <c r="I35" i="1"/>
  <c r="I34" i="1"/>
  <c r="I33" i="1"/>
  <c r="G35" i="1"/>
  <c r="G34" i="1"/>
  <c r="G33" i="1"/>
  <c r="E34" i="1"/>
  <c r="E35" i="1"/>
  <c r="E33" i="1"/>
  <c r="M26" i="1" l="1"/>
  <c r="G26" i="1"/>
  <c r="E26" i="1"/>
  <c r="G36" i="1"/>
  <c r="M36" i="1"/>
  <c r="I36" i="1"/>
  <c r="K36" i="1"/>
  <c r="E36" i="1"/>
  <c r="I36" i="9"/>
</calcChain>
</file>

<file path=xl/sharedStrings.xml><?xml version="1.0" encoding="utf-8"?>
<sst xmlns="http://schemas.openxmlformats.org/spreadsheetml/2006/main" count="872" uniqueCount="53">
  <si>
    <t>CFA006591</t>
  </si>
  <si>
    <t>Leon</t>
  </si>
  <si>
    <t>CFA008193</t>
  </si>
  <si>
    <t>CFA008402</t>
  </si>
  <si>
    <t>CFA010766</t>
  </si>
  <si>
    <t>Zindra</t>
  </si>
  <si>
    <t>SUM</t>
  </si>
  <si>
    <t>174k</t>
  </si>
  <si>
    <t>All pass</t>
  </si>
  <si>
    <t>sites common to both files.</t>
  </si>
  <si>
    <t>sites only in second file.</t>
  </si>
  <si>
    <t>non-matching overlapping</t>
  </si>
  <si>
    <t>%</t>
  </si>
  <si>
    <t>sites only in main file</t>
  </si>
  <si>
    <t>All</t>
  </si>
  <si>
    <t>174 pass</t>
  </si>
  <si>
    <t>SNPs only</t>
  </si>
  <si>
    <t>No 0/0</t>
  </si>
  <si>
    <t>No 0/0 SNPs only</t>
  </si>
  <si>
    <t>All wrong</t>
  </si>
  <si>
    <t>FCR1</t>
  </si>
  <si>
    <t>FCR2</t>
  </si>
  <si>
    <t>FCR3</t>
  </si>
  <si>
    <t>FCR4</t>
  </si>
  <si>
    <t>Cocker</t>
  </si>
  <si>
    <t>German</t>
  </si>
  <si>
    <t>Missed variants</t>
  </si>
  <si>
    <t>Wrong calls</t>
  </si>
  <si>
    <t>Total</t>
  </si>
  <si>
    <t>Complete matches</t>
  </si>
  <si>
    <t>Variants called, but wrong</t>
  </si>
  <si>
    <t>All mistakes</t>
  </si>
  <si>
    <t>All variants</t>
  </si>
  <si>
    <t>174 k variants</t>
  </si>
  <si>
    <t>All positions</t>
  </si>
  <si>
    <t>Column1</t>
  </si>
  <si>
    <t>%2</t>
  </si>
  <si>
    <t>%3</t>
  </si>
  <si>
    <t>%4</t>
  </si>
  <si>
    <t>%5</t>
  </si>
  <si>
    <t>%6</t>
  </si>
  <si>
    <t>%7</t>
  </si>
  <si>
    <t>GP 0.9</t>
  </si>
  <si>
    <t>c$</t>
  </si>
  <si>
    <t>GP 0.7</t>
  </si>
  <si>
    <t>Gained</t>
  </si>
  <si>
    <t>All positions - SNPs only</t>
  </si>
  <si>
    <t>174 k variants - SNPs only</t>
  </si>
  <si>
    <t>All positions - Including indela</t>
  </si>
  <si>
    <t>% missed samples</t>
  </si>
  <si>
    <t>Number of SNPs</t>
  </si>
  <si>
    <t>Excluded</t>
  </si>
  <si>
    <t>% of all SNPs 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</si>
</sst>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0%"/>
    <numFmt numFmtId="166" formatCode="0.0%"/>
    <numFmt numFmtId="167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Monaco"/>
      <family val="2"/>
    </font>
    <font>
      <sz val="12"/>
      <name val="Calibri"/>
      <family val="2"/>
      <scheme val="minor"/>
    </font>
    <font>
      <sz val="14"/>
      <name val="Calibri"/>
      <family val="2"/>
    </font>
    <font>
      <sz val="12"/>
      <name val="Calibri"/>
      <family val="2"/>
    </font>
    <font>
      <sz val="14"/>
      <color rgb="FFFF0000"/>
      <name val="Monaco"/>
      <family val="2"/>
    </font>
    <font>
      <b/>
      <sz val="12"/>
      <color theme="1"/>
      <name val="Calibri"/>
      <family val="2"/>
      <scheme val="minor"/>
    </font>
    <font>
      <sz val="14"/>
      <color rgb="FFF2F2F2"/>
      <name val="Monaco"/>
      <family val="2"/>
    </font>
    <font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</font>
    <font>
      <b/>
      <sz val="12"/>
      <color theme="0" tint="-0.34998626667073579"/>
      <name val="Calibri"/>
      <family val="2"/>
      <scheme val="minor"/>
    </font>
    <font>
      <sz val="14"/>
      <color theme="0" tint="-0.34998626667073579"/>
      <name val="Monaco"/>
      <family val="2"/>
    </font>
    <font>
      <b/>
      <sz val="16"/>
      <color theme="0" tint="-0.34998626667073579"/>
      <name val="Calibri"/>
      <family val="2"/>
      <scheme val="minor"/>
    </font>
    <font>
      <sz val="12"/>
      <name val="Monaco"/>
      <family val="2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Monaco"/>
      <family val="2"/>
    </font>
    <font>
      <sz val="2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D5EA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1" applyNumberFormat="1" applyFont="1"/>
    <xf numFmtId="0" fontId="6" fillId="0" borderId="0" xfId="0" applyFont="1"/>
    <xf numFmtId="9" fontId="0" fillId="0" borderId="0" xfId="1" applyFont="1" applyAlignment="1">
      <alignment wrapText="1"/>
    </xf>
    <xf numFmtId="9" fontId="0" fillId="0" borderId="0" xfId="1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1" fontId="2" fillId="0" borderId="0" xfId="0" applyNumberFormat="1" applyFont="1"/>
    <xf numFmtId="9" fontId="3" fillId="0" borderId="0" xfId="1" applyFont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5" fillId="0" borderId="5" xfId="0" applyFont="1" applyBorder="1"/>
    <xf numFmtId="0" fontId="7" fillId="0" borderId="4" xfId="0" applyFont="1" applyBorder="1"/>
    <xf numFmtId="0" fontId="0" fillId="0" borderId="5" xfId="0" applyBorder="1"/>
    <xf numFmtId="9" fontId="0" fillId="0" borderId="0" xfId="1" applyFont="1" applyBorder="1"/>
    <xf numFmtId="0" fontId="8" fillId="0" borderId="0" xfId="0" applyFont="1" applyBorder="1"/>
    <xf numFmtId="9" fontId="0" fillId="0" borderId="5" xfId="1" applyFont="1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3" fillId="0" borderId="5" xfId="0" applyFont="1" applyBorder="1"/>
    <xf numFmtId="9" fontId="3" fillId="0" borderId="0" xfId="1" applyFont="1" applyBorder="1"/>
    <xf numFmtId="9" fontId="3" fillId="0" borderId="5" xfId="1" applyFont="1" applyBorder="1"/>
    <xf numFmtId="0" fontId="2" fillId="0" borderId="0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9" fontId="10" fillId="0" borderId="0" xfId="1" applyFont="1"/>
    <xf numFmtId="0" fontId="13" fillId="0" borderId="0" xfId="0" applyFont="1"/>
    <xf numFmtId="0" fontId="10" fillId="0" borderId="0" xfId="0" applyFont="1" applyAlignment="1">
      <alignment wrapText="1"/>
    </xf>
    <xf numFmtId="0" fontId="10" fillId="0" borderId="4" xfId="0" applyFont="1" applyBorder="1"/>
    <xf numFmtId="0" fontId="10" fillId="0" borderId="0" xfId="0" applyFont="1" applyBorder="1"/>
    <xf numFmtId="0" fontId="11" fillId="0" borderId="0" xfId="0" applyFont="1" applyBorder="1"/>
    <xf numFmtId="0" fontId="11" fillId="0" borderId="5" xfId="0" applyFont="1" applyBorder="1"/>
    <xf numFmtId="0" fontId="12" fillId="0" borderId="4" xfId="0" applyFont="1" applyBorder="1"/>
    <xf numFmtId="0" fontId="10" fillId="0" borderId="5" xfId="0" applyFont="1" applyBorder="1"/>
    <xf numFmtId="9" fontId="10" fillId="0" borderId="0" xfId="1" applyFont="1" applyBorder="1"/>
    <xf numFmtId="1" fontId="13" fillId="0" borderId="0" xfId="0" applyNumberFormat="1" applyFont="1" applyBorder="1"/>
    <xf numFmtId="0" fontId="13" fillId="0" borderId="0" xfId="0" applyFont="1" applyBorder="1"/>
    <xf numFmtId="9" fontId="10" fillId="0" borderId="5" xfId="1" applyFont="1" applyBorder="1"/>
    <xf numFmtId="0" fontId="10" fillId="0" borderId="4" xfId="0" applyFont="1" applyBorder="1" applyAlignment="1">
      <alignment wrapText="1"/>
    </xf>
    <xf numFmtId="2" fontId="10" fillId="0" borderId="0" xfId="0" applyNumberFormat="1" applyFont="1" applyBorder="1"/>
    <xf numFmtId="0" fontId="10" fillId="0" borderId="6" xfId="0" applyFont="1" applyBorder="1"/>
    <xf numFmtId="0" fontId="10" fillId="0" borderId="7" xfId="0" applyFont="1" applyBorder="1"/>
    <xf numFmtId="0" fontId="13" fillId="0" borderId="7" xfId="0" applyFont="1" applyBorder="1"/>
    <xf numFmtId="0" fontId="10" fillId="0" borderId="8" xfId="0" applyFont="1" applyBorder="1"/>
    <xf numFmtId="10" fontId="3" fillId="0" borderId="0" xfId="1" applyNumberFormat="1" applyFont="1" applyBorder="1"/>
    <xf numFmtId="10" fontId="0" fillId="0" borderId="0" xfId="1" applyNumberFormat="1" applyFont="1" applyBorder="1"/>
    <xf numFmtId="165" fontId="0" fillId="0" borderId="0" xfId="1" applyNumberFormat="1" applyFont="1" applyBorder="1"/>
    <xf numFmtId="0" fontId="15" fillId="0" borderId="0" xfId="0" applyFont="1" applyBorder="1"/>
    <xf numFmtId="10" fontId="0" fillId="0" borderId="5" xfId="1" applyNumberFormat="1" applyFont="1" applyBorder="1"/>
    <xf numFmtId="165" fontId="0" fillId="0" borderId="5" xfId="1" applyNumberFormat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9" xfId="0" applyBorder="1"/>
    <xf numFmtId="0" fontId="0" fillId="0" borderId="11" xfId="0" applyBorder="1" applyAlignment="1">
      <alignment horizontal="right"/>
    </xf>
    <xf numFmtId="9" fontId="17" fillId="0" borderId="12" xfId="1" applyFont="1" applyBorder="1"/>
    <xf numFmtId="0" fontId="0" fillId="0" borderId="11" xfId="0" applyBorder="1"/>
    <xf numFmtId="9" fontId="0" fillId="0" borderId="12" xfId="1" applyFont="1" applyBorder="1"/>
    <xf numFmtId="1" fontId="0" fillId="0" borderId="11" xfId="0" applyNumberFormat="1" applyBorder="1"/>
    <xf numFmtId="166" fontId="0" fillId="0" borderId="12" xfId="1" applyNumberFormat="1" applyFont="1" applyBorder="1"/>
    <xf numFmtId="164" fontId="0" fillId="0" borderId="12" xfId="1" applyNumberFormat="1" applyFont="1" applyBorder="1"/>
    <xf numFmtId="1" fontId="16" fillId="2" borderId="11" xfId="0" applyNumberFormat="1" applyFont="1" applyFill="1" applyBorder="1"/>
    <xf numFmtId="9" fontId="16" fillId="2" borderId="12" xfId="1" applyFont="1" applyFill="1" applyBorder="1"/>
    <xf numFmtId="0" fontId="16" fillId="2" borderId="11" xfId="0" applyFont="1" applyFill="1" applyBorder="1"/>
    <xf numFmtId="0" fontId="0" fillId="0" borderId="9" xfId="0" applyBorder="1" applyAlignment="1">
      <alignment horizontal="right"/>
    </xf>
    <xf numFmtId="9" fontId="17" fillId="0" borderId="10" xfId="1" applyFont="1" applyBorder="1"/>
    <xf numFmtId="0" fontId="0" fillId="0" borderId="13" xfId="0" applyBorder="1" applyAlignment="1">
      <alignment horizontal="right"/>
    </xf>
    <xf numFmtId="9" fontId="17" fillId="0" borderId="13" xfId="1" applyFont="1" applyBorder="1"/>
    <xf numFmtId="0" fontId="16" fillId="2" borderId="0" xfId="0" applyFont="1" applyFill="1" applyBorder="1"/>
    <xf numFmtId="9" fontId="16" fillId="2" borderId="0" xfId="1" applyFont="1" applyFill="1" applyBorder="1"/>
    <xf numFmtId="0" fontId="0" fillId="0" borderId="0" xfId="0" applyBorder="1" applyAlignment="1">
      <alignment horizontal="right"/>
    </xf>
    <xf numFmtId="9" fontId="17" fillId="0" borderId="0" xfId="1" applyFont="1" applyBorder="1"/>
    <xf numFmtId="0" fontId="16" fillId="2" borderId="14" xfId="0" applyFont="1" applyFill="1" applyBorder="1"/>
    <xf numFmtId="1" fontId="16" fillId="2" borderId="14" xfId="0" applyNumberFormat="1" applyFont="1" applyFill="1" applyBorder="1"/>
    <xf numFmtId="9" fontId="16" fillId="2" borderId="15" xfId="1" applyFont="1" applyFill="1" applyBorder="1"/>
    <xf numFmtId="0" fontId="16" fillId="2" borderId="16" xfId="0" applyFont="1" applyFill="1" applyBorder="1"/>
    <xf numFmtId="9" fontId="16" fillId="2" borderId="16" xfId="1" applyFont="1" applyFill="1" applyBorder="1"/>
    <xf numFmtId="0" fontId="0" fillId="0" borderId="0" xfId="0" applyAlignment="1">
      <alignment horizontal="center"/>
    </xf>
    <xf numFmtId="0" fontId="5" fillId="0" borderId="12" xfId="0" applyFont="1" applyBorder="1"/>
    <xf numFmtId="0" fontId="7" fillId="0" borderId="11" xfId="0" applyFont="1" applyBorder="1"/>
    <xf numFmtId="0" fontId="0" fillId="0" borderId="12" xfId="0" applyBorder="1"/>
    <xf numFmtId="9" fontId="3" fillId="0" borderId="12" xfId="1" applyFont="1" applyBorder="1"/>
    <xf numFmtId="0" fontId="0" fillId="0" borderId="11" xfId="0" applyBorder="1" applyAlignment="1">
      <alignment wrapText="1"/>
    </xf>
    <xf numFmtId="0" fontId="3" fillId="0" borderId="12" xfId="0" applyFont="1" applyBorder="1"/>
    <xf numFmtId="0" fontId="0" fillId="0" borderId="14" xfId="0" applyBorder="1"/>
    <xf numFmtId="0" fontId="0" fillId="0" borderId="16" xfId="0" applyBorder="1"/>
    <xf numFmtId="9" fontId="3" fillId="0" borderId="16" xfId="1" applyFont="1" applyBorder="1"/>
    <xf numFmtId="0" fontId="3" fillId="0" borderId="16" xfId="0" applyFont="1" applyBorder="1"/>
    <xf numFmtId="9" fontId="3" fillId="0" borderId="15" xfId="1" applyFont="1" applyBorder="1"/>
    <xf numFmtId="0" fontId="0" fillId="0" borderId="13" xfId="0" applyBorder="1"/>
    <xf numFmtId="167" fontId="0" fillId="0" borderId="11" xfId="0" applyNumberFormat="1" applyBorder="1"/>
    <xf numFmtId="0" fontId="16" fillId="0" borderId="0" xfId="0" applyFont="1" applyFill="1" applyBorder="1"/>
    <xf numFmtId="9" fontId="16" fillId="0" borderId="12" xfId="1" applyFont="1" applyFill="1" applyBorder="1"/>
    <xf numFmtId="9" fontId="16" fillId="0" borderId="0" xfId="1" applyFont="1" applyFill="1" applyBorder="1"/>
    <xf numFmtId="0" fontId="16" fillId="0" borderId="11" xfId="0" applyFont="1" applyFill="1" applyBorder="1"/>
    <xf numFmtId="9" fontId="0" fillId="0" borderId="13" xfId="1" applyFont="1" applyBorder="1"/>
    <xf numFmtId="9" fontId="0" fillId="0" borderId="16" xfId="1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1" fontId="16" fillId="0" borderId="13" xfId="0" applyNumberFormat="1" applyFont="1" applyFill="1" applyBorder="1"/>
    <xf numFmtId="9" fontId="16" fillId="0" borderId="13" xfId="1" applyFont="1" applyFill="1" applyBorder="1"/>
    <xf numFmtId="0" fontId="16" fillId="0" borderId="13" xfId="0" applyFont="1" applyFill="1" applyBorder="1"/>
    <xf numFmtId="9" fontId="16" fillId="0" borderId="10" xfId="1" applyFont="1" applyFill="1" applyBorder="1"/>
    <xf numFmtId="9" fontId="0" fillId="0" borderId="15" xfId="1" applyFont="1" applyBorder="1"/>
    <xf numFmtId="9" fontId="0" fillId="0" borderId="10" xfId="1" applyFont="1" applyBorder="1"/>
    <xf numFmtId="1" fontId="3" fillId="0" borderId="11" xfId="0" applyNumberFormat="1" applyFont="1" applyBorder="1"/>
    <xf numFmtId="0" fontId="2" fillId="0" borderId="11" xfId="0" applyFont="1" applyBorder="1"/>
    <xf numFmtId="0" fontId="0" fillId="3" borderId="0" xfId="0" applyFill="1"/>
    <xf numFmtId="9" fontId="0" fillId="3" borderId="0" xfId="0" applyNumberFormat="1" applyFill="1"/>
    <xf numFmtId="166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166" fontId="0" fillId="4" borderId="0" xfId="0" applyNumberFormat="1" applyFill="1"/>
    <xf numFmtId="164" fontId="0" fillId="4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/>
    <xf numFmtId="1" fontId="0" fillId="3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9" fontId="0" fillId="5" borderId="0" xfId="1" applyFont="1" applyFill="1"/>
    <xf numFmtId="166" fontId="0" fillId="0" borderId="0" xfId="1" applyNumberFormat="1" applyFont="1" applyBorder="1"/>
    <xf numFmtId="0" fontId="19" fillId="0" borderId="0" xfId="0" applyFont="1"/>
    <xf numFmtId="0" fontId="20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21" fillId="6" borderId="19" xfId="0" applyNumberFormat="1" applyFont="1" applyFill="1" applyBorder="1" applyAlignment="1">
      <alignment horizontal="right" wrapText="1" readingOrder="1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onac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C6058B-1FF7-CA44-8F75-557E1F5D2D37}" name="Table2" displayName="Table2" ref="A2:O8" totalsRowShown="0" headerRowDxfId="118" dataDxfId="117" headerRowCellStyle="Percent" dataCellStyle="Percent">
  <autoFilter ref="A2:O8" xr:uid="{35D38F59-0BAD-6840-8343-6C0BB191C9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6949775B-5FD9-A044-92C1-4D7174C9CD79}" name="174 k variants"/>
    <tableColumn id="2" xr3:uid="{6A25D17F-7EFA-6C4A-B657-7ABA1036DF68}" name="All" dataDxfId="116"/>
    <tableColumn id="3" xr3:uid="{6D12D173-6D33-BF4A-A340-A71F35775AA5}" name="Column1" dataDxfId="115" dataCellStyle="Percent"/>
    <tableColumn id="4" xr3:uid="{7624E33C-6167-0C40-A415-367DAF715B8A}" name="FCR1"/>
    <tableColumn id="5" xr3:uid="{9413524B-4197-704D-8247-D1805915C50F}" name="%2" dataDxfId="114" dataCellStyle="Percent"/>
    <tableColumn id="6" xr3:uid="{62F64A91-ECE0-1743-A3CF-82627DCBE6C0}" name="FCR2" dataDxfId="113"/>
    <tableColumn id="7" xr3:uid="{2410FE39-EC89-374D-941D-661CAFB04A1E}" name="%3" dataDxfId="112" dataCellStyle="Percent"/>
    <tableColumn id="8" xr3:uid="{D93C636D-6D75-D547-916F-B9C76A6A1B59}" name="FCR3"/>
    <tableColumn id="9" xr3:uid="{BE309470-ADFA-A54E-B1A0-2434512B0183}" name="%4" dataDxfId="111" dataCellStyle="Percent"/>
    <tableColumn id="10" xr3:uid="{35D2C344-3BD3-3440-846B-59039E1222D7}" name="FCR4" dataDxfId="110"/>
    <tableColumn id="11" xr3:uid="{678419AF-4D0C-E148-8E3B-CBDEAD483BBE}" name="%5" dataDxfId="109" dataCellStyle="Percent"/>
    <tableColumn id="12" xr3:uid="{B6DC7B0C-6E29-3E4F-88A9-DD622BA00FE7}" name="Cocker"/>
    <tableColumn id="13" xr3:uid="{75835C17-39A1-784B-9AFD-171ECF451AA1}" name="%6" dataDxfId="108" dataCellStyle="Percent"/>
    <tableColumn id="14" xr3:uid="{76B3A407-8237-A147-8A33-307DB7F20108}" name="German" dataDxfId="107"/>
    <tableColumn id="15" xr3:uid="{5AE71B77-8376-5F41-A093-EA2F3E63A181}" name="%7" dataDxfId="106" dataCellStyle="Perc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1CFCD-D574-4145-9C10-9E47574B200D}" name="Table3" displayName="Table3" ref="A10:O16" totalsRowShown="0" headerRowDxfId="105" dataDxfId="104" headerRowCellStyle="Percent" dataCellStyle="Percent">
  <autoFilter ref="A10:O16" xr:uid="{A985BB76-3344-7C41-B452-92F59A5E5D5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76AD75B-F23B-F542-999B-B10CE8CD607E}" name="All positions"/>
    <tableColumn id="2" xr3:uid="{24669754-E112-8441-B4FD-F5A1F5F674B4}" name="All" dataDxfId="103"/>
    <tableColumn id="3" xr3:uid="{A3B44CE2-C5DC-2644-9235-52C0683CD507}" name="%" dataDxfId="102" dataCellStyle="Percent"/>
    <tableColumn id="4" xr3:uid="{3C3E6044-5C6A-4F4A-8EE3-B6DA2001D745}" name="FCR1"/>
    <tableColumn id="5" xr3:uid="{C4C9C2CC-0F07-9049-BB5A-DAA30D0699C6}" name="%2" dataDxfId="101" dataCellStyle="Percent"/>
    <tableColumn id="6" xr3:uid="{BEE095B3-E20A-5643-86DA-42AABFD8785B}" name="FCR2" dataDxfId="100"/>
    <tableColumn id="7" xr3:uid="{6CB93895-5609-FF44-8599-24E18745E093}" name="%3" dataDxfId="99" dataCellStyle="Percent"/>
    <tableColumn id="8" xr3:uid="{F5ED56D1-EE62-3843-A31E-D9DAB21681DE}" name="FCR3"/>
    <tableColumn id="9" xr3:uid="{692C02F7-B516-A840-B72E-4C29DD1BE155}" name="%4" dataDxfId="98" dataCellStyle="Percent"/>
    <tableColumn id="10" xr3:uid="{AB2443A1-825F-A043-904A-DBA19A998057}" name="FCR4" dataDxfId="97"/>
    <tableColumn id="11" xr3:uid="{6D58B9D2-B12A-EF45-BFDB-E5BE5FE36125}" name="%5" dataDxfId="96" dataCellStyle="Percent"/>
    <tableColumn id="12" xr3:uid="{2019AF9A-A331-8B4D-86DE-8496267304C4}" name="Cocker"/>
    <tableColumn id="13" xr3:uid="{2CDD6DCF-5234-FA47-B3C7-74FB9F1930B7}" name="%6" dataDxfId="95" dataCellStyle="Percent"/>
    <tableColumn id="14" xr3:uid="{30B070D4-CD6E-F743-BE0D-794E5D494B6D}" name="German" dataDxfId="94"/>
    <tableColumn id="15" xr3:uid="{142B478C-1632-E64D-89AE-D62A33E7651A}" name="%7" dataDxfId="93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4A2A63-6865-1048-A6E6-196358D04665}" name="Table4" displayName="Table4" ref="A21:O27" totalsRowShown="0" headerRowDxfId="92" dataDxfId="91" headerRowCellStyle="Percent" dataCellStyle="Percent">
  <autoFilter ref="A21:O27" xr:uid="{3AAA1A47-159B-9C4E-A0AD-434911AB18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3C5E112-F365-2F4A-99B6-45DC857FEE17}" name="174 k variants"/>
    <tableColumn id="2" xr3:uid="{C0359614-4C0F-114C-95A8-7A7BB58B5DBD}" name="All" dataDxfId="90"/>
    <tableColumn id="3" xr3:uid="{1BBC9F76-0D1B-3C44-87C3-9C810B446B55}" name="%" dataDxfId="89" dataCellStyle="Percent"/>
    <tableColumn id="4" xr3:uid="{8F027CC8-4126-FE4E-9686-BD46F372112A}" name="FCR1"/>
    <tableColumn id="5" xr3:uid="{1D027893-50FB-644C-AE0C-AAF0BCA13FA7}" name="%2" dataDxfId="88" dataCellStyle="Percent"/>
    <tableColumn id="6" xr3:uid="{27E429F9-2E6D-B04A-88E3-B46452E23167}" name="FCR2" dataDxfId="87"/>
    <tableColumn id="7" xr3:uid="{B3B91CBD-8E27-5242-9666-A05C461FC16C}" name="%3" dataDxfId="86" dataCellStyle="Percent"/>
    <tableColumn id="8" xr3:uid="{349B71A4-0883-3D49-9E72-0CEB3A8DD90C}" name="FCR3"/>
    <tableColumn id="9" xr3:uid="{4BB6AC5C-C0D7-D146-AE0E-6C95A11ECA87}" name="%4" dataDxfId="85" dataCellStyle="Percent"/>
    <tableColumn id="10" xr3:uid="{271F3629-9D91-BD43-9E3A-661DAB2FFFF9}" name="FCR4" dataDxfId="84"/>
    <tableColumn id="11" xr3:uid="{B8BBA362-0FCD-B44E-9605-3DB3A33E9497}" name="%5" dataDxfId="83" dataCellStyle="Percent"/>
    <tableColumn id="12" xr3:uid="{F5EC50C5-09F6-404B-92C1-A33ED08A9A0D}" name="Cocker"/>
    <tableColumn id="13" xr3:uid="{4E7372D7-EEEF-7749-A029-F99E380B3ECC}" name="%6" dataDxfId="82" dataCellStyle="Percent"/>
    <tableColumn id="14" xr3:uid="{7B71BA51-90C1-B848-9EC3-1765F8655F90}" name="German" dataDxfId="81"/>
    <tableColumn id="15" xr3:uid="{F19AADF8-E614-0442-935C-028812DCBC1C}" name="%7" dataDxfId="80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835758-4B9C-AC44-A02F-A09E9D1D855B}" name="Table5" displayName="Table5" ref="A29:O35" totalsRowShown="0" headerRowDxfId="79" dataDxfId="78" headerRowCellStyle="Percent" dataCellStyle="Percent">
  <autoFilter ref="A29:O35" xr:uid="{FDC98ABC-FFCB-8146-B78D-3166CF8267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3BB255A7-654B-CF4A-970D-0911EB4F93FC}" name="All positions"/>
    <tableColumn id="2" xr3:uid="{4A095EE7-1656-B74E-A83B-8C63F459824D}" name="All" dataDxfId="77"/>
    <tableColumn id="3" xr3:uid="{E302DB70-8A24-CA40-9FC9-EFCDD88C372E}" name="%" dataDxfId="76" dataCellStyle="Percent"/>
    <tableColumn id="4" xr3:uid="{3417D9D8-35A4-5A44-990D-62DC7710EAFD}" name="FCR1"/>
    <tableColumn id="5" xr3:uid="{B597C5B1-9691-744F-ADE2-3509AD892693}" name="%2" dataDxfId="75" dataCellStyle="Percent"/>
    <tableColumn id="6" xr3:uid="{755E2DED-3E18-574F-8F78-4D866F37AD60}" name="FCR2" dataDxfId="74"/>
    <tableColumn id="7" xr3:uid="{70E6DBD1-ADD2-0646-8631-BED28F5F953C}" name="%3" dataDxfId="73" dataCellStyle="Percent"/>
    <tableColumn id="8" xr3:uid="{F236EC04-BAEF-774D-953D-F417A1B14ECC}" name="FCR3"/>
    <tableColumn id="9" xr3:uid="{B54BE79A-2DC2-354D-9648-960CB526A53F}" name="%4" dataDxfId="72" dataCellStyle="Percent"/>
    <tableColumn id="10" xr3:uid="{EC5DC358-7402-8E43-B976-22C3DB44EF4F}" name="FCR4" dataDxfId="71"/>
    <tableColumn id="11" xr3:uid="{3CD95A36-D1AD-DC40-BA21-EFEEB67F9036}" name="%5" dataDxfId="70" dataCellStyle="Percent"/>
    <tableColumn id="12" xr3:uid="{CDF2D7B9-7850-2149-989B-835E0CE0D369}" name="Cocker"/>
    <tableColumn id="13" xr3:uid="{F507F756-2E22-B740-A218-FA2349A06D3D}" name="%6" dataDxfId="69" dataCellStyle="Percent"/>
    <tableColumn id="14" xr3:uid="{A41E7392-B02D-674D-BC01-ECE89968FA4C}" name="German" dataDxfId="68"/>
    <tableColumn id="15" xr3:uid="{4EE6B728-FD09-184D-AF8C-3609F2429AC5}" name="%7" dataDxfId="67" dataCellStyle="Percen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3C811E-A5FB-F949-9A9B-1D7E00B682DA}" name="Table9" displayName="Table9" ref="A2:O8" totalsRowShown="0" headerRowDxfId="66" tableBorderDxfId="65" headerRowCellStyle="Percent">
  <autoFilter ref="A2:O8" xr:uid="{1D958300-D564-8F4A-8324-30E930B6923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772BC34E-98B8-EC4D-9E19-A989C96419A2}" name="174 k variants" dataDxfId="64"/>
    <tableColumn id="2" xr3:uid="{9E08E5D2-9C82-F749-8A00-F70FFDB5B377}" name="All" dataDxfId="63"/>
    <tableColumn id="3" xr3:uid="{80B3D5A7-4EA1-8749-A80B-D5B361E5696C}" name="Column1" dataDxfId="62" dataCellStyle="Percent">
      <calculatedColumnFormula>B3/B$8</calculatedColumnFormula>
    </tableColumn>
    <tableColumn id="4" xr3:uid="{6C4A81CF-F817-AF44-A18C-73EAA9D04CED}" name="FCR1" dataDxfId="61"/>
    <tableColumn id="5" xr3:uid="{4AF5E2BA-9156-A649-A342-FE91D2852F9D}" name="%2" dataDxfId="60" dataCellStyle="Percent"/>
    <tableColumn id="6" xr3:uid="{B491D044-7A27-3A46-8954-CF3C2CBAEBF2}" name="FCR2" dataDxfId="59"/>
    <tableColumn id="7" xr3:uid="{B9880E99-8CC7-D149-800B-958AA73FF07D}" name="%3" dataDxfId="58" dataCellStyle="Percent">
      <calculatedColumnFormula>F3/F$8</calculatedColumnFormula>
    </tableColumn>
    <tableColumn id="8" xr3:uid="{0FE7982E-3747-114C-A3E4-DE4AE28B5E6F}" name="FCR3" dataDxfId="57"/>
    <tableColumn id="9" xr3:uid="{DD59DB7F-76DE-4046-A8C0-18E1F3413E91}" name="%4" dataDxfId="56" dataCellStyle="Percent">
      <calculatedColumnFormula>H3/H$8</calculatedColumnFormula>
    </tableColumn>
    <tableColumn id="10" xr3:uid="{AFEA8EB2-213E-A446-BE56-15701D5F2201}" name="FCR4" dataDxfId="55"/>
    <tableColumn id="11" xr3:uid="{CDCA526E-C672-0C47-A83E-EEEFDC22DE40}" name="%5" dataDxfId="54" dataCellStyle="Percent">
      <calculatedColumnFormula>J3/J$8</calculatedColumnFormula>
    </tableColumn>
    <tableColumn id="12" xr3:uid="{B4D55654-2451-E149-897F-B3B8CF104F4A}" name="Cocker" dataDxfId="53"/>
    <tableColumn id="13" xr3:uid="{0E8C2FC7-A964-2840-8B7B-73BD7D0A169C}" name="%6" dataDxfId="52" dataCellStyle="Percent">
      <calculatedColumnFormula>L3/L$8</calculatedColumnFormula>
    </tableColumn>
    <tableColumn id="14" xr3:uid="{E9116A03-A79D-844D-907F-5023AFC53D7D}" name="German" dataDxfId="51"/>
    <tableColumn id="15" xr3:uid="{056C7FC6-FBCB-974C-8882-29B0780A1191}" name="%7" dataDxfId="50" dataCellStyle="Percent">
      <calculatedColumnFormula>N3/N$8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14973E-893D-5148-B69C-0F31EA9BEF26}" name="Table10" displayName="Table10" ref="A10:O16" totalsRowShown="0" headerRowDxfId="49" tableBorderDxfId="48" headerRowCellStyle="Percent">
  <autoFilter ref="A10:O16" xr:uid="{3CB02135-ABC9-404D-968D-CC6439C9E4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305F71E-88B4-7B4F-BCAD-618DF7A7EF96}" name="All positions" dataDxfId="47"/>
    <tableColumn id="2" xr3:uid="{408D67B6-0367-6444-966E-2B794102F765}" name="All" dataDxfId="46"/>
    <tableColumn id="3" xr3:uid="{9571D84E-BA42-914D-9FC9-712A11112D71}" name="Column1" dataDxfId="45" dataCellStyle="Percent">
      <calculatedColumnFormula>B11/B$16</calculatedColumnFormula>
    </tableColumn>
    <tableColumn id="4" xr3:uid="{9242FF83-D9EA-3240-8A31-C174B9B5F1B6}" name="FCR1" dataDxfId="44"/>
    <tableColumn id="5" xr3:uid="{E789C2EB-4081-1847-A03B-09EAF450592E}" name="%2" dataDxfId="43" dataCellStyle="Percent">
      <calculatedColumnFormula>D11/D$16</calculatedColumnFormula>
    </tableColumn>
    <tableColumn id="6" xr3:uid="{8365CCCE-8B78-AA49-B867-F90E23614A70}" name="FCR2" dataDxfId="42"/>
    <tableColumn id="7" xr3:uid="{E469D437-92F9-DF4A-96B0-A0EDE0E57A28}" name="%3" dataDxfId="41" dataCellStyle="Percent">
      <calculatedColumnFormula>F11/F$16</calculatedColumnFormula>
    </tableColumn>
    <tableColumn id="8" xr3:uid="{E19FDE41-AB34-474E-AAC3-F70107C48E63}" name="FCR3" dataDxfId="40"/>
    <tableColumn id="9" xr3:uid="{715EB5BD-C210-874A-BC0A-D11DD45CF971}" name="%4" dataDxfId="39" dataCellStyle="Percent">
      <calculatedColumnFormula>H11/H$16</calculatedColumnFormula>
    </tableColumn>
    <tableColumn id="10" xr3:uid="{4F27CE45-F119-3F4B-9C40-B0035807DBF5}" name="FCR4" dataDxfId="38"/>
    <tableColumn id="11" xr3:uid="{508B246C-B7C1-B942-8C53-832C70C9B838}" name="%5" dataDxfId="37" dataCellStyle="Percent">
      <calculatedColumnFormula>J11/J$16</calculatedColumnFormula>
    </tableColumn>
    <tableColumn id="12" xr3:uid="{BCD18747-A64B-F34D-A32C-66B5F555EA3A}" name="Cocker" dataDxfId="36"/>
    <tableColumn id="13" xr3:uid="{6B7BF23C-9056-E447-8108-F600E310243F}" name="%6" dataDxfId="35" dataCellStyle="Percent">
      <calculatedColumnFormula>L11/L$16</calculatedColumnFormula>
    </tableColumn>
    <tableColumn id="14" xr3:uid="{DF481382-D501-8144-8AC8-8864D1020B45}" name="German" dataDxfId="34"/>
    <tableColumn id="15" xr3:uid="{D5ADF5E8-AF07-0B42-B9AB-6F8E3EBB7B49}" name="%7" dataDxfId="33" dataCellStyle="Percent">
      <calculatedColumnFormula>N11/N$16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3FBA7F-FD23-8847-B68A-120D203E0C28}" name="Table13" displayName="Table13" ref="A21:O28" totalsRowShown="0" headerRowDxfId="32" tableBorderDxfId="31" headerRowCellStyle="Percent">
  <autoFilter ref="A21:O28" xr:uid="{A0E48C48-2398-8448-9807-C74C980A64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46E17561-C198-1B45-929B-3FDC59F0059F}" name="174 k variants"/>
    <tableColumn id="2" xr3:uid="{1D02A79F-83D2-2544-AC10-D815AD7B71EF}" name="All" dataDxfId="30"/>
    <tableColumn id="3" xr3:uid="{99889ED1-B261-D541-9DE8-B8A56C3006DF}" name="%" dataDxfId="29" dataCellStyle="Percent">
      <calculatedColumnFormula>B22/B$27</calculatedColumnFormula>
    </tableColumn>
    <tableColumn id="4" xr3:uid="{27F08152-4A8D-C349-BF01-47FF0310AB5C}" name="FCR1" dataDxfId="28"/>
    <tableColumn id="5" xr3:uid="{1816415F-66DD-9E41-B857-4EBB6EEEBC27}" name="%2" dataDxfId="27" dataCellStyle="Percent">
      <calculatedColumnFormula>D22/D$27</calculatedColumnFormula>
    </tableColumn>
    <tableColumn id="6" xr3:uid="{48B4EA91-9470-F844-A4AE-A5FF82936E4D}" name="FCR2" dataDxfId="26"/>
    <tableColumn id="7" xr3:uid="{606320C3-5E11-E645-899A-749D91939097}" name="%3" dataDxfId="25" dataCellStyle="Percent">
      <calculatedColumnFormula>F22/F$27</calculatedColumnFormula>
    </tableColumn>
    <tableColumn id="8" xr3:uid="{DEF854CF-082E-5E42-870E-A715D3911C84}" name="FCR3" dataDxfId="24"/>
    <tableColumn id="9" xr3:uid="{89485ACC-C44F-034D-AA95-4C2FEAC0B4F5}" name="%4" dataDxfId="23" dataCellStyle="Percent">
      <calculatedColumnFormula>H22/H$27</calculatedColumnFormula>
    </tableColumn>
    <tableColumn id="10" xr3:uid="{848A32AF-0BA0-A94A-A1F0-6F86BB9F5763}" name="FCR4" dataDxfId="22"/>
    <tableColumn id="11" xr3:uid="{830F401E-A906-E248-8CF4-6CEDEAA598D0}" name="%5" dataDxfId="21" dataCellStyle="Percent">
      <calculatedColumnFormula>J22/J$27</calculatedColumnFormula>
    </tableColumn>
    <tableColumn id="12" xr3:uid="{DA79C4D0-02C7-F444-BCF3-7C5FBFF268F1}" name="Cocker" dataDxfId="20"/>
    <tableColumn id="13" xr3:uid="{FA345F3B-12FC-1E42-9865-D66091DCB91C}" name="%6" dataDxfId="19" dataCellStyle="Percent">
      <calculatedColumnFormula>L22/L$27</calculatedColumnFormula>
    </tableColumn>
    <tableColumn id="14" xr3:uid="{B8E56CDB-1602-8342-B999-EA8F498F220C}" name="German" dataDxfId="18"/>
    <tableColumn id="15" xr3:uid="{F5900132-A2FA-EE4F-BAB9-15DDE336458B}" name="%7" dataDxfId="17" dataCellStyle="Percent">
      <calculatedColumnFormula>N22/N$27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52E631-392E-FC4F-8351-ED3FCD62E3A2}" name="Table14" displayName="Table14" ref="A29:O35" totalsRowShown="0" headerRowDxfId="16" tableBorderDxfId="15" headerRowCellStyle="Percent">
  <autoFilter ref="A29:O35" xr:uid="{729A1FBB-A562-7C47-97E4-D9BECB7CA7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AE64468-8D19-DF41-BD70-2550F5CDADBF}" name="All positions" dataDxfId="14"/>
    <tableColumn id="2" xr3:uid="{4E5A1051-0202-1940-85F2-55EC41CF0C41}" name="All" dataDxfId="13"/>
    <tableColumn id="3" xr3:uid="{7C85602F-BA06-B543-B219-907B6871ABFE}" name="%" dataDxfId="12" dataCellStyle="Percent">
      <calculatedColumnFormula>B30/B$35</calculatedColumnFormula>
    </tableColumn>
    <tableColumn id="4" xr3:uid="{BA91777C-54EC-AE47-A647-95E5595AC68D}" name="FCR1" dataDxfId="11"/>
    <tableColumn id="5" xr3:uid="{8DE7E295-3595-9E4B-8FBA-7B4C9175D02E}" name="%2" dataDxfId="10" dataCellStyle="Percent">
      <calculatedColumnFormula>D30/D$35</calculatedColumnFormula>
    </tableColumn>
    <tableColumn id="6" xr3:uid="{0463B0F2-4C9D-A44E-85E9-E2B74475F393}" name="FCR2" dataDxfId="9"/>
    <tableColumn id="7" xr3:uid="{71DBF401-F27B-694A-A118-2DCAE6A92A25}" name="%3" dataDxfId="8" dataCellStyle="Percent">
      <calculatedColumnFormula>F30/F$35</calculatedColumnFormula>
    </tableColumn>
    <tableColumn id="8" xr3:uid="{3B8C2CF3-1546-FF47-A977-7281DE3CE06F}" name="FCR3" dataDxfId="7"/>
    <tableColumn id="9" xr3:uid="{0D6C0455-5B80-A745-A3EB-C7E13EEB4FB7}" name="%4" dataDxfId="6" dataCellStyle="Percent">
      <calculatedColumnFormula>H30/H$35</calculatedColumnFormula>
    </tableColumn>
    <tableColumn id="10" xr3:uid="{9EAFAC3C-52E0-0546-9B89-A89FB2FADFF2}" name="FCR4" dataDxfId="5"/>
    <tableColumn id="11" xr3:uid="{A5335656-5B54-CD45-9CEC-2864DB513813}" name="%5" dataDxfId="4" dataCellStyle="Percent">
      <calculatedColumnFormula>J30/J$35</calculatedColumnFormula>
    </tableColumn>
    <tableColumn id="12" xr3:uid="{ACD0DFB6-A7C2-5E4D-A436-34600148E28E}" name="Cocker" dataDxfId="3"/>
    <tableColumn id="13" xr3:uid="{F84CA5B6-7B64-DA4B-8440-3D10D9F8462B}" name="%6" dataDxfId="2" dataCellStyle="Percent">
      <calculatedColumnFormula>L30/L$35</calculatedColumnFormula>
    </tableColumn>
    <tableColumn id="14" xr3:uid="{A4A8F6DD-3CB0-544F-93F8-9DBA74E6425F}" name="German" dataDxfId="1"/>
    <tableColumn id="15" xr3:uid="{04AF455F-FF7F-734C-9F29-61554A62CA22}" name="%7" dataDxfId="0" dataCellStyle="Percent">
      <calculatedColumnFormula>N30/N$35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520E-504D-0041-B93D-313D639BCF7A}">
  <dimension ref="A1:Q47"/>
  <sheetViews>
    <sheetView workbookViewId="0"/>
  </sheetViews>
  <sheetFormatPr baseColWidth="10" defaultRowHeight="16" x14ac:dyDescent="0.2"/>
  <cols>
    <col min="1" max="1" width="23.83203125" bestFit="1" customWidth="1"/>
    <col min="2" max="3" width="23.83203125" customWidth="1"/>
    <col min="4" max="5" width="15.6640625" style="2" customWidth="1"/>
    <col min="6" max="6" width="13.33203125" style="5" bestFit="1" customWidth="1"/>
    <col min="7" max="7" width="13.33203125" style="5" customWidth="1"/>
    <col min="8" max="8" width="11.83203125" bestFit="1" customWidth="1"/>
    <col min="10" max="10" width="13.1640625" bestFit="1" customWidth="1"/>
    <col min="11" max="11" width="13.1640625" customWidth="1"/>
    <col min="12" max="12" width="13.1640625" bestFit="1" customWidth="1"/>
    <col min="13" max="13" width="13.1640625" customWidth="1"/>
    <col min="14" max="14" width="13.1640625" bestFit="1" customWidth="1"/>
  </cols>
  <sheetData>
    <row r="1" spans="1:17" ht="19" x14ac:dyDescent="0.25">
      <c r="B1" t="s">
        <v>14</v>
      </c>
      <c r="C1" t="s">
        <v>12</v>
      </c>
      <c r="D1" s="5" t="s">
        <v>2</v>
      </c>
      <c r="E1" s="5" t="s">
        <v>12</v>
      </c>
      <c r="F1" s="5" t="s">
        <v>5</v>
      </c>
      <c r="G1" s="5" t="s">
        <v>12</v>
      </c>
      <c r="H1" s="5" t="s">
        <v>4</v>
      </c>
      <c r="I1" s="5" t="s">
        <v>12</v>
      </c>
      <c r="J1" s="5" t="s">
        <v>3</v>
      </c>
      <c r="K1" s="5" t="s">
        <v>12</v>
      </c>
      <c r="L1" s="5" t="s">
        <v>1</v>
      </c>
      <c r="M1" s="5" t="s">
        <v>12</v>
      </c>
      <c r="N1" s="5" t="s">
        <v>0</v>
      </c>
      <c r="O1" s="5" t="s">
        <v>12</v>
      </c>
      <c r="P1" s="1"/>
      <c r="Q1" s="1"/>
    </row>
    <row r="2" spans="1:17" ht="19" x14ac:dyDescent="0.25">
      <c r="A2" s="10" t="s">
        <v>7</v>
      </c>
      <c r="B2" s="10"/>
      <c r="C2" s="10"/>
      <c r="D2" s="7"/>
      <c r="E2" s="1"/>
      <c r="F2" s="7"/>
      <c r="G2" s="1"/>
      <c r="H2" s="7"/>
      <c r="I2" s="7"/>
      <c r="J2" s="7"/>
      <c r="K2" s="1"/>
      <c r="L2" s="7"/>
      <c r="M2" s="1"/>
      <c r="N2" s="1"/>
      <c r="O2" s="1"/>
    </row>
    <row r="3" spans="1:17" ht="19" x14ac:dyDescent="0.25">
      <c r="A3" t="s">
        <v>9</v>
      </c>
      <c r="B3" s="7"/>
      <c r="C3" s="8" t="e">
        <f>B3/B$6</f>
        <v>#DIV/0!</v>
      </c>
      <c r="D3" s="7">
        <v>82082</v>
      </c>
      <c r="E3" s="8">
        <f>D3/D$6</f>
        <v>0.96817645671148855</v>
      </c>
      <c r="F3" s="7">
        <v>83512</v>
      </c>
      <c r="G3" s="8">
        <f>F3/F$6</f>
        <v>0.96846841623082192</v>
      </c>
      <c r="H3" s="7">
        <v>81135</v>
      </c>
      <c r="I3" s="8">
        <f>H3/H$6</f>
        <v>0.96786314998389578</v>
      </c>
      <c r="J3" s="7">
        <v>80378</v>
      </c>
      <c r="K3" s="8">
        <f>J3/J$6</f>
        <v>0.96784991811964161</v>
      </c>
      <c r="L3" s="7">
        <v>83211</v>
      </c>
      <c r="M3" s="8">
        <f>L3/L$6</f>
        <v>0.96800874815323223</v>
      </c>
      <c r="N3" s="7">
        <v>81051</v>
      </c>
      <c r="O3" s="8">
        <f>N3/N$6</f>
        <v>0.96762293614125572</v>
      </c>
    </row>
    <row r="4" spans="1:17" ht="19" x14ac:dyDescent="0.25">
      <c r="A4" t="s">
        <v>13</v>
      </c>
      <c r="B4" s="7"/>
      <c r="C4" s="8" t="e">
        <f t="shared" ref="C4:E6" si="0">B4/B$6</f>
        <v>#DIV/0!</v>
      </c>
      <c r="D4" s="7">
        <v>2688</v>
      </c>
      <c r="E4" s="8">
        <f t="shared" si="0"/>
        <v>3.1705590941259729E-2</v>
      </c>
      <c r="F4" s="7">
        <v>2704</v>
      </c>
      <c r="G4" s="8">
        <f>F4/F$6</f>
        <v>3.1357632405979288E-2</v>
      </c>
      <c r="H4" s="7">
        <v>2682</v>
      </c>
      <c r="I4" s="8">
        <f t="shared" ref="I4:K6" si="1">H4/H$6</f>
        <v>3.1993701463693951E-2</v>
      </c>
      <c r="J4" s="7">
        <v>2660</v>
      </c>
      <c r="K4" s="8">
        <f t="shared" si="1"/>
        <v>3.2029669588671608E-2</v>
      </c>
      <c r="L4" s="7">
        <v>2739</v>
      </c>
      <c r="M4" s="8">
        <f t="shared" ref="M4" si="2">L4/L$6</f>
        <v>3.1863286839380646E-2</v>
      </c>
      <c r="N4" s="7">
        <v>2700</v>
      </c>
      <c r="O4" s="8">
        <f t="shared" ref="O4" si="3">N4/N$6</f>
        <v>3.2233802514236597E-2</v>
      </c>
    </row>
    <row r="5" spans="1:17" ht="19" x14ac:dyDescent="0.25">
      <c r="A5" t="s">
        <v>11</v>
      </c>
      <c r="B5" s="2"/>
      <c r="C5" s="8" t="e">
        <f t="shared" si="0"/>
        <v>#DIV/0!</v>
      </c>
      <c r="D5" s="7">
        <v>10</v>
      </c>
      <c r="E5" s="8">
        <f t="shared" si="0"/>
        <v>1.1795234725171031E-4</v>
      </c>
      <c r="F5" s="7">
        <v>15</v>
      </c>
      <c r="G5" s="8">
        <f>F5/F$6</f>
        <v>1.7395136319884959E-4</v>
      </c>
      <c r="H5" s="7">
        <v>12</v>
      </c>
      <c r="I5" s="8">
        <f t="shared" si="1"/>
        <v>1.4314855241026375E-4</v>
      </c>
      <c r="J5" s="7">
        <v>10</v>
      </c>
      <c r="K5" s="8">
        <f>J5/J$6</f>
        <v>1.2041229168673538E-4</v>
      </c>
      <c r="L5" s="7">
        <v>11</v>
      </c>
      <c r="M5" s="8">
        <f t="shared" ref="M5" si="4">L5/L$6</f>
        <v>1.2796500738707089E-4</v>
      </c>
      <c r="N5" s="7">
        <v>12</v>
      </c>
      <c r="O5" s="8">
        <f t="shared" ref="O5" si="5">N5/N$6</f>
        <v>1.4326134450771819E-4</v>
      </c>
    </row>
    <row r="6" spans="1:17" x14ac:dyDescent="0.2">
      <c r="A6" t="s">
        <v>6</v>
      </c>
      <c r="B6" s="2">
        <f t="shared" ref="B6" si="6">SUM(B3:B5)</f>
        <v>0</v>
      </c>
      <c r="C6" s="8" t="e">
        <f t="shared" si="0"/>
        <v>#DIV/0!</v>
      </c>
      <c r="D6" s="2">
        <f t="shared" ref="D6:F6" si="7">SUM(D3:D5)</f>
        <v>84780</v>
      </c>
      <c r="E6" s="8">
        <f t="shared" si="0"/>
        <v>1</v>
      </c>
      <c r="F6" s="2">
        <f t="shared" si="7"/>
        <v>86231</v>
      </c>
      <c r="G6" s="8">
        <f>F6/F$6</f>
        <v>1</v>
      </c>
      <c r="H6" s="2">
        <f>SUM(H3:H5)</f>
        <v>83829</v>
      </c>
      <c r="I6" s="8">
        <f t="shared" si="1"/>
        <v>1</v>
      </c>
      <c r="J6" s="2">
        <f>SUM(J3:J5)</f>
        <v>83048</v>
      </c>
      <c r="K6" s="8">
        <f t="shared" si="1"/>
        <v>1</v>
      </c>
      <c r="L6" s="2">
        <f t="shared" ref="L6:N6" si="8">SUM(L3:L5)</f>
        <v>85961</v>
      </c>
      <c r="M6" s="8">
        <f t="shared" ref="M6" si="9">L6/L$6</f>
        <v>1</v>
      </c>
      <c r="N6" s="2">
        <f t="shared" si="8"/>
        <v>83763</v>
      </c>
      <c r="O6" s="8">
        <f t="shared" ref="O6" si="10">N6/N$6</f>
        <v>1</v>
      </c>
    </row>
    <row r="7" spans="1:17" ht="19" x14ac:dyDescent="0.25">
      <c r="B7" s="7"/>
      <c r="D7" s="7"/>
      <c r="E7"/>
      <c r="F7" s="7"/>
      <c r="G7"/>
      <c r="H7" s="7"/>
      <c r="I7" s="7"/>
      <c r="J7" s="7"/>
      <c r="L7" s="7"/>
      <c r="N7" s="1"/>
    </row>
    <row r="8" spans="1:17" ht="19" x14ac:dyDescent="0.25">
      <c r="A8" t="s">
        <v>10</v>
      </c>
      <c r="B8" s="7"/>
      <c r="C8" s="1"/>
      <c r="D8" s="7">
        <v>65979</v>
      </c>
      <c r="E8" s="1"/>
      <c r="F8" s="7">
        <v>64544</v>
      </c>
      <c r="G8" s="1"/>
      <c r="H8" s="7">
        <v>66924</v>
      </c>
      <c r="I8" s="7"/>
      <c r="J8" s="7">
        <v>67683</v>
      </c>
      <c r="K8" s="1"/>
      <c r="L8" s="7">
        <v>64849</v>
      </c>
      <c r="M8" s="1"/>
      <c r="N8" s="7">
        <v>67008</v>
      </c>
      <c r="O8" s="1"/>
    </row>
    <row r="9" spans="1:17" ht="19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1"/>
    </row>
    <row r="10" spans="1:17" ht="19" x14ac:dyDescent="0.25">
      <c r="D10" s="7"/>
      <c r="E10" s="7"/>
      <c r="F10" s="7"/>
      <c r="G10" s="7"/>
      <c r="H10" s="7"/>
      <c r="I10" s="7"/>
      <c r="J10" s="7"/>
      <c r="K10" s="7"/>
      <c r="L10" s="7"/>
      <c r="M10" s="7"/>
      <c r="N10" s="1"/>
    </row>
    <row r="11" spans="1:17" ht="19" x14ac:dyDescent="0.25">
      <c r="A11" s="10" t="s">
        <v>15</v>
      </c>
      <c r="B11" s="10"/>
      <c r="C11" s="10"/>
      <c r="D11" s="7"/>
      <c r="E11" s="1"/>
      <c r="F11" s="7"/>
      <c r="G11" s="1"/>
      <c r="H11" s="7"/>
      <c r="I11" s="7"/>
      <c r="J11" s="7"/>
      <c r="K11" s="1"/>
      <c r="L11" s="7"/>
      <c r="M11" s="1"/>
      <c r="N11" s="1"/>
      <c r="O11" s="1"/>
    </row>
    <row r="12" spans="1:17" ht="19" x14ac:dyDescent="0.25">
      <c r="A12" t="s">
        <v>9</v>
      </c>
      <c r="B12" s="7"/>
      <c r="C12" s="8" t="e">
        <f>B12/B$6</f>
        <v>#DIV/0!</v>
      </c>
      <c r="D12" s="7">
        <v>80712</v>
      </c>
      <c r="E12" s="8">
        <f>D12/D$15</f>
        <v>0.95201698513800426</v>
      </c>
      <c r="F12" s="7">
        <v>82550</v>
      </c>
      <c r="G12" s="8">
        <f>F12/F$15</f>
        <v>0.95731233547100236</v>
      </c>
      <c r="H12" s="7">
        <v>79945</v>
      </c>
      <c r="I12" s="8">
        <f>H12/H$15</f>
        <v>0.95366758520321127</v>
      </c>
      <c r="J12" s="7">
        <v>79245</v>
      </c>
      <c r="K12" s="8">
        <f>J12/J$15</f>
        <v>0.95418422636965683</v>
      </c>
      <c r="L12" s="7">
        <v>82369</v>
      </c>
      <c r="M12" s="8">
        <f>L12/L$15</f>
        <v>0.95821360849687653</v>
      </c>
      <c r="N12" s="7">
        <v>80415</v>
      </c>
      <c r="O12" s="8">
        <f>N12/N$15</f>
        <v>0.96003008488234665</v>
      </c>
    </row>
    <row r="13" spans="1:17" ht="19" x14ac:dyDescent="0.25">
      <c r="A13" t="s">
        <v>13</v>
      </c>
      <c r="B13" s="7"/>
      <c r="C13" s="8" t="e">
        <f t="shared" ref="C13" si="11">B13/B$6</f>
        <v>#DIV/0!</v>
      </c>
      <c r="D13" s="7">
        <v>4058</v>
      </c>
      <c r="E13" s="8">
        <f t="shared" ref="E13:E15" si="12">D13/D$15</f>
        <v>4.7865062514744046E-2</v>
      </c>
      <c r="F13" s="7">
        <v>3666</v>
      </c>
      <c r="G13" s="8">
        <f t="shared" ref="G13:G14" si="13">F13/F$15</f>
        <v>4.2513713165798842E-2</v>
      </c>
      <c r="H13" s="7">
        <v>3872</v>
      </c>
      <c r="I13" s="8">
        <f t="shared" ref="I13:I14" si="14">H13/H$15</f>
        <v>4.6189266244378434E-2</v>
      </c>
      <c r="J13" s="7">
        <v>3793</v>
      </c>
      <c r="K13" s="8">
        <f t="shared" ref="K13:K14" si="15">J13/J$15</f>
        <v>4.5671282360024081E-2</v>
      </c>
      <c r="L13" s="7">
        <v>3581</v>
      </c>
      <c r="M13" s="8">
        <f t="shared" ref="M13:M14" si="16">L13/L$15</f>
        <v>4.1658426495736436E-2</v>
      </c>
      <c r="N13" s="7">
        <v>3336</v>
      </c>
      <c r="O13" s="8">
        <f t="shared" ref="O13:O14" si="17">N13/N$15</f>
        <v>3.9826653773145662E-2</v>
      </c>
    </row>
    <row r="14" spans="1:17" ht="19" x14ac:dyDescent="0.25">
      <c r="A14" t="s">
        <v>11</v>
      </c>
      <c r="B14" s="2"/>
      <c r="C14" s="8" t="e">
        <f t="shared" ref="C14" si="18">B14/B$6</f>
        <v>#DIV/0!</v>
      </c>
      <c r="D14" s="7">
        <v>10</v>
      </c>
      <c r="E14" s="8">
        <f t="shared" si="12"/>
        <v>1.1795234725171031E-4</v>
      </c>
      <c r="F14" s="7">
        <v>15</v>
      </c>
      <c r="G14" s="8">
        <f t="shared" si="13"/>
        <v>1.7395136319884959E-4</v>
      </c>
      <c r="H14" s="7">
        <v>12</v>
      </c>
      <c r="I14" s="8">
        <f t="shared" si="14"/>
        <v>1.4314855241026375E-4</v>
      </c>
      <c r="J14" s="7">
        <v>12</v>
      </c>
      <c r="K14" s="8">
        <f t="shared" si="15"/>
        <v>1.4449127031908489E-4</v>
      </c>
      <c r="L14" s="7">
        <v>11</v>
      </c>
      <c r="M14" s="8">
        <f t="shared" si="16"/>
        <v>1.2796500738707089E-4</v>
      </c>
      <c r="N14" s="7">
        <v>12</v>
      </c>
      <c r="O14" s="8">
        <f t="shared" si="17"/>
        <v>1.4326134450771819E-4</v>
      </c>
    </row>
    <row r="15" spans="1:17" x14ac:dyDescent="0.2">
      <c r="A15" t="s">
        <v>6</v>
      </c>
      <c r="B15" s="2">
        <f t="shared" ref="B15" si="19">SUM(B12:B14)</f>
        <v>0</v>
      </c>
      <c r="C15" s="8" t="e">
        <f t="shared" ref="C15" si="20">B15/B$6</f>
        <v>#DIV/0!</v>
      </c>
      <c r="D15" s="2">
        <f>SUM(D12:D14)</f>
        <v>84780</v>
      </c>
      <c r="E15" s="8">
        <f t="shared" si="12"/>
        <v>1</v>
      </c>
      <c r="F15" s="2">
        <f>SUM(F12:F14)</f>
        <v>86231</v>
      </c>
      <c r="G15" s="8">
        <f>F15/F$6</f>
        <v>1</v>
      </c>
      <c r="H15" s="2">
        <f>SUM(H12:H14)</f>
        <v>83829</v>
      </c>
      <c r="I15" s="8">
        <f t="shared" ref="I15" si="21">H15/H$6</f>
        <v>1</v>
      </c>
      <c r="J15" s="2">
        <f>SUM(J12:J14)</f>
        <v>83050</v>
      </c>
      <c r="K15" s="8">
        <f t="shared" ref="K15" si="22">J15/J$6</f>
        <v>1.0000240824583373</v>
      </c>
      <c r="L15" s="2">
        <f>SUM(L12:L14)</f>
        <v>85961</v>
      </c>
      <c r="M15" s="8">
        <f t="shared" ref="M15" si="23">L15/L$6</f>
        <v>1</v>
      </c>
      <c r="N15" s="2">
        <f>SUM(N12:N14)</f>
        <v>83763</v>
      </c>
      <c r="O15" s="8">
        <f t="shared" ref="O15" si="24">N15/N$6</f>
        <v>1</v>
      </c>
    </row>
    <row r="16" spans="1:17" ht="19" x14ac:dyDescent="0.25">
      <c r="B16" s="7"/>
      <c r="D16" s="7"/>
      <c r="E16"/>
      <c r="F16" s="7"/>
      <c r="G16"/>
      <c r="H16" s="7"/>
      <c r="I16" s="7"/>
      <c r="J16" s="7"/>
      <c r="L16" s="7"/>
      <c r="N16" s="1"/>
    </row>
    <row r="17" spans="1:15" ht="19" x14ac:dyDescent="0.25">
      <c r="A17" t="s">
        <v>10</v>
      </c>
      <c r="B17" s="7"/>
      <c r="C17" s="1"/>
      <c r="D17" s="7">
        <v>65522</v>
      </c>
      <c r="E17" s="1"/>
      <c r="F17" s="7">
        <v>64172</v>
      </c>
      <c r="G17" s="1"/>
      <c r="H17" s="7">
        <v>66491</v>
      </c>
      <c r="I17" s="7"/>
      <c r="J17" s="7">
        <v>66767</v>
      </c>
      <c r="K17" s="1"/>
      <c r="L17" s="7">
        <v>64574</v>
      </c>
      <c r="M17" s="1"/>
      <c r="N17" s="7">
        <v>66767</v>
      </c>
      <c r="O17" s="1"/>
    </row>
    <row r="21" spans="1:15" s="5" customFormat="1" x14ac:dyDescent="0.2">
      <c r="B21" s="5" t="s">
        <v>14</v>
      </c>
      <c r="C21" s="5" t="s">
        <v>12</v>
      </c>
      <c r="D21" s="5" t="s">
        <v>2</v>
      </c>
      <c r="E21" s="5" t="s">
        <v>12</v>
      </c>
      <c r="F21" s="5" t="s">
        <v>5</v>
      </c>
      <c r="G21" s="5" t="s">
        <v>12</v>
      </c>
      <c r="H21" s="5" t="s">
        <v>4</v>
      </c>
      <c r="I21" s="5" t="s">
        <v>12</v>
      </c>
      <c r="J21" s="5" t="s">
        <v>3</v>
      </c>
      <c r="K21" s="5" t="s">
        <v>12</v>
      </c>
      <c r="L21" s="5" t="s">
        <v>1</v>
      </c>
      <c r="M21" s="5" t="s">
        <v>12</v>
      </c>
      <c r="N21" s="5" t="s">
        <v>0</v>
      </c>
      <c r="O21" s="5" t="s">
        <v>12</v>
      </c>
    </row>
    <row r="22" spans="1:15" ht="19" x14ac:dyDescent="0.25">
      <c r="A22" s="10" t="s">
        <v>14</v>
      </c>
      <c r="B22" s="10"/>
      <c r="C22" s="10"/>
      <c r="F22" s="1"/>
      <c r="G22" s="1"/>
      <c r="H22" s="1"/>
      <c r="I22" s="1"/>
      <c r="J22" s="6"/>
      <c r="K22" s="6"/>
      <c r="L22" s="1"/>
      <c r="M22" s="1"/>
    </row>
    <row r="23" spans="1:15" ht="19" x14ac:dyDescent="0.25">
      <c r="A23" t="s">
        <v>9</v>
      </c>
      <c r="B23" s="1"/>
      <c r="C23" s="8" t="e">
        <f>B23/B$36</f>
        <v>#DIV/0!</v>
      </c>
      <c r="D23" s="7">
        <v>4127340</v>
      </c>
      <c r="E23" s="8">
        <f>D23/D$36</f>
        <v>0.69146823286034687</v>
      </c>
      <c r="F23" s="7">
        <v>4194033</v>
      </c>
      <c r="G23" s="8">
        <f>F23/F$36</f>
        <v>0.7027986212922176</v>
      </c>
      <c r="H23" s="7">
        <v>4092710</v>
      </c>
      <c r="I23" s="8">
        <f>H23/H$36</f>
        <v>0.64608988468538497</v>
      </c>
      <c r="J23" s="7">
        <v>4033566</v>
      </c>
      <c r="K23" s="8">
        <f>J23/J$36</f>
        <v>0.6557105381615338</v>
      </c>
      <c r="L23" s="7">
        <v>4237536</v>
      </c>
      <c r="M23" s="8">
        <f>L23/L$36</f>
        <v>0.65341488292986427</v>
      </c>
      <c r="N23" s="7">
        <v>4071130</v>
      </c>
      <c r="O23" s="8">
        <f>N23/N$36</f>
        <v>0.65258698958458894</v>
      </c>
    </row>
    <row r="24" spans="1:15" ht="19" x14ac:dyDescent="0.25">
      <c r="A24" t="s">
        <v>13</v>
      </c>
      <c r="B24" s="1"/>
      <c r="C24" s="8" t="e">
        <f>B24/B$36</f>
        <v>#DIV/0!</v>
      </c>
      <c r="D24" s="7">
        <v>1159752</v>
      </c>
      <c r="E24" s="8">
        <f>D24/D$36</f>
        <v>0.19429745695684217</v>
      </c>
      <c r="F24" s="7">
        <v>1101428</v>
      </c>
      <c r="G24" s="8">
        <f>F24/F$36</f>
        <v>0.18456747475583637</v>
      </c>
      <c r="H24" s="7">
        <v>1560055</v>
      </c>
      <c r="I24" s="8">
        <f>H24/H$36</f>
        <v>0.24627587956460592</v>
      </c>
      <c r="J24" s="7">
        <v>1462057</v>
      </c>
      <c r="K24" s="8">
        <f>J24/J$36</f>
        <v>0.23767707837006699</v>
      </c>
      <c r="L24" s="7">
        <v>1556711</v>
      </c>
      <c r="M24" s="8">
        <f>L24/L$36</f>
        <v>0.24003999867390671</v>
      </c>
      <c r="N24" s="7">
        <v>1495062</v>
      </c>
      <c r="O24" s="8">
        <f>N24/N$36</f>
        <v>0.23965287520229389</v>
      </c>
    </row>
    <row r="25" spans="1:15" ht="19" x14ac:dyDescent="0.25">
      <c r="A25" t="s">
        <v>11</v>
      </c>
      <c r="B25" s="4"/>
      <c r="C25" s="8" t="e">
        <f>B25/B$36</f>
        <v>#DIV/0!</v>
      </c>
      <c r="D25" s="7">
        <v>681859</v>
      </c>
      <c r="E25" s="8">
        <f>D25/D$36</f>
        <v>0.11423431018281102</v>
      </c>
      <c r="F25" s="7">
        <v>672156</v>
      </c>
      <c r="G25" s="8">
        <f>F25/F$36</f>
        <v>0.11263390395194597</v>
      </c>
      <c r="H25" s="7">
        <v>681818</v>
      </c>
      <c r="I25" s="8">
        <f>H25/H$36</f>
        <v>0.10763423575000912</v>
      </c>
      <c r="J25" s="7">
        <v>655820</v>
      </c>
      <c r="K25" s="8">
        <f>J25/J$36</f>
        <v>0.1066123834683992</v>
      </c>
      <c r="L25" s="7">
        <v>690968</v>
      </c>
      <c r="M25" s="8">
        <f>L25/L$36</f>
        <v>0.10654511839622896</v>
      </c>
      <c r="N25" s="7">
        <v>672256</v>
      </c>
      <c r="O25" s="8">
        <f>N25/N$36</f>
        <v>0.10776013521311711</v>
      </c>
    </row>
    <row r="26" spans="1:15" x14ac:dyDescent="0.2">
      <c r="A26" t="s">
        <v>6</v>
      </c>
      <c r="B26" s="2"/>
      <c r="C26" s="8" t="e">
        <f t="shared" ref="C26:N26" si="25">SUM(C23:C25)</f>
        <v>#DIV/0!</v>
      </c>
      <c r="D26" s="2">
        <f t="shared" si="25"/>
        <v>5968951</v>
      </c>
      <c r="E26" s="8">
        <f t="shared" si="25"/>
        <v>1</v>
      </c>
      <c r="F26" s="2">
        <f t="shared" si="25"/>
        <v>5967617</v>
      </c>
      <c r="G26" s="8">
        <f t="shared" si="25"/>
        <v>0.99999999999999989</v>
      </c>
      <c r="H26" s="2">
        <f t="shared" si="25"/>
        <v>6334583</v>
      </c>
      <c r="I26" s="8">
        <f t="shared" si="25"/>
        <v>1</v>
      </c>
      <c r="J26" s="2">
        <f t="shared" si="25"/>
        <v>6151443</v>
      </c>
      <c r="K26" s="8">
        <f t="shared" si="25"/>
        <v>1</v>
      </c>
      <c r="L26" s="2">
        <f t="shared" si="25"/>
        <v>6485215</v>
      </c>
      <c r="M26" s="8">
        <f t="shared" si="25"/>
        <v>0.99999999999999989</v>
      </c>
      <c r="N26" s="2">
        <f t="shared" si="25"/>
        <v>6238448</v>
      </c>
      <c r="O26" s="9"/>
    </row>
    <row r="27" spans="1:15" x14ac:dyDescent="0.2">
      <c r="B27" s="5"/>
      <c r="C27" s="5"/>
      <c r="N27" s="3"/>
    </row>
    <row r="28" spans="1:15" ht="19" x14ac:dyDescent="0.25">
      <c r="A28" t="s">
        <v>10</v>
      </c>
      <c r="B28" s="1"/>
      <c r="C28" s="1"/>
      <c r="D28" s="7">
        <v>41539844</v>
      </c>
      <c r="F28" s="7">
        <v>41482854</v>
      </c>
      <c r="G28" s="1"/>
      <c r="H28" s="7">
        <v>41574515</v>
      </c>
      <c r="I28" s="1"/>
      <c r="J28" s="7">
        <v>41659657</v>
      </c>
      <c r="K28" s="1"/>
      <c r="L28" s="7">
        <v>41420539</v>
      </c>
      <c r="M28" s="1"/>
      <c r="N28" s="7">
        <v>41605657</v>
      </c>
    </row>
    <row r="30" spans="1:15" ht="19" x14ac:dyDescent="0.25">
      <c r="A30" s="2"/>
      <c r="B30" s="8"/>
      <c r="C30" s="1"/>
      <c r="D30" s="8"/>
      <c r="E30" s="1"/>
      <c r="F30" s="8"/>
      <c r="G30" s="1"/>
      <c r="H30" s="8"/>
      <c r="I30" s="1"/>
      <c r="J30" s="8"/>
      <c r="L30" s="8"/>
    </row>
    <row r="31" spans="1:15" s="5" customFormat="1" x14ac:dyDescent="0.2">
      <c r="B31" s="5" t="s">
        <v>14</v>
      </c>
      <c r="C31" s="5" t="s">
        <v>12</v>
      </c>
      <c r="D31" s="5" t="s">
        <v>2</v>
      </c>
      <c r="E31" s="5" t="s">
        <v>12</v>
      </c>
      <c r="F31" s="5" t="s">
        <v>5</v>
      </c>
      <c r="G31" s="5" t="s">
        <v>12</v>
      </c>
      <c r="H31" s="5" t="s">
        <v>4</v>
      </c>
      <c r="I31" s="5" t="s">
        <v>12</v>
      </c>
      <c r="J31" s="5" t="s">
        <v>3</v>
      </c>
      <c r="K31" s="5" t="s">
        <v>12</v>
      </c>
      <c r="L31" s="5" t="s">
        <v>1</v>
      </c>
      <c r="M31" s="5" t="s">
        <v>12</v>
      </c>
      <c r="N31" s="5" t="s">
        <v>0</v>
      </c>
      <c r="O31" s="5" t="s">
        <v>12</v>
      </c>
    </row>
    <row r="32" spans="1:15" ht="19" x14ac:dyDescent="0.25">
      <c r="A32" s="10" t="s">
        <v>8</v>
      </c>
      <c r="B32" s="10"/>
      <c r="C32" s="10"/>
      <c r="F32" s="1"/>
      <c r="G32" s="1"/>
      <c r="H32" s="1"/>
      <c r="I32" s="1"/>
      <c r="J32" s="6"/>
      <c r="K32" s="6"/>
      <c r="L32" s="1"/>
      <c r="M32" s="1"/>
    </row>
    <row r="33" spans="1:15" ht="19" x14ac:dyDescent="0.25">
      <c r="A33" t="s">
        <v>9</v>
      </c>
      <c r="B33" s="1"/>
      <c r="C33" s="8" t="e">
        <f>B33/B$36</f>
        <v>#DIV/0!</v>
      </c>
      <c r="D33" s="7">
        <v>4024939</v>
      </c>
      <c r="E33" s="8">
        <f>D33/D$36</f>
        <v>0.67431262210060028</v>
      </c>
      <c r="F33" s="7">
        <v>4106885</v>
      </c>
      <c r="G33" s="8">
        <f>F33/F$36</f>
        <v>0.68819513718792613</v>
      </c>
      <c r="H33" s="7">
        <v>3991170</v>
      </c>
      <c r="I33" s="8">
        <f>H33/H$36</f>
        <v>0.63006041597371132</v>
      </c>
      <c r="J33" s="7">
        <v>3953956</v>
      </c>
      <c r="K33" s="8">
        <f>J33/J$36</f>
        <v>0.64276885927415728</v>
      </c>
      <c r="L33" s="7">
        <v>4142138</v>
      </c>
      <c r="M33" s="8">
        <f>L33/L$36</f>
        <v>0.63870480778200878</v>
      </c>
      <c r="N33" s="7">
        <v>4002725</v>
      </c>
      <c r="O33" s="8">
        <f>N33/N$36</f>
        <v>0.64162192263203921</v>
      </c>
    </row>
    <row r="34" spans="1:15" ht="19" x14ac:dyDescent="0.25">
      <c r="A34" t="s">
        <v>13</v>
      </c>
      <c r="B34" s="1"/>
      <c r="C34" s="8" t="e">
        <f>B34/B$36</f>
        <v>#DIV/0!</v>
      </c>
      <c r="D34" s="7">
        <v>1271605</v>
      </c>
      <c r="E34" s="8">
        <f>D34/D$36</f>
        <v>0.21303659554249985</v>
      </c>
      <c r="F34" s="7">
        <v>1197160</v>
      </c>
      <c r="G34" s="8">
        <f>F34/F$36</f>
        <v>0.20060938897385674</v>
      </c>
      <c r="H34" s="7">
        <v>1670712</v>
      </c>
      <c r="I34" s="8">
        <f>H34/H$36</f>
        <v>0.26374459060683236</v>
      </c>
      <c r="J34" s="7">
        <v>1550508</v>
      </c>
      <c r="K34" s="8">
        <f>J34/J$36</f>
        <v>0.25205598101128468</v>
      </c>
      <c r="L34" s="7">
        <v>1664707</v>
      </c>
      <c r="M34" s="8">
        <f>L34/L$36</f>
        <v>0.25669264627309968</v>
      </c>
      <c r="N34" s="7">
        <v>1571704</v>
      </c>
      <c r="O34" s="8">
        <f>N34/N$36</f>
        <v>0.25193830260346806</v>
      </c>
    </row>
    <row r="35" spans="1:15" ht="19" x14ac:dyDescent="0.25">
      <c r="A35" t="s">
        <v>11</v>
      </c>
      <c r="B35" s="4"/>
      <c r="C35" s="8" t="e">
        <f>B35/B$36</f>
        <v>#DIV/0!</v>
      </c>
      <c r="D35" s="7">
        <v>672407</v>
      </c>
      <c r="E35" s="8">
        <f>D35/D$36</f>
        <v>0.1126507823568999</v>
      </c>
      <c r="F35" s="7">
        <v>663572</v>
      </c>
      <c r="G35" s="8">
        <f>F35/F$36</f>
        <v>0.11119547383821717</v>
      </c>
      <c r="H35" s="7">
        <v>672701</v>
      </c>
      <c r="I35" s="8">
        <f>H35/H$36</f>
        <v>0.10619499341945635</v>
      </c>
      <c r="J35" s="7">
        <v>646979</v>
      </c>
      <c r="K35" s="8">
        <f>J35/J$36</f>
        <v>0.10517515971455803</v>
      </c>
      <c r="L35" s="7">
        <v>678370</v>
      </c>
      <c r="M35" s="8">
        <f>L35/L$36</f>
        <v>0.10460254594489157</v>
      </c>
      <c r="N35" s="7">
        <v>664019</v>
      </c>
      <c r="O35" s="8">
        <f>N35/N$36</f>
        <v>0.10643977476449271</v>
      </c>
    </row>
    <row r="36" spans="1:15" x14ac:dyDescent="0.2">
      <c r="A36" t="s">
        <v>6</v>
      </c>
      <c r="B36" s="2"/>
      <c r="C36" s="8" t="e">
        <f t="shared" ref="C36:N36" si="26">SUM(C33:C35)</f>
        <v>#DIV/0!</v>
      </c>
      <c r="D36" s="2">
        <f t="shared" si="26"/>
        <v>5968951</v>
      </c>
      <c r="E36" s="8">
        <f t="shared" ref="E36:M36" si="27">SUM(E33:E35)</f>
        <v>1</v>
      </c>
      <c r="F36" s="2">
        <f t="shared" si="26"/>
        <v>5967617</v>
      </c>
      <c r="G36" s="8">
        <f t="shared" si="27"/>
        <v>1</v>
      </c>
      <c r="H36" s="2">
        <f t="shared" si="26"/>
        <v>6334583</v>
      </c>
      <c r="I36" s="8">
        <f t="shared" si="27"/>
        <v>1</v>
      </c>
      <c r="J36" s="2">
        <f t="shared" si="26"/>
        <v>6151443</v>
      </c>
      <c r="K36" s="8">
        <f t="shared" si="27"/>
        <v>1</v>
      </c>
      <c r="L36" s="2">
        <f t="shared" si="26"/>
        <v>6485215</v>
      </c>
      <c r="M36" s="8">
        <f t="shared" si="27"/>
        <v>1</v>
      </c>
      <c r="N36" s="2">
        <f t="shared" si="26"/>
        <v>6238448</v>
      </c>
      <c r="O36" s="9"/>
    </row>
    <row r="37" spans="1:15" x14ac:dyDescent="0.2">
      <c r="B37" s="5"/>
      <c r="C37" s="5"/>
      <c r="N37" s="3"/>
    </row>
    <row r="38" spans="1:15" ht="19" x14ac:dyDescent="0.25">
      <c r="A38" t="s">
        <v>10</v>
      </c>
      <c r="B38" s="1"/>
      <c r="C38" s="1"/>
      <c r="D38" s="7">
        <v>41068547</v>
      </c>
      <c r="F38" s="7">
        <v>41057878</v>
      </c>
      <c r="G38" s="1"/>
      <c r="H38" s="7">
        <v>41113328</v>
      </c>
      <c r="I38" s="1"/>
      <c r="J38" s="7">
        <v>41164958</v>
      </c>
      <c r="K38" s="1"/>
      <c r="L38" s="7">
        <v>40922396</v>
      </c>
      <c r="M38" s="1"/>
      <c r="N38" s="7">
        <v>41193313</v>
      </c>
    </row>
    <row r="39" spans="1:15" ht="19" x14ac:dyDescent="0.25">
      <c r="J39" s="1"/>
      <c r="K39" s="1"/>
      <c r="N39" s="1"/>
    </row>
    <row r="40" spans="1:15" ht="19" x14ac:dyDescent="0.25">
      <c r="J40" s="1"/>
      <c r="K40" s="1"/>
      <c r="N40" s="1"/>
    </row>
    <row r="41" spans="1:15" ht="19" x14ac:dyDescent="0.25">
      <c r="J41" s="1"/>
      <c r="K41" s="1"/>
      <c r="N41" s="1"/>
    </row>
    <row r="42" spans="1:15" ht="19" x14ac:dyDescent="0.25">
      <c r="F42" s="4"/>
      <c r="G42" s="4"/>
      <c r="H42" s="1"/>
      <c r="I42" s="1"/>
      <c r="J42" s="1"/>
      <c r="K42" s="1"/>
      <c r="L42" s="1"/>
      <c r="M42" s="1"/>
      <c r="N42" s="1"/>
    </row>
    <row r="43" spans="1:15" ht="19" x14ac:dyDescent="0.25">
      <c r="J43" s="1"/>
      <c r="K43" s="1"/>
      <c r="N43" s="1"/>
    </row>
    <row r="44" spans="1:15" ht="19" x14ac:dyDescent="0.25">
      <c r="J44" s="1"/>
      <c r="K44" s="1"/>
      <c r="N44" s="1"/>
    </row>
    <row r="45" spans="1:15" ht="19" x14ac:dyDescent="0.25">
      <c r="J45" s="1"/>
      <c r="K45" s="1"/>
      <c r="N45" s="1"/>
    </row>
    <row r="46" spans="1:15" ht="19" x14ac:dyDescent="0.25">
      <c r="J46" s="1"/>
      <c r="K46" s="1"/>
      <c r="N46" s="1"/>
    </row>
    <row r="47" spans="1:15" ht="19" x14ac:dyDescent="0.25">
      <c r="J47" s="1"/>
      <c r="K47" s="1"/>
      <c r="N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563-5666-6044-94B3-46E0AA244032}">
  <dimension ref="A1:Q40"/>
  <sheetViews>
    <sheetView workbookViewId="0"/>
  </sheetViews>
  <sheetFormatPr baseColWidth="10" defaultRowHeight="16" x14ac:dyDescent="0.2"/>
  <cols>
    <col min="1" max="1" width="23.83203125" bestFit="1" customWidth="1"/>
    <col min="4" max="4" width="13.1640625" bestFit="1" customWidth="1"/>
    <col min="6" max="6" width="13.1640625" bestFit="1" customWidth="1"/>
    <col min="8" max="8" width="13.1640625" bestFit="1" customWidth="1"/>
    <col min="10" max="10" width="13.1640625" bestFit="1" customWidth="1"/>
    <col min="12" max="12" width="13.1640625" bestFit="1" customWidth="1"/>
    <col min="14" max="14" width="14.5" bestFit="1" customWidth="1"/>
  </cols>
  <sheetData>
    <row r="1" spans="1:17" ht="19" x14ac:dyDescent="0.25">
      <c r="B1" t="s">
        <v>14</v>
      </c>
      <c r="C1" t="s">
        <v>12</v>
      </c>
      <c r="D1" s="5" t="s">
        <v>2</v>
      </c>
      <c r="E1" s="5" t="s">
        <v>12</v>
      </c>
      <c r="F1" s="5" t="s">
        <v>5</v>
      </c>
      <c r="G1" s="5" t="s">
        <v>12</v>
      </c>
      <c r="H1" s="5" t="s">
        <v>4</v>
      </c>
      <c r="I1" s="5" t="s">
        <v>12</v>
      </c>
      <c r="J1" s="5" t="s">
        <v>3</v>
      </c>
      <c r="K1" s="5" t="s">
        <v>12</v>
      </c>
      <c r="L1" s="5" t="s">
        <v>1</v>
      </c>
      <c r="M1" s="5" t="s">
        <v>12</v>
      </c>
      <c r="N1" s="5" t="s">
        <v>0</v>
      </c>
      <c r="O1" s="5" t="s">
        <v>12</v>
      </c>
      <c r="P1" s="1"/>
      <c r="Q1" s="1"/>
    </row>
    <row r="2" spans="1:17" x14ac:dyDescent="0.2">
      <c r="A2" s="10" t="s">
        <v>15</v>
      </c>
    </row>
    <row r="3" spans="1:17" ht="19" x14ac:dyDescent="0.25">
      <c r="A3" t="s">
        <v>9</v>
      </c>
      <c r="J3" s="1"/>
      <c r="K3" s="9" t="e">
        <f>J3/J$6</f>
        <v>#DIV/0!</v>
      </c>
    </row>
    <row r="4" spans="1:17" ht="19" x14ac:dyDescent="0.25">
      <c r="A4" t="s">
        <v>13</v>
      </c>
      <c r="J4" s="1"/>
      <c r="K4" s="9" t="e">
        <f t="shared" ref="K4:K6" si="0">J4/J$6</f>
        <v>#DIV/0!</v>
      </c>
    </row>
    <row r="5" spans="1:17" ht="19" x14ac:dyDescent="0.25">
      <c r="A5" t="s">
        <v>11</v>
      </c>
      <c r="J5" s="1"/>
      <c r="K5" s="9" t="e">
        <f t="shared" si="0"/>
        <v>#DIV/0!</v>
      </c>
    </row>
    <row r="6" spans="1:17" x14ac:dyDescent="0.2">
      <c r="A6" t="s">
        <v>6</v>
      </c>
      <c r="K6" s="9" t="e">
        <f t="shared" si="0"/>
        <v>#DIV/0!</v>
      </c>
    </row>
    <row r="8" spans="1:17" ht="19" x14ac:dyDescent="0.25">
      <c r="A8" t="s">
        <v>10</v>
      </c>
      <c r="J8" s="1"/>
    </row>
    <row r="10" spans="1:17" x14ac:dyDescent="0.2">
      <c r="A10" s="2"/>
    </row>
    <row r="11" spans="1:17" x14ac:dyDescent="0.2">
      <c r="A11" s="5"/>
    </row>
    <row r="12" spans="1:17" x14ac:dyDescent="0.2">
      <c r="A12" s="10" t="s">
        <v>8</v>
      </c>
    </row>
    <row r="13" spans="1:17" ht="19" x14ac:dyDescent="0.25">
      <c r="A13" t="s">
        <v>9</v>
      </c>
      <c r="C13" s="9" t="e">
        <f>B13/B$16</f>
        <v>#DIV/0!</v>
      </c>
      <c r="D13" s="1"/>
      <c r="E13" s="14" t="e">
        <f>D13/D$16</f>
        <v>#DIV/0!</v>
      </c>
      <c r="F13" s="1"/>
      <c r="G13" s="14" t="e">
        <f>F13/F$16</f>
        <v>#DIV/0!</v>
      </c>
      <c r="H13" s="1"/>
      <c r="I13" s="14" t="e">
        <f>H13/H$16</f>
        <v>#DIV/0!</v>
      </c>
      <c r="J13" s="1"/>
      <c r="K13" s="14" t="e">
        <f>J13/J$16</f>
        <v>#DIV/0!</v>
      </c>
      <c r="L13" s="1"/>
      <c r="M13" s="14" t="e">
        <f>L13/L$16</f>
        <v>#DIV/0!</v>
      </c>
      <c r="N13" s="1"/>
      <c r="O13" s="14" t="e">
        <f>N13/N$16</f>
        <v>#DIV/0!</v>
      </c>
    </row>
    <row r="14" spans="1:17" ht="19" x14ac:dyDescent="0.25">
      <c r="A14" t="s">
        <v>13</v>
      </c>
      <c r="C14" s="9" t="e">
        <f>B14/B$16</f>
        <v>#DIV/0!</v>
      </c>
      <c r="D14" s="1"/>
      <c r="E14" s="14" t="e">
        <f>D14/D$16</f>
        <v>#DIV/0!</v>
      </c>
      <c r="F14" s="1"/>
      <c r="G14" s="14" t="e">
        <f>F14/F$16</f>
        <v>#DIV/0!</v>
      </c>
      <c r="H14" s="1"/>
      <c r="I14" s="14" t="e">
        <f>H14/H$16</f>
        <v>#DIV/0!</v>
      </c>
      <c r="J14" s="1"/>
      <c r="K14" s="14" t="e">
        <f>J14/J$16</f>
        <v>#DIV/0!</v>
      </c>
      <c r="L14" s="1"/>
      <c r="M14" s="14" t="e">
        <f>L14/L$16</f>
        <v>#DIV/0!</v>
      </c>
      <c r="N14" s="1"/>
      <c r="O14" s="14" t="e">
        <f>N14/N$16</f>
        <v>#DIV/0!</v>
      </c>
    </row>
    <row r="15" spans="1:17" ht="19" x14ac:dyDescent="0.25">
      <c r="A15" t="s">
        <v>11</v>
      </c>
      <c r="C15" s="9" t="e">
        <f>B15/B$16</f>
        <v>#DIV/0!</v>
      </c>
      <c r="D15" s="1"/>
      <c r="E15" s="14" t="e">
        <f>D15/D$16</f>
        <v>#DIV/0!</v>
      </c>
      <c r="F15" s="1"/>
      <c r="G15" s="14" t="e">
        <f>F15/F$16</f>
        <v>#DIV/0!</v>
      </c>
      <c r="H15" s="1"/>
      <c r="I15" s="14" t="e">
        <f>H15/H$16</f>
        <v>#DIV/0!</v>
      </c>
      <c r="J15" s="1"/>
      <c r="K15" s="14" t="e">
        <f>J15/J$16</f>
        <v>#DIV/0!</v>
      </c>
      <c r="L15" s="1"/>
      <c r="M15" s="14" t="e">
        <f>L15/L$16</f>
        <v>#DIV/0!</v>
      </c>
      <c r="N15" s="1"/>
      <c r="O15" s="14" t="e">
        <f>N15/N$16</f>
        <v>#DIV/0!</v>
      </c>
    </row>
    <row r="16" spans="1:17" x14ac:dyDescent="0.2">
      <c r="A16" t="s">
        <v>6</v>
      </c>
      <c r="B16">
        <f>SUM(B13:B15)</f>
        <v>0</v>
      </c>
      <c r="C16" s="9" t="e">
        <f>SUM(C13:C15)</f>
        <v>#DIV/0!</v>
      </c>
      <c r="D16" s="3"/>
      <c r="E16" s="14" t="e">
        <f>SUM(E13:E15)</f>
        <v>#DIV/0!</v>
      </c>
      <c r="F16" s="3"/>
      <c r="G16" s="14" t="e">
        <f>SUM(G13:G15)</f>
        <v>#DIV/0!</v>
      </c>
      <c r="H16" s="3"/>
      <c r="I16" s="14" t="e">
        <f>SUM(I13:I15)</f>
        <v>#DIV/0!</v>
      </c>
      <c r="J16" s="3"/>
      <c r="K16" s="14" t="e">
        <f>SUM(K13:K15)</f>
        <v>#DIV/0!</v>
      </c>
      <c r="L16" s="3"/>
      <c r="M16" s="14" t="e">
        <f>SUM(M13:M15)</f>
        <v>#DIV/0!</v>
      </c>
      <c r="N16" s="3"/>
      <c r="O16" s="14" t="e">
        <f>SUM(O13:O15)</f>
        <v>#DIV/0!</v>
      </c>
    </row>
    <row r="17" spans="1:15" x14ac:dyDescent="0.2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9" x14ac:dyDescent="0.25">
      <c r="A18" t="s">
        <v>10</v>
      </c>
      <c r="D18" s="1"/>
      <c r="E18" s="3"/>
      <c r="F18" s="1"/>
      <c r="G18" s="3"/>
      <c r="H18" s="1"/>
      <c r="I18" s="3"/>
      <c r="J18" s="1"/>
      <c r="K18" s="3"/>
      <c r="L18" s="1"/>
      <c r="M18" s="3"/>
      <c r="N18" s="1"/>
      <c r="O18" s="3"/>
    </row>
    <row r="22" spans="1:15" x14ac:dyDescent="0.2">
      <c r="A22" s="136" t="s">
        <v>16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</row>
    <row r="23" spans="1:15" x14ac:dyDescent="0.2">
      <c r="B23" t="s">
        <v>14</v>
      </c>
      <c r="C23" t="s">
        <v>12</v>
      </c>
      <c r="D23" s="5" t="s">
        <v>2</v>
      </c>
      <c r="E23" s="5" t="s">
        <v>12</v>
      </c>
      <c r="F23" s="5" t="s">
        <v>5</v>
      </c>
      <c r="G23" s="5" t="s">
        <v>12</v>
      </c>
      <c r="H23" s="5" t="s">
        <v>4</v>
      </c>
      <c r="I23" s="5" t="s">
        <v>12</v>
      </c>
      <c r="J23" s="5" t="s">
        <v>3</v>
      </c>
      <c r="K23" s="5" t="s">
        <v>12</v>
      </c>
      <c r="L23" s="5" t="s">
        <v>1</v>
      </c>
      <c r="M23" s="5" t="s">
        <v>12</v>
      </c>
      <c r="N23" s="5" t="s">
        <v>0</v>
      </c>
      <c r="O23" s="5" t="s">
        <v>12</v>
      </c>
    </row>
    <row r="24" spans="1:15" x14ac:dyDescent="0.2">
      <c r="A24" s="10" t="s">
        <v>15</v>
      </c>
    </row>
    <row r="25" spans="1:15" ht="19" x14ac:dyDescent="0.25">
      <c r="A25" t="s">
        <v>9</v>
      </c>
      <c r="C25" s="9" t="e">
        <f>B25/B$6</f>
        <v>#DIV/0!</v>
      </c>
      <c r="D25" s="13"/>
      <c r="E25" s="9" t="e">
        <f t="shared" ref="E25" si="1">D25/D$28</f>
        <v>#DIV/0!</v>
      </c>
      <c r="F25" s="13"/>
      <c r="G25" s="9" t="e">
        <f t="shared" ref="G25" si="2">F25/F$28</f>
        <v>#DIV/0!</v>
      </c>
      <c r="H25" s="13"/>
      <c r="I25" s="9" t="e">
        <f t="shared" ref="I25" si="3">H25/H$28</f>
        <v>#DIV/0!</v>
      </c>
      <c r="J25" s="13"/>
      <c r="K25" s="9" t="e">
        <f t="shared" ref="K25" si="4">J25/J$28</f>
        <v>#DIV/0!</v>
      </c>
      <c r="L25" s="13"/>
      <c r="M25" s="9" t="e">
        <f t="shared" ref="M25" si="5">L25/L$28</f>
        <v>#DIV/0!</v>
      </c>
      <c r="N25" s="13"/>
      <c r="O25" s="9" t="e">
        <f t="shared" ref="O25:O27" si="6">N25/N$28</f>
        <v>#DIV/0!</v>
      </c>
    </row>
    <row r="26" spans="1:15" ht="19" x14ac:dyDescent="0.25">
      <c r="A26" t="s">
        <v>13</v>
      </c>
      <c r="C26" s="9" t="e">
        <f t="shared" ref="C26:C28" si="7">B26/B$6</f>
        <v>#DIV/0!</v>
      </c>
      <c r="D26" s="13"/>
      <c r="E26" s="9" t="e">
        <f t="shared" ref="E26" si="8">D26/D$28</f>
        <v>#DIV/0!</v>
      </c>
      <c r="F26" s="13"/>
      <c r="G26" s="9" t="e">
        <f t="shared" ref="G26" si="9">F26/F$28</f>
        <v>#DIV/0!</v>
      </c>
      <c r="H26" s="13"/>
      <c r="I26" s="9" t="e">
        <f t="shared" ref="I26" si="10">H26/H$28</f>
        <v>#DIV/0!</v>
      </c>
      <c r="J26" s="13"/>
      <c r="K26" s="9" t="e">
        <f t="shared" ref="K26" si="11">J26/J$28</f>
        <v>#DIV/0!</v>
      </c>
      <c r="L26" s="13"/>
      <c r="M26" s="9" t="e">
        <f t="shared" ref="M26" si="12">L26/L$28</f>
        <v>#DIV/0!</v>
      </c>
      <c r="N26" s="13"/>
      <c r="O26" s="9" t="e">
        <f t="shared" si="6"/>
        <v>#DIV/0!</v>
      </c>
    </row>
    <row r="27" spans="1:15" ht="19" x14ac:dyDescent="0.25">
      <c r="A27" t="s">
        <v>11</v>
      </c>
      <c r="C27" s="9" t="e">
        <f t="shared" si="7"/>
        <v>#DIV/0!</v>
      </c>
      <c r="D27" s="13"/>
      <c r="E27" s="9" t="e">
        <f t="shared" ref="E27" si="13">D27/D$28</f>
        <v>#DIV/0!</v>
      </c>
      <c r="F27" s="13"/>
      <c r="G27" s="9" t="e">
        <f t="shared" ref="G27" si="14">F27/F$28</f>
        <v>#DIV/0!</v>
      </c>
      <c r="H27" s="13"/>
      <c r="I27" s="9" t="e">
        <f t="shared" ref="I27" si="15">H27/H$28</f>
        <v>#DIV/0!</v>
      </c>
      <c r="J27" s="13"/>
      <c r="K27" s="9" t="e">
        <f t="shared" ref="K27" si="16">J27/J$28</f>
        <v>#DIV/0!</v>
      </c>
      <c r="L27" s="13"/>
      <c r="M27" s="9" t="e">
        <f t="shared" ref="M27" si="17">L27/L$28</f>
        <v>#DIV/0!</v>
      </c>
      <c r="N27" s="13"/>
      <c r="O27" s="9" t="e">
        <f t="shared" si="6"/>
        <v>#DIV/0!</v>
      </c>
    </row>
    <row r="28" spans="1:15" x14ac:dyDescent="0.2">
      <c r="A28" t="s">
        <v>6</v>
      </c>
      <c r="C28" s="9" t="e">
        <f t="shared" si="7"/>
        <v>#DIV/0!</v>
      </c>
      <c r="E28" s="9" t="e">
        <f>D28/D$28</f>
        <v>#DIV/0!</v>
      </c>
      <c r="G28" s="9" t="e">
        <f>F28/F$28</f>
        <v>#DIV/0!</v>
      </c>
      <c r="I28" s="9" t="e">
        <f>H28/H$28</f>
        <v>#DIV/0!</v>
      </c>
      <c r="K28" s="9" t="e">
        <f>J28/J$28</f>
        <v>#DIV/0!</v>
      </c>
      <c r="M28" s="9" t="e">
        <f>L28/L$28</f>
        <v>#DIV/0!</v>
      </c>
      <c r="O28" s="9" t="e">
        <f>N28/N$28</f>
        <v>#DIV/0!</v>
      </c>
    </row>
    <row r="30" spans="1:15" ht="19" x14ac:dyDescent="0.25">
      <c r="A30" t="s">
        <v>10</v>
      </c>
      <c r="D30" s="11"/>
      <c r="F30" s="11"/>
      <c r="H30" s="11"/>
      <c r="J30" s="11"/>
      <c r="L30" s="11"/>
      <c r="N30" s="11"/>
    </row>
    <row r="32" spans="1:15" x14ac:dyDescent="0.2">
      <c r="A32" s="2"/>
    </row>
    <row r="33" spans="1:15" x14ac:dyDescent="0.2">
      <c r="B33" t="s">
        <v>14</v>
      </c>
      <c r="C33" t="s">
        <v>12</v>
      </c>
      <c r="D33" s="5" t="s">
        <v>2</v>
      </c>
      <c r="E33" s="5" t="s">
        <v>12</v>
      </c>
      <c r="F33" s="5" t="s">
        <v>5</v>
      </c>
      <c r="G33" s="5" t="s">
        <v>12</v>
      </c>
      <c r="H33" s="5" t="s">
        <v>4</v>
      </c>
      <c r="I33" s="5" t="s">
        <v>12</v>
      </c>
      <c r="J33" s="5" t="s">
        <v>3</v>
      </c>
      <c r="K33" s="5" t="s">
        <v>12</v>
      </c>
      <c r="L33" s="5" t="s">
        <v>1</v>
      </c>
      <c r="M33" s="5" t="s">
        <v>12</v>
      </c>
      <c r="N33" s="5" t="s">
        <v>0</v>
      </c>
      <c r="O33" s="5" t="s">
        <v>12</v>
      </c>
    </row>
    <row r="34" spans="1:15" x14ac:dyDescent="0.2">
      <c r="A34" s="10" t="s">
        <v>8</v>
      </c>
    </row>
    <row r="35" spans="1:15" ht="19" x14ac:dyDescent="0.25">
      <c r="A35" t="s">
        <v>9</v>
      </c>
      <c r="C35" s="9" t="e">
        <f>B35/B$16</f>
        <v>#DIV/0!</v>
      </c>
      <c r="D35" s="13"/>
      <c r="E35" s="9" t="e">
        <f>D35/D$38</f>
        <v>#DIV/0!</v>
      </c>
      <c r="F35" s="13"/>
      <c r="G35" s="9" t="e">
        <f>F35/F$38</f>
        <v>#DIV/0!</v>
      </c>
      <c r="H35" s="13"/>
      <c r="I35" s="9" t="e">
        <f>H35/H$38</f>
        <v>#DIV/0!</v>
      </c>
      <c r="J35" s="13"/>
      <c r="K35" s="9" t="e">
        <f>J35/J$38</f>
        <v>#DIV/0!</v>
      </c>
      <c r="L35" s="13"/>
      <c r="M35" s="9" t="e">
        <f>L35/L$38</f>
        <v>#DIV/0!</v>
      </c>
      <c r="N35" s="13"/>
      <c r="O35" s="9" t="e">
        <f>N35/N$38</f>
        <v>#DIV/0!</v>
      </c>
    </row>
    <row r="36" spans="1:15" ht="19" x14ac:dyDescent="0.25">
      <c r="A36" t="s">
        <v>13</v>
      </c>
      <c r="C36" s="9" t="e">
        <f>B36/B$16</f>
        <v>#DIV/0!</v>
      </c>
      <c r="D36" s="13"/>
      <c r="E36" s="9" t="e">
        <f t="shared" ref="E36:G38" si="18">D36/D$38</f>
        <v>#DIV/0!</v>
      </c>
      <c r="F36" s="13"/>
      <c r="G36" s="9" t="e">
        <f t="shared" si="18"/>
        <v>#DIV/0!</v>
      </c>
      <c r="H36" s="13"/>
      <c r="I36" s="9" t="e">
        <f t="shared" ref="I36:I38" si="19">H36/H$38</f>
        <v>#DIV/0!</v>
      </c>
      <c r="J36" s="13"/>
      <c r="K36" s="9" t="e">
        <f t="shared" ref="K36:K38" si="20">J36/J$38</f>
        <v>#DIV/0!</v>
      </c>
      <c r="L36" s="13"/>
      <c r="M36" s="9" t="e">
        <f>L36/L$38</f>
        <v>#DIV/0!</v>
      </c>
      <c r="N36" s="13"/>
      <c r="O36" s="9" t="e">
        <f t="shared" ref="O36:O38" si="21">N36/N$38</f>
        <v>#DIV/0!</v>
      </c>
    </row>
    <row r="37" spans="1:15" ht="19" x14ac:dyDescent="0.25">
      <c r="A37" t="s">
        <v>11</v>
      </c>
      <c r="C37" s="9" t="e">
        <f>B37/B$16</f>
        <v>#DIV/0!</v>
      </c>
      <c r="D37" s="13"/>
      <c r="E37" s="9" t="e">
        <f t="shared" si="18"/>
        <v>#DIV/0!</v>
      </c>
      <c r="F37" s="13"/>
      <c r="G37" s="9" t="e">
        <f t="shared" si="18"/>
        <v>#DIV/0!</v>
      </c>
      <c r="H37" s="13"/>
      <c r="I37" s="9" t="e">
        <f t="shared" si="19"/>
        <v>#DIV/0!</v>
      </c>
      <c r="J37" s="13"/>
      <c r="K37" s="9" t="e">
        <f t="shared" si="20"/>
        <v>#DIV/0!</v>
      </c>
      <c r="L37" s="13"/>
      <c r="M37" s="9" t="e">
        <f>L37/L$38</f>
        <v>#DIV/0!</v>
      </c>
      <c r="N37" s="13"/>
      <c r="O37" s="9" t="e">
        <f t="shared" si="21"/>
        <v>#DIV/0!</v>
      </c>
    </row>
    <row r="38" spans="1:15" x14ac:dyDescent="0.2">
      <c r="A38" t="s">
        <v>6</v>
      </c>
      <c r="C38" s="9" t="e">
        <f>SUM(C35:C37)</f>
        <v>#DIV/0!</v>
      </c>
      <c r="E38" s="9" t="e">
        <f t="shared" si="18"/>
        <v>#DIV/0!</v>
      </c>
      <c r="G38" s="9" t="e">
        <f t="shared" si="18"/>
        <v>#DIV/0!</v>
      </c>
      <c r="I38" s="9" t="e">
        <f t="shared" si="19"/>
        <v>#DIV/0!</v>
      </c>
      <c r="K38" s="9" t="e">
        <f t="shared" si="20"/>
        <v>#DIV/0!</v>
      </c>
      <c r="M38" s="9" t="e">
        <f>L38/L$38</f>
        <v>#DIV/0!</v>
      </c>
      <c r="N38" s="12"/>
      <c r="O38" s="9" t="e">
        <f t="shared" si="21"/>
        <v>#DIV/0!</v>
      </c>
    </row>
    <row r="40" spans="1:15" ht="19" x14ac:dyDescent="0.25">
      <c r="A40" t="s">
        <v>10</v>
      </c>
      <c r="D40" s="11"/>
      <c r="F40" s="11"/>
      <c r="H40" s="11"/>
      <c r="J40" s="11"/>
      <c r="L40" s="11"/>
    </row>
  </sheetData>
  <mergeCells count="1">
    <mergeCell ref="A22:O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5E57-03E0-2847-B171-B1A65331AF8F}">
  <dimension ref="A1:O86"/>
  <sheetViews>
    <sheetView workbookViewId="0"/>
  </sheetViews>
  <sheetFormatPr baseColWidth="10" defaultRowHeight="16" x14ac:dyDescent="0.2"/>
  <cols>
    <col min="1" max="1" width="23.83203125" bestFit="1" customWidth="1"/>
    <col min="3" max="3" width="11.33203125" bestFit="1" customWidth="1"/>
    <col min="5" max="5" width="11.33203125" bestFit="1" customWidth="1"/>
    <col min="7" max="7" width="11.33203125" bestFit="1" customWidth="1"/>
    <col min="9" max="9" width="11.33203125" bestFit="1" customWidth="1"/>
    <col min="11" max="11" width="11.33203125" bestFit="1" customWidth="1"/>
    <col min="13" max="13" width="11.33203125" bestFit="1" customWidth="1"/>
    <col min="15" max="15" width="11.33203125" bestFit="1" customWidth="1"/>
  </cols>
  <sheetData>
    <row r="1" spans="1:15" x14ac:dyDescent="0.2">
      <c r="A1" s="32"/>
      <c r="B1" s="32" t="s">
        <v>14</v>
      </c>
      <c r="C1" s="32" t="s">
        <v>12</v>
      </c>
      <c r="D1" s="33" t="s">
        <v>2</v>
      </c>
      <c r="E1" s="33" t="s">
        <v>12</v>
      </c>
      <c r="F1" s="33" t="s">
        <v>5</v>
      </c>
      <c r="G1" s="33" t="s">
        <v>12</v>
      </c>
      <c r="H1" s="33" t="s">
        <v>4</v>
      </c>
      <c r="I1" s="33" t="s">
        <v>12</v>
      </c>
      <c r="J1" s="33" t="s">
        <v>3</v>
      </c>
      <c r="K1" s="33" t="s">
        <v>12</v>
      </c>
      <c r="L1" s="33" t="s">
        <v>1</v>
      </c>
      <c r="M1" s="33" t="s">
        <v>12</v>
      </c>
      <c r="N1" s="33" t="s">
        <v>0</v>
      </c>
      <c r="O1" s="33" t="s">
        <v>12</v>
      </c>
    </row>
    <row r="2" spans="1:15" x14ac:dyDescent="0.2">
      <c r="A2" s="34" t="s">
        <v>15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19" x14ac:dyDescent="0.25">
      <c r="A3" s="32" t="s">
        <v>9</v>
      </c>
      <c r="B3" s="32" t="e">
        <f>AVERAGE(D3,F3,H3,J3,L3,N3)</f>
        <v>#DIV/0!</v>
      </c>
      <c r="C3" s="35" t="e">
        <f>B3/B$6</f>
        <v>#DIV/0!</v>
      </c>
      <c r="D3" s="32"/>
      <c r="E3" s="35" t="e">
        <f>D3/D$6</f>
        <v>#DIV/0!</v>
      </c>
      <c r="F3" s="32"/>
      <c r="G3" s="35" t="e">
        <f>F3/F$6</f>
        <v>#DIV/0!</v>
      </c>
      <c r="H3" s="32"/>
      <c r="I3" s="35" t="e">
        <f>H3/H$6</f>
        <v>#DIV/0!</v>
      </c>
      <c r="J3" s="36"/>
      <c r="K3" s="35" t="e">
        <f>J3/J$6</f>
        <v>#DIV/0!</v>
      </c>
      <c r="L3" s="32"/>
      <c r="M3" s="35" t="e">
        <f>L3/L$6</f>
        <v>#DIV/0!</v>
      </c>
      <c r="N3" s="32"/>
      <c r="O3" s="35" t="e">
        <f>N3/N$6</f>
        <v>#DIV/0!</v>
      </c>
    </row>
    <row r="4" spans="1:15" ht="19" x14ac:dyDescent="0.25">
      <c r="A4" s="32" t="s">
        <v>13</v>
      </c>
      <c r="B4" s="32" t="e">
        <f t="shared" ref="B4:B5" si="0">AVERAGE(D4,F4,H4,J4,L4,N4)</f>
        <v>#DIV/0!</v>
      </c>
      <c r="C4" s="35" t="e">
        <f t="shared" ref="C4:E5" si="1">B4/B$6</f>
        <v>#DIV/0!</v>
      </c>
      <c r="D4" s="32"/>
      <c r="E4" s="35" t="e">
        <f t="shared" si="1"/>
        <v>#DIV/0!</v>
      </c>
      <c r="F4" s="32"/>
      <c r="G4" s="35" t="e">
        <f t="shared" ref="G4:O5" si="2">F4/F$6</f>
        <v>#DIV/0!</v>
      </c>
      <c r="H4" s="32"/>
      <c r="I4" s="35" t="e">
        <f t="shared" si="2"/>
        <v>#DIV/0!</v>
      </c>
      <c r="J4" s="36"/>
      <c r="K4" s="35" t="e">
        <f t="shared" si="2"/>
        <v>#DIV/0!</v>
      </c>
      <c r="L4" s="32"/>
      <c r="M4" s="35" t="e">
        <f t="shared" si="2"/>
        <v>#DIV/0!</v>
      </c>
      <c r="N4" s="32"/>
      <c r="O4" s="35" t="e">
        <f t="shared" si="2"/>
        <v>#DIV/0!</v>
      </c>
    </row>
    <row r="5" spans="1:15" ht="19" x14ac:dyDescent="0.25">
      <c r="A5" s="32" t="s">
        <v>11</v>
      </c>
      <c r="B5" s="32" t="e">
        <f t="shared" si="0"/>
        <v>#DIV/0!</v>
      </c>
      <c r="C5" s="35" t="e">
        <f t="shared" si="1"/>
        <v>#DIV/0!</v>
      </c>
      <c r="D5" s="32"/>
      <c r="E5" s="35" t="e">
        <f t="shared" si="1"/>
        <v>#DIV/0!</v>
      </c>
      <c r="F5" s="32"/>
      <c r="G5" s="35" t="e">
        <f t="shared" si="2"/>
        <v>#DIV/0!</v>
      </c>
      <c r="H5" s="32"/>
      <c r="I5" s="35" t="e">
        <f t="shared" si="2"/>
        <v>#DIV/0!</v>
      </c>
      <c r="J5" s="36"/>
      <c r="K5" s="35" t="e">
        <f t="shared" si="2"/>
        <v>#DIV/0!</v>
      </c>
      <c r="L5" s="32"/>
      <c r="M5" s="35" t="e">
        <f t="shared" si="2"/>
        <v>#DIV/0!</v>
      </c>
      <c r="N5" s="32"/>
      <c r="O5" s="35" t="e">
        <f t="shared" si="2"/>
        <v>#DIV/0!</v>
      </c>
    </row>
    <row r="6" spans="1:15" x14ac:dyDescent="0.2">
      <c r="A6" s="32" t="s">
        <v>6</v>
      </c>
      <c r="B6" s="32" t="e">
        <f>SUM(B3:B5)</f>
        <v>#DIV/0!</v>
      </c>
      <c r="C6" s="35" t="e">
        <f>B6/B$6</f>
        <v>#DIV/0!</v>
      </c>
      <c r="D6" s="32"/>
      <c r="E6" s="35" t="e">
        <f>D6/D$6</f>
        <v>#DIV/0!</v>
      </c>
      <c r="F6" s="32"/>
      <c r="G6" s="35" t="e">
        <f>F6/F$6</f>
        <v>#DIV/0!</v>
      </c>
      <c r="H6" s="32"/>
      <c r="I6" s="35" t="e">
        <f>H6/H$6</f>
        <v>#DIV/0!</v>
      </c>
      <c r="J6" s="32"/>
      <c r="K6" s="35" t="e">
        <f>J6/J$6</f>
        <v>#DIV/0!</v>
      </c>
      <c r="L6" s="32"/>
      <c r="M6" s="35" t="e">
        <f>L6/L$6</f>
        <v>#DIV/0!</v>
      </c>
      <c r="N6" s="32"/>
      <c r="O6" s="35" t="e">
        <f>N6/N$6</f>
        <v>#DIV/0!</v>
      </c>
    </row>
    <row r="7" spans="1:15" x14ac:dyDescent="0.2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15" ht="19" x14ac:dyDescent="0.25">
      <c r="A8" s="32" t="s">
        <v>10</v>
      </c>
      <c r="B8" s="32"/>
      <c r="C8" s="32"/>
      <c r="D8" s="32"/>
      <c r="E8" s="32"/>
      <c r="F8" s="32"/>
      <c r="G8" s="32"/>
      <c r="H8" s="32"/>
      <c r="I8" s="32"/>
      <c r="J8" s="36"/>
      <c r="K8" s="32"/>
      <c r="L8" s="32"/>
      <c r="M8" s="32"/>
      <c r="N8" s="32"/>
      <c r="O8" s="32"/>
    </row>
    <row r="9" spans="1:15" x14ac:dyDescent="0.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5" x14ac:dyDescent="0.2">
      <c r="A10" s="37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5" x14ac:dyDescent="0.2">
      <c r="A11" s="33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1:15" x14ac:dyDescent="0.2">
      <c r="A12" s="34" t="s">
        <v>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1:15" ht="19" x14ac:dyDescent="0.25">
      <c r="A13" s="32" t="s">
        <v>9</v>
      </c>
      <c r="B13" s="32" t="e">
        <f>AVERAGE(D13,F13,H13,J13,L13,N13)</f>
        <v>#DIV/0!</v>
      </c>
      <c r="C13" s="35" t="e">
        <f>B13/B$16</f>
        <v>#DIV/0!</v>
      </c>
      <c r="D13" s="36"/>
      <c r="E13" s="35" t="e">
        <f>D13/D$16</f>
        <v>#DIV/0!</v>
      </c>
      <c r="F13" s="36"/>
      <c r="G13" s="35" t="e">
        <f>F13/F$16</f>
        <v>#DIV/0!</v>
      </c>
      <c r="H13" s="36"/>
      <c r="I13" s="35" t="e">
        <f>H13/H$16</f>
        <v>#DIV/0!</v>
      </c>
      <c r="J13" s="36"/>
      <c r="K13" s="35" t="e">
        <f>J13/J$16</f>
        <v>#DIV/0!</v>
      </c>
      <c r="L13" s="36"/>
      <c r="M13" s="35" t="e">
        <f>L13/L$16</f>
        <v>#DIV/0!</v>
      </c>
      <c r="N13" s="36"/>
      <c r="O13" s="35" t="e">
        <f>N13/N$16</f>
        <v>#DIV/0!</v>
      </c>
    </row>
    <row r="14" spans="1:15" ht="19" x14ac:dyDescent="0.25">
      <c r="A14" s="32" t="s">
        <v>13</v>
      </c>
      <c r="B14" s="32" t="e">
        <f t="shared" ref="B14:B15" si="3">AVERAGE(D14,F14,H14,J14,L14,N14)</f>
        <v>#DIV/0!</v>
      </c>
      <c r="C14" s="35" t="e">
        <f t="shared" ref="C14:C16" si="4">B14/B$16</f>
        <v>#DIV/0!</v>
      </c>
      <c r="D14" s="36"/>
      <c r="E14" s="35" t="e">
        <f>D14/D$16</f>
        <v>#DIV/0!</v>
      </c>
      <c r="F14" s="36"/>
      <c r="G14" s="35" t="e">
        <f>F14/F$16</f>
        <v>#DIV/0!</v>
      </c>
      <c r="H14" s="36"/>
      <c r="I14" s="35" t="e">
        <f>H14/H$16</f>
        <v>#DIV/0!</v>
      </c>
      <c r="J14" s="36"/>
      <c r="K14" s="35" t="e">
        <f>J14/J$16</f>
        <v>#DIV/0!</v>
      </c>
      <c r="L14" s="36"/>
      <c r="M14" s="35" t="e">
        <f>L14/L$16</f>
        <v>#DIV/0!</v>
      </c>
      <c r="N14" s="36"/>
      <c r="O14" s="35" t="e">
        <f>N14/N$16</f>
        <v>#DIV/0!</v>
      </c>
    </row>
    <row r="15" spans="1:15" ht="19" x14ac:dyDescent="0.25">
      <c r="A15" s="32" t="s">
        <v>11</v>
      </c>
      <c r="B15" s="32" t="e">
        <f t="shared" si="3"/>
        <v>#DIV/0!</v>
      </c>
      <c r="C15" s="35" t="e">
        <f t="shared" si="4"/>
        <v>#DIV/0!</v>
      </c>
      <c r="D15" s="36"/>
      <c r="E15" s="35" t="e">
        <f>D15/D$16</f>
        <v>#DIV/0!</v>
      </c>
      <c r="F15" s="36"/>
      <c r="G15" s="35" t="e">
        <f>F15/F$16</f>
        <v>#DIV/0!</v>
      </c>
      <c r="H15" s="36"/>
      <c r="I15" s="35" t="e">
        <f>H15/H$16</f>
        <v>#DIV/0!</v>
      </c>
      <c r="J15" s="36"/>
      <c r="K15" s="35" t="e">
        <f>J15/J$16</f>
        <v>#DIV/0!</v>
      </c>
      <c r="L15" s="36"/>
      <c r="M15" s="35" t="e">
        <f>L15/L$16</f>
        <v>#DIV/0!</v>
      </c>
      <c r="N15" s="36"/>
      <c r="O15" s="35" t="e">
        <f>N15/N$16</f>
        <v>#DIV/0!</v>
      </c>
    </row>
    <row r="16" spans="1:15" x14ac:dyDescent="0.2">
      <c r="A16" s="32" t="s">
        <v>6</v>
      </c>
      <c r="B16" s="32" t="e">
        <f>SUM(B13:B15)</f>
        <v>#DIV/0!</v>
      </c>
      <c r="C16" s="35" t="e">
        <f t="shared" si="4"/>
        <v>#DIV/0!</v>
      </c>
      <c r="D16" s="32"/>
      <c r="E16" s="35" t="e">
        <f>D16/D$16</f>
        <v>#DIV/0!</v>
      </c>
      <c r="F16" s="32"/>
      <c r="G16" s="35" t="e">
        <f>F16/F$16</f>
        <v>#DIV/0!</v>
      </c>
      <c r="H16" s="32"/>
      <c r="I16" s="35" t="e">
        <f>H16/H$16</f>
        <v>#DIV/0!</v>
      </c>
      <c r="J16" s="32"/>
      <c r="K16" s="35" t="e">
        <f>J16/J$16</f>
        <v>#DIV/0!</v>
      </c>
      <c r="L16" s="32"/>
      <c r="M16" s="35" t="e">
        <f>L16/L$16</f>
        <v>#DIV/0!</v>
      </c>
      <c r="N16" s="32"/>
      <c r="O16" s="35" t="e">
        <f>N16/N$16</f>
        <v>#DIV/0!</v>
      </c>
    </row>
    <row r="17" spans="1:15" x14ac:dyDescent="0.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ht="19" x14ac:dyDescent="0.25">
      <c r="A18" s="32" t="s">
        <v>10</v>
      </c>
      <c r="B18" s="32"/>
      <c r="C18" s="32"/>
      <c r="D18" s="36"/>
      <c r="E18" s="32"/>
      <c r="F18" s="36"/>
      <c r="G18" s="32"/>
      <c r="H18" s="36"/>
      <c r="I18" s="32"/>
      <c r="J18" s="36"/>
      <c r="K18" s="32"/>
      <c r="L18" s="36"/>
      <c r="M18" s="32"/>
      <c r="N18" s="36"/>
      <c r="O18" s="32"/>
    </row>
    <row r="19" spans="1:1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ht="17" thickBo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ht="21" x14ac:dyDescent="0.25">
      <c r="A22" s="137" t="s">
        <v>16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9"/>
    </row>
    <row r="23" spans="1:15" x14ac:dyDescent="0.2">
      <c r="A23" s="38"/>
      <c r="B23" s="39" t="s">
        <v>14</v>
      </c>
      <c r="C23" s="39" t="s">
        <v>12</v>
      </c>
      <c r="D23" s="40" t="s">
        <v>2</v>
      </c>
      <c r="E23" s="40" t="s">
        <v>12</v>
      </c>
      <c r="F23" s="40" t="s">
        <v>5</v>
      </c>
      <c r="G23" s="40" t="s">
        <v>12</v>
      </c>
      <c r="H23" s="40" t="s">
        <v>4</v>
      </c>
      <c r="I23" s="40" t="s">
        <v>12</v>
      </c>
      <c r="J23" s="40" t="s">
        <v>3</v>
      </c>
      <c r="K23" s="40" t="s">
        <v>12</v>
      </c>
      <c r="L23" s="40" t="s">
        <v>1</v>
      </c>
      <c r="M23" s="40" t="s">
        <v>12</v>
      </c>
      <c r="N23" s="40" t="s">
        <v>0</v>
      </c>
      <c r="O23" s="41" t="s">
        <v>12</v>
      </c>
    </row>
    <row r="24" spans="1:15" x14ac:dyDescent="0.2">
      <c r="A24" s="42" t="s">
        <v>15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3"/>
    </row>
    <row r="25" spans="1:15" ht="19" x14ac:dyDescent="0.25">
      <c r="A25" s="38" t="s">
        <v>9</v>
      </c>
      <c r="B25" s="39">
        <f>AVERAGE(D25,F25,H25,J25,L25,N25)</f>
        <v>80477.399999999994</v>
      </c>
      <c r="C25" s="44">
        <f>B25/B$28</f>
        <v>0.95629513970582991</v>
      </c>
      <c r="D25" s="36">
        <v>80676</v>
      </c>
      <c r="E25" s="44">
        <f>D25/D$28</f>
        <v>0.95294117647058818</v>
      </c>
      <c r="F25" s="45"/>
      <c r="G25" s="44" t="e">
        <f>F25/F$28</f>
        <v>#DIV/0!</v>
      </c>
      <c r="H25" s="36">
        <v>79909</v>
      </c>
      <c r="I25" s="44">
        <f>H25/H$28</f>
        <v>0.95462745051190467</v>
      </c>
      <c r="J25" s="46">
        <v>79096</v>
      </c>
      <c r="K25" s="44">
        <f>J25/J$28</f>
        <v>0.95375673752878898</v>
      </c>
      <c r="L25" s="36">
        <v>82331</v>
      </c>
      <c r="M25" s="44">
        <f>L25/L$28</f>
        <v>0.95916631716296197</v>
      </c>
      <c r="N25" s="36">
        <v>80375</v>
      </c>
      <c r="O25" s="47">
        <f>N25/N$28</f>
        <v>0.96092918714058562</v>
      </c>
    </row>
    <row r="26" spans="1:15" ht="19" x14ac:dyDescent="0.25">
      <c r="A26" s="38" t="s">
        <v>13</v>
      </c>
      <c r="B26" s="39">
        <f t="shared" ref="B26:B27" si="5">AVERAGE(D26,F26,H26,J26,L26,N26)</f>
        <v>3678</v>
      </c>
      <c r="C26" s="44">
        <f t="shared" ref="C26:C28" si="6">B26/B$28</f>
        <v>4.3704860294170075E-2</v>
      </c>
      <c r="D26" s="36">
        <v>3984</v>
      </c>
      <c r="E26" s="44">
        <f t="shared" ref="E26:E27" si="7">D26/D$28</f>
        <v>4.7058823529411764E-2</v>
      </c>
      <c r="F26" s="45"/>
      <c r="G26" s="44" t="e">
        <f t="shared" ref="G26" si="8">F26/F$28</f>
        <v>#DIV/0!</v>
      </c>
      <c r="H26" s="36">
        <v>3798</v>
      </c>
      <c r="I26" s="44">
        <f t="shared" ref="I26" si="9">H26/H$28</f>
        <v>4.5372549488095382E-2</v>
      </c>
      <c r="J26" s="46">
        <v>3835</v>
      </c>
      <c r="K26" s="44">
        <f t="shared" ref="K26" si="10">J26/J$28</f>
        <v>4.6243262471211008E-2</v>
      </c>
      <c r="L26" s="36">
        <v>3505</v>
      </c>
      <c r="M26" s="44">
        <f t="shared" ref="M26" si="11">L26/L$28</f>
        <v>4.0833682837038074E-2</v>
      </c>
      <c r="N26" s="36">
        <v>3268</v>
      </c>
      <c r="O26" s="47">
        <f t="shared" ref="O26" si="12">N26/N$28</f>
        <v>3.9070812859414418E-2</v>
      </c>
    </row>
    <row r="27" spans="1:15" ht="19" x14ac:dyDescent="0.25">
      <c r="A27" s="38" t="s">
        <v>11</v>
      </c>
      <c r="B27" s="39">
        <f t="shared" si="5"/>
        <v>0</v>
      </c>
      <c r="C27" s="44">
        <f t="shared" si="6"/>
        <v>0</v>
      </c>
      <c r="D27" s="36">
        <v>0</v>
      </c>
      <c r="E27" s="44">
        <f t="shared" si="7"/>
        <v>0</v>
      </c>
      <c r="F27" s="45"/>
      <c r="G27" s="44" t="e">
        <f t="shared" ref="G27" si="13">F27/F$28</f>
        <v>#DIV/0!</v>
      </c>
      <c r="H27" s="36">
        <v>0</v>
      </c>
      <c r="I27" s="44">
        <f t="shared" ref="I27" si="14">H27/H$28</f>
        <v>0</v>
      </c>
      <c r="J27" s="46">
        <v>0</v>
      </c>
      <c r="K27" s="44">
        <f t="shared" ref="K27" si="15">J27/J$28</f>
        <v>0</v>
      </c>
      <c r="L27" s="36">
        <v>0</v>
      </c>
      <c r="M27" s="44">
        <f t="shared" ref="M27" si="16">L27/L$28</f>
        <v>0</v>
      </c>
      <c r="N27" s="36">
        <v>0</v>
      </c>
      <c r="O27" s="47">
        <f t="shared" ref="O27" si="17">N27/N$28</f>
        <v>0</v>
      </c>
    </row>
    <row r="28" spans="1:15" x14ac:dyDescent="0.2">
      <c r="A28" s="38" t="s">
        <v>6</v>
      </c>
      <c r="B28" s="39">
        <f>SUM(B25:B27)</f>
        <v>84155.4</v>
      </c>
      <c r="C28" s="44">
        <f t="shared" si="6"/>
        <v>1</v>
      </c>
      <c r="D28" s="39">
        <f>SUM(D25:D27)</f>
        <v>84660</v>
      </c>
      <c r="E28" s="44">
        <f>D28/D$28</f>
        <v>1</v>
      </c>
      <c r="F28" s="39">
        <f>SUM(F25:F27)</f>
        <v>0</v>
      </c>
      <c r="G28" s="44" t="e">
        <f>F28/F$28</f>
        <v>#DIV/0!</v>
      </c>
      <c r="H28" s="39">
        <f>SUM(H25:H27)</f>
        <v>83707</v>
      </c>
      <c r="I28" s="44">
        <f>H28/H$28</f>
        <v>1</v>
      </c>
      <c r="J28" s="39">
        <f>SUM(J25:J27)</f>
        <v>82931</v>
      </c>
      <c r="K28" s="44">
        <f>J28/J$28</f>
        <v>1</v>
      </c>
      <c r="L28" s="39">
        <f>SUM(L25:L27)</f>
        <v>85836</v>
      </c>
      <c r="M28" s="44">
        <f>L28/L$28</f>
        <v>1</v>
      </c>
      <c r="N28" s="39">
        <f>SUM(N25:N27)</f>
        <v>83643</v>
      </c>
      <c r="O28" s="47">
        <f>N28/N$28</f>
        <v>1</v>
      </c>
    </row>
    <row r="29" spans="1:15" x14ac:dyDescent="0.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3"/>
    </row>
    <row r="30" spans="1:15" ht="19" x14ac:dyDescent="0.25">
      <c r="A30" s="38" t="s">
        <v>10</v>
      </c>
      <c r="B30" s="39"/>
      <c r="C30" s="39"/>
      <c r="D30" s="36">
        <v>65328</v>
      </c>
      <c r="E30" s="39"/>
      <c r="F30" s="46"/>
      <c r="G30" s="39"/>
      <c r="H30" s="36">
        <v>66293</v>
      </c>
      <c r="I30" s="39"/>
      <c r="J30" s="46">
        <v>67000</v>
      </c>
      <c r="K30" s="39"/>
      <c r="L30" s="36">
        <v>64376</v>
      </c>
      <c r="M30" s="39"/>
      <c r="N30" s="36">
        <v>66577</v>
      </c>
      <c r="O30" s="43"/>
    </row>
    <row r="31" spans="1:15" x14ac:dyDescent="0.2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3"/>
    </row>
    <row r="32" spans="1:15" x14ac:dyDescent="0.2">
      <c r="A32" s="4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3"/>
    </row>
    <row r="33" spans="1:15" x14ac:dyDescent="0.2">
      <c r="A33" s="38"/>
      <c r="B33" s="39" t="s">
        <v>14</v>
      </c>
      <c r="C33" s="39" t="s">
        <v>12</v>
      </c>
      <c r="D33" s="40" t="s">
        <v>2</v>
      </c>
      <c r="E33" s="40" t="s">
        <v>12</v>
      </c>
      <c r="F33" s="40" t="s">
        <v>5</v>
      </c>
      <c r="G33" s="40" t="s">
        <v>12</v>
      </c>
      <c r="H33" s="40" t="s">
        <v>4</v>
      </c>
      <c r="I33" s="40" t="s">
        <v>12</v>
      </c>
      <c r="J33" s="40" t="s">
        <v>3</v>
      </c>
      <c r="K33" s="40" t="s">
        <v>12</v>
      </c>
      <c r="L33" s="40" t="s">
        <v>1</v>
      </c>
      <c r="M33" s="40" t="s">
        <v>12</v>
      </c>
      <c r="N33" s="40" t="s">
        <v>0</v>
      </c>
      <c r="O33" s="41" t="s">
        <v>12</v>
      </c>
    </row>
    <row r="34" spans="1:15" x14ac:dyDescent="0.2">
      <c r="A34" s="42" t="s">
        <v>8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3"/>
    </row>
    <row r="35" spans="1:15" ht="19" x14ac:dyDescent="0.25">
      <c r="A35" s="38" t="s">
        <v>9</v>
      </c>
      <c r="B35" s="39" t="e">
        <f>AVERAGE(D35,F35,H35,J35,L35,N35)</f>
        <v>#DIV/0!</v>
      </c>
      <c r="C35" s="44" t="e">
        <f>B35/B$38</f>
        <v>#DIV/0!</v>
      </c>
      <c r="D35" s="45"/>
      <c r="E35" s="44" t="e">
        <f>D35/D$38</f>
        <v>#DIV/0!</v>
      </c>
      <c r="F35" s="45"/>
      <c r="G35" s="44" t="e">
        <f>F35/F$38</f>
        <v>#DIV/0!</v>
      </c>
      <c r="H35" s="45"/>
      <c r="I35" s="44" t="e">
        <f>H35/H$38</f>
        <v>#DIV/0!</v>
      </c>
      <c r="J35" s="45"/>
      <c r="K35" s="44" t="e">
        <f>J35/J$38</f>
        <v>#DIV/0!</v>
      </c>
      <c r="L35" s="45"/>
      <c r="M35" s="44" t="e">
        <f>L35/L$38</f>
        <v>#DIV/0!</v>
      </c>
      <c r="N35" s="45"/>
      <c r="O35" s="47" t="e">
        <f>N35/N$38</f>
        <v>#DIV/0!</v>
      </c>
    </row>
    <row r="36" spans="1:15" ht="19" x14ac:dyDescent="0.25">
      <c r="A36" s="38" t="s">
        <v>13</v>
      </c>
      <c r="B36" s="39" t="e">
        <f t="shared" ref="B36:B37" si="18">AVERAGE(D36,F36,H36,J36,L36,N36)</f>
        <v>#DIV/0!</v>
      </c>
      <c r="C36" s="44" t="e">
        <f t="shared" ref="C36:C38" si="19">B36/B$38</f>
        <v>#DIV/0!</v>
      </c>
      <c r="D36" s="45"/>
      <c r="E36" s="44" t="e">
        <f t="shared" ref="E36:E38" si="20">D36/D$38</f>
        <v>#DIV/0!</v>
      </c>
      <c r="F36" s="45"/>
      <c r="G36" s="44" t="e">
        <f t="shared" ref="G36" si="21">F36/F$38</f>
        <v>#DIV/0!</v>
      </c>
      <c r="H36" s="45"/>
      <c r="I36" s="44" t="e">
        <f t="shared" ref="I36" si="22">H36/H$38</f>
        <v>#DIV/0!</v>
      </c>
      <c r="J36" s="45"/>
      <c r="K36" s="44" t="e">
        <f t="shared" ref="K36" si="23">J36/J$38</f>
        <v>#DIV/0!</v>
      </c>
      <c r="L36" s="45"/>
      <c r="M36" s="44" t="e">
        <f t="shared" ref="M36" si="24">L36/L$38</f>
        <v>#DIV/0!</v>
      </c>
      <c r="N36" s="45"/>
      <c r="O36" s="47" t="e">
        <f t="shared" ref="O36" si="25">N36/N$38</f>
        <v>#DIV/0!</v>
      </c>
    </row>
    <row r="37" spans="1:15" ht="19" x14ac:dyDescent="0.25">
      <c r="A37" s="38" t="s">
        <v>11</v>
      </c>
      <c r="B37" s="39" t="e">
        <f t="shared" si="18"/>
        <v>#DIV/0!</v>
      </c>
      <c r="C37" s="44" t="e">
        <f t="shared" si="19"/>
        <v>#DIV/0!</v>
      </c>
      <c r="D37" s="45"/>
      <c r="E37" s="44" t="e">
        <f t="shared" si="20"/>
        <v>#DIV/0!</v>
      </c>
      <c r="F37" s="45"/>
      <c r="G37" s="44" t="e">
        <f t="shared" ref="G37" si="26">F37/F$38</f>
        <v>#DIV/0!</v>
      </c>
      <c r="H37" s="45"/>
      <c r="I37" s="44" t="e">
        <f t="shared" ref="I37" si="27">H37/H$38</f>
        <v>#DIV/0!</v>
      </c>
      <c r="J37" s="45"/>
      <c r="K37" s="44" t="e">
        <f t="shared" ref="K37" si="28">J37/J$38</f>
        <v>#DIV/0!</v>
      </c>
      <c r="L37" s="45"/>
      <c r="M37" s="44" t="e">
        <f t="shared" ref="M37" si="29">L37/L$38</f>
        <v>#DIV/0!</v>
      </c>
      <c r="N37" s="45"/>
      <c r="O37" s="47" t="e">
        <f t="shared" ref="O37" si="30">N37/N$38</f>
        <v>#DIV/0!</v>
      </c>
    </row>
    <row r="38" spans="1:15" x14ac:dyDescent="0.2">
      <c r="A38" s="38" t="s">
        <v>6</v>
      </c>
      <c r="B38" s="39" t="e">
        <f>SUM(B35:B37)</f>
        <v>#DIV/0!</v>
      </c>
      <c r="C38" s="44" t="e">
        <f t="shared" si="19"/>
        <v>#DIV/0!</v>
      </c>
      <c r="D38" s="39"/>
      <c r="E38" s="44" t="e">
        <f t="shared" si="20"/>
        <v>#DIV/0!</v>
      </c>
      <c r="F38" s="39"/>
      <c r="G38" s="44" t="e">
        <f t="shared" ref="G38" si="31">F38/F$38</f>
        <v>#DIV/0!</v>
      </c>
      <c r="H38" s="39"/>
      <c r="I38" s="44" t="e">
        <f t="shared" ref="I38" si="32">H38/H$38</f>
        <v>#DIV/0!</v>
      </c>
      <c r="J38" s="39"/>
      <c r="K38" s="44" t="e">
        <f t="shared" ref="K38" si="33">J38/J$38</f>
        <v>#DIV/0!</v>
      </c>
      <c r="L38" s="39"/>
      <c r="M38" s="44" t="e">
        <f t="shared" ref="M38" si="34">L38/L$38</f>
        <v>#DIV/0!</v>
      </c>
      <c r="N38" s="49"/>
      <c r="O38" s="47" t="e">
        <f t="shared" ref="O38" si="35">N38/N$38</f>
        <v>#DIV/0!</v>
      </c>
    </row>
    <row r="39" spans="1:15" x14ac:dyDescent="0.2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3"/>
    </row>
    <row r="40" spans="1:15" ht="20" thickBot="1" x14ac:dyDescent="0.3">
      <c r="A40" s="50" t="s">
        <v>10</v>
      </c>
      <c r="B40" s="51"/>
      <c r="C40" s="51"/>
      <c r="D40" s="52"/>
      <c r="E40" s="51"/>
      <c r="F40" s="52"/>
      <c r="G40" s="51"/>
      <c r="H40" s="52"/>
      <c r="I40" s="51"/>
      <c r="J40" s="52"/>
      <c r="K40" s="51"/>
      <c r="L40" s="52"/>
      <c r="M40" s="51"/>
      <c r="N40" s="51"/>
      <c r="O40" s="53"/>
    </row>
    <row r="42" spans="1:15" ht="17" thickBot="1" x14ac:dyDescent="0.25"/>
    <row r="43" spans="1:15" x14ac:dyDescent="0.2">
      <c r="A43" s="140" t="s">
        <v>17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2"/>
    </row>
    <row r="44" spans="1:15" x14ac:dyDescent="0.2">
      <c r="A44" s="15"/>
      <c r="B44" s="16" t="s">
        <v>14</v>
      </c>
      <c r="C44" s="16" t="s">
        <v>12</v>
      </c>
      <c r="D44" s="17" t="s">
        <v>2</v>
      </c>
      <c r="E44" s="17" t="s">
        <v>12</v>
      </c>
      <c r="F44" s="17" t="s">
        <v>5</v>
      </c>
      <c r="G44" s="17" t="s">
        <v>12</v>
      </c>
      <c r="H44" s="17" t="s">
        <v>4</v>
      </c>
      <c r="I44" s="17" t="s">
        <v>12</v>
      </c>
      <c r="J44" s="17" t="s">
        <v>3</v>
      </c>
      <c r="K44" s="17" t="s">
        <v>12</v>
      </c>
      <c r="L44" s="17" t="s">
        <v>1</v>
      </c>
      <c r="M44" s="17" t="s">
        <v>12</v>
      </c>
      <c r="N44" s="17" t="s">
        <v>0</v>
      </c>
      <c r="O44" s="18" t="s">
        <v>12</v>
      </c>
    </row>
    <row r="45" spans="1:15" x14ac:dyDescent="0.2">
      <c r="A45" s="15"/>
      <c r="B45" s="16" t="s">
        <v>14</v>
      </c>
      <c r="C45" s="16" t="s">
        <v>12</v>
      </c>
      <c r="D45" s="17" t="s">
        <v>20</v>
      </c>
      <c r="E45" s="17" t="s">
        <v>12</v>
      </c>
      <c r="F45" s="17" t="s">
        <v>24</v>
      </c>
      <c r="G45" s="17" t="s">
        <v>12</v>
      </c>
      <c r="H45" s="17" t="s">
        <v>21</v>
      </c>
      <c r="I45" s="17" t="s">
        <v>12</v>
      </c>
      <c r="J45" s="17" t="s">
        <v>22</v>
      </c>
      <c r="K45" s="17" t="s">
        <v>12</v>
      </c>
      <c r="L45" s="17" t="s">
        <v>25</v>
      </c>
      <c r="M45" s="17" t="s">
        <v>12</v>
      </c>
      <c r="N45" s="17" t="s">
        <v>23</v>
      </c>
      <c r="O45" s="18" t="s">
        <v>12</v>
      </c>
    </row>
    <row r="46" spans="1:15" x14ac:dyDescent="0.2">
      <c r="A46" s="19" t="s">
        <v>15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0"/>
    </row>
    <row r="47" spans="1:15" x14ac:dyDescent="0.2">
      <c r="A47" s="15" t="s">
        <v>9</v>
      </c>
      <c r="B47" s="16">
        <f>AVERAGE(D47,F47,H47,J47,L47,N47)</f>
        <v>80779</v>
      </c>
      <c r="C47" s="21">
        <f>B47/B$51</f>
        <v>0.95272860226213929</v>
      </c>
      <c r="D47" s="57">
        <v>80641</v>
      </c>
      <c r="E47" s="29">
        <f>D47/D$51</f>
        <v>0.94949958789591427</v>
      </c>
      <c r="F47" s="57">
        <v>82460</v>
      </c>
      <c r="G47" s="29">
        <f>F47/F$51</f>
        <v>0.95311849831245088</v>
      </c>
      <c r="H47" s="57">
        <v>79873</v>
      </c>
      <c r="I47" s="29">
        <f>H47/H$51</f>
        <v>0.9510841738012169</v>
      </c>
      <c r="J47" s="57">
        <v>79062</v>
      </c>
      <c r="K47" s="29">
        <f>J47/J$51</f>
        <v>0.94969369369369372</v>
      </c>
      <c r="L47" s="57">
        <v>82282</v>
      </c>
      <c r="M47" s="29">
        <f>L47/L$51</f>
        <v>0.95536771706569446</v>
      </c>
      <c r="N47" s="57">
        <v>80356</v>
      </c>
      <c r="O47" s="23">
        <f>N47/N$51</f>
        <v>0.9575423920685423</v>
      </c>
    </row>
    <row r="48" spans="1:15" x14ac:dyDescent="0.2">
      <c r="A48" s="15" t="s">
        <v>13</v>
      </c>
      <c r="B48" s="16">
        <f t="shared" ref="B48:B50" si="36">AVERAGE(D48,F48,H48,J48,L48,N48)</f>
        <v>3817.5</v>
      </c>
      <c r="C48" s="21">
        <f t="shared" ref="C48:E51" si="37">B48/B$51</f>
        <v>4.5024591034002852E-2</v>
      </c>
      <c r="D48" s="57">
        <v>4135</v>
      </c>
      <c r="E48" s="29">
        <f t="shared" si="37"/>
        <v>4.8687154126928062E-2</v>
      </c>
      <c r="F48" s="57">
        <v>3764</v>
      </c>
      <c r="G48" s="29">
        <f t="shared" ref="G48" si="38">F48/F$51</f>
        <v>4.3506403439826161E-2</v>
      </c>
      <c r="H48" s="57">
        <v>3950</v>
      </c>
      <c r="I48" s="29">
        <f t="shared" ref="I48" si="39">H48/H$51</f>
        <v>4.7034448268060636E-2</v>
      </c>
      <c r="J48" s="57">
        <v>3984</v>
      </c>
      <c r="K48" s="29">
        <f t="shared" ref="K48" si="40">J48/J$51</f>
        <v>4.7855855855855854E-2</v>
      </c>
      <c r="L48" s="57">
        <v>3672</v>
      </c>
      <c r="M48" s="29">
        <f t="shared" ref="M48" si="41">L48/L$51</f>
        <v>4.2635208880013001E-2</v>
      </c>
      <c r="N48" s="57">
        <v>3400</v>
      </c>
      <c r="O48" s="23">
        <f t="shared" ref="O48" si="42">N48/N$51</f>
        <v>4.0515258761424706E-2</v>
      </c>
    </row>
    <row r="49" spans="1:15" x14ac:dyDescent="0.2">
      <c r="A49" s="15" t="s">
        <v>11</v>
      </c>
      <c r="B49" s="16">
        <f t="shared" si="36"/>
        <v>5.5</v>
      </c>
      <c r="C49" s="21">
        <f t="shared" si="37"/>
        <v>6.4868435019519501E-5</v>
      </c>
      <c r="D49" s="57">
        <v>4</v>
      </c>
      <c r="E49" s="29">
        <f t="shared" si="37"/>
        <v>4.7097609796302835E-5</v>
      </c>
      <c r="F49" s="57">
        <v>7</v>
      </c>
      <c r="G49" s="29">
        <f t="shared" ref="G49" si="43">F49/F$51</f>
        <v>8.0909889500208049E-5</v>
      </c>
      <c r="H49" s="57">
        <v>6</v>
      </c>
      <c r="I49" s="29">
        <f t="shared" ref="I49" si="44">H49/H$51</f>
        <v>7.1444731546421221E-5</v>
      </c>
      <c r="J49" s="57">
        <v>2</v>
      </c>
      <c r="K49" s="29">
        <f t="shared" ref="K49" si="45">J49/J$51</f>
        <v>2.4024024024024024E-5</v>
      </c>
      <c r="L49" s="57">
        <v>7</v>
      </c>
      <c r="M49" s="29">
        <f t="shared" ref="M49" si="46">L49/L$51</f>
        <v>8.1276269651440919E-5</v>
      </c>
      <c r="N49" s="57">
        <v>7</v>
      </c>
      <c r="O49" s="23">
        <f t="shared" ref="O49" si="47">N49/N$51</f>
        <v>8.3413768038227332E-5</v>
      </c>
    </row>
    <row r="50" spans="1:15" x14ac:dyDescent="0.2">
      <c r="A50" s="15" t="s">
        <v>10</v>
      </c>
      <c r="B50" s="16">
        <f t="shared" si="36"/>
        <v>185</v>
      </c>
      <c r="C50" s="21">
        <f t="shared" si="37"/>
        <v>2.1819382688383834E-3</v>
      </c>
      <c r="D50" s="57">
        <v>150</v>
      </c>
      <c r="E50" s="29">
        <f t="shared" si="37"/>
        <v>1.7661603673613563E-3</v>
      </c>
      <c r="F50" s="57">
        <v>285</v>
      </c>
      <c r="G50" s="29">
        <f t="shared" ref="G50" si="48">F50/F$51</f>
        <v>3.2941883582227566E-3</v>
      </c>
      <c r="H50" s="57">
        <v>152</v>
      </c>
      <c r="I50" s="29">
        <f t="shared" ref="I50" si="49">H50/H$51</f>
        <v>1.8099331991760041E-3</v>
      </c>
      <c r="J50" s="57">
        <v>202</v>
      </c>
      <c r="K50" s="29">
        <f t="shared" ref="K50" si="50">J50/J$51</f>
        <v>2.4264264264264265E-3</v>
      </c>
      <c r="L50" s="57">
        <v>165</v>
      </c>
      <c r="M50" s="29">
        <f t="shared" ref="M50" si="51">L50/L$51</f>
        <v>1.9157977846411072E-3</v>
      </c>
      <c r="N50" s="57">
        <v>156</v>
      </c>
      <c r="O50" s="23">
        <f t="shared" ref="O50" si="52">N50/N$51</f>
        <v>1.8589354019947807E-3</v>
      </c>
    </row>
    <row r="51" spans="1:15" x14ac:dyDescent="0.2">
      <c r="A51" s="15" t="s">
        <v>6</v>
      </c>
      <c r="B51" s="16">
        <f>SUM(B47:B50)</f>
        <v>84787</v>
      </c>
      <c r="C51" s="21">
        <f t="shared" si="37"/>
        <v>1</v>
      </c>
      <c r="D51" s="16">
        <f>SUM(D47:D50)</f>
        <v>84930</v>
      </c>
      <c r="E51" s="21">
        <f t="shared" si="37"/>
        <v>1</v>
      </c>
      <c r="F51" s="16">
        <f>SUM(F47:F50)</f>
        <v>86516</v>
      </c>
      <c r="G51" s="21">
        <f t="shared" ref="G51" si="53">F51/F$51</f>
        <v>1</v>
      </c>
      <c r="H51" s="27">
        <f>SUM(H47:H50)</f>
        <v>83981</v>
      </c>
      <c r="I51" s="21">
        <f t="shared" ref="I51" si="54">H51/H$51</f>
        <v>1</v>
      </c>
      <c r="J51" s="16">
        <f>SUM(J47:J50)</f>
        <v>83250</v>
      </c>
      <c r="K51" s="21">
        <f t="shared" ref="K51" si="55">J51/J$51</f>
        <v>1</v>
      </c>
      <c r="L51" s="16">
        <f>SUM(L47:L50)</f>
        <v>86126</v>
      </c>
      <c r="M51" s="21">
        <f t="shared" ref="M51" si="56">L51/L$51</f>
        <v>1</v>
      </c>
      <c r="N51" s="16">
        <f>SUM(N47:N50)</f>
        <v>83919</v>
      </c>
      <c r="O51" s="23">
        <f t="shared" ref="O51" si="57">N51/N$51</f>
        <v>1</v>
      </c>
    </row>
    <row r="52" spans="1:15" x14ac:dyDescent="0.2">
      <c r="A52" s="15"/>
      <c r="B52" s="16"/>
      <c r="C52" s="21"/>
      <c r="D52" s="16"/>
      <c r="E52" s="21"/>
      <c r="F52" s="16"/>
      <c r="G52" s="21"/>
      <c r="H52" s="16"/>
      <c r="I52" s="21"/>
      <c r="J52" s="16"/>
      <c r="K52" s="21"/>
      <c r="L52" s="16"/>
      <c r="M52" s="21"/>
      <c r="N52" s="16"/>
      <c r="O52" s="23"/>
    </row>
    <row r="53" spans="1:15" x14ac:dyDescent="0.2">
      <c r="A53" s="15" t="s">
        <v>19</v>
      </c>
      <c r="B53" s="16">
        <f>SUM(B49:B50)</f>
        <v>190.5</v>
      </c>
      <c r="C53" s="55">
        <f>B53/B$51</f>
        <v>2.2468067038579026E-3</v>
      </c>
      <c r="D53" s="16">
        <f>SUM(D49:D50)</f>
        <v>154</v>
      </c>
      <c r="E53" s="21">
        <f>D53/D$51</f>
        <v>1.8132579771576592E-3</v>
      </c>
      <c r="F53" s="16">
        <f>SUM(F49:F50)</f>
        <v>292</v>
      </c>
      <c r="G53" s="21">
        <f t="shared" ref="G53" si="58">F53/F$51</f>
        <v>3.3750982477229645E-3</v>
      </c>
      <c r="H53" s="16">
        <f>SUM(H49:H50)</f>
        <v>158</v>
      </c>
      <c r="I53" s="55">
        <f>H53/H$51</f>
        <v>1.8813779307224254E-3</v>
      </c>
      <c r="J53" s="16">
        <f>SUM(J49:J50)</f>
        <v>204</v>
      </c>
      <c r="K53" s="21">
        <f t="shared" ref="K53" si="59">J53/J$51</f>
        <v>2.4504504504504507E-3</v>
      </c>
      <c r="L53" s="16">
        <f>SUM(L49:L50)</f>
        <v>172</v>
      </c>
      <c r="M53" s="21">
        <f t="shared" ref="M53" si="60">L53/L$51</f>
        <v>1.997074054292548E-3</v>
      </c>
      <c r="N53" s="16">
        <f>SUM(N49:N50)</f>
        <v>163</v>
      </c>
      <c r="O53" s="58">
        <f t="shared" ref="O53" si="61">N53/N$51</f>
        <v>1.942349170033008E-3</v>
      </c>
    </row>
    <row r="54" spans="1:15" x14ac:dyDescent="0.2">
      <c r="A54" s="24"/>
      <c r="B54" s="16"/>
      <c r="C54" s="16"/>
      <c r="D54" s="16"/>
      <c r="E54" s="16"/>
      <c r="F54" s="16"/>
      <c r="G54" s="16"/>
      <c r="H54" s="55"/>
      <c r="I54" s="16"/>
      <c r="J54" s="16"/>
      <c r="K54" s="16"/>
      <c r="L54" s="16"/>
      <c r="M54" s="16"/>
      <c r="N54" s="16"/>
      <c r="O54" s="20"/>
    </row>
    <row r="55" spans="1:15" x14ac:dyDescent="0.2">
      <c r="A55" s="15"/>
      <c r="B55" s="16" t="s">
        <v>14</v>
      </c>
      <c r="C55" s="16" t="s">
        <v>12</v>
      </c>
      <c r="D55" s="17" t="s">
        <v>2</v>
      </c>
      <c r="E55" s="17" t="s">
        <v>12</v>
      </c>
      <c r="F55" s="17" t="s">
        <v>5</v>
      </c>
      <c r="G55" s="17" t="s">
        <v>12</v>
      </c>
      <c r="H55" s="17" t="s">
        <v>4</v>
      </c>
      <c r="I55" s="17" t="s">
        <v>12</v>
      </c>
      <c r="J55" s="17" t="s">
        <v>3</v>
      </c>
      <c r="K55" s="17" t="s">
        <v>12</v>
      </c>
      <c r="L55" s="17" t="s">
        <v>1</v>
      </c>
      <c r="M55" s="17" t="s">
        <v>12</v>
      </c>
      <c r="N55" s="17" t="s">
        <v>0</v>
      </c>
      <c r="O55" s="18" t="s">
        <v>12</v>
      </c>
    </row>
    <row r="56" spans="1:15" x14ac:dyDescent="0.2">
      <c r="A56" s="19" t="s">
        <v>8</v>
      </c>
      <c r="B56" s="16"/>
      <c r="C56" s="1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9" x14ac:dyDescent="0.25">
      <c r="A57" s="15" t="s">
        <v>9</v>
      </c>
      <c r="B57" s="16">
        <f>AVERAGE(D57,F57,H57,J57,L57,N57)</f>
        <v>4084398.6666666665</v>
      </c>
      <c r="C57" s="21">
        <f>B57/B$61</f>
        <v>0.64717802701746785</v>
      </c>
      <c r="D57" s="31">
        <v>4076664</v>
      </c>
      <c r="E57" s="29">
        <f>D57/D$61</f>
        <v>0.67003062803496538</v>
      </c>
      <c r="F57" s="31">
        <v>4159387</v>
      </c>
      <c r="G57" s="29">
        <f>F57/F$61</f>
        <v>0.68133282444248611</v>
      </c>
      <c r="H57" s="31">
        <v>4042884</v>
      </c>
      <c r="I57" s="29">
        <f>H57/H$61</f>
        <v>0.62711669591382113</v>
      </c>
      <c r="J57" s="31">
        <v>3984030</v>
      </c>
      <c r="K57" s="29">
        <f>J57/J$61</f>
        <v>0.63499757016439207</v>
      </c>
      <c r="L57" s="31">
        <v>4180087</v>
      </c>
      <c r="M57" s="29">
        <f>L57/L$61</f>
        <v>0.63381303996183858</v>
      </c>
      <c r="N57" s="31">
        <v>4063340</v>
      </c>
      <c r="O57" s="30">
        <f>N57/N$61</f>
        <v>0.63874390980426798</v>
      </c>
    </row>
    <row r="58" spans="1:15" ht="19" x14ac:dyDescent="0.25">
      <c r="A58" s="15" t="s">
        <v>13</v>
      </c>
      <c r="B58" s="16">
        <f t="shared" ref="B58:B60" si="62">AVERAGE(D58,F58,H58,J58,L58,N58)</f>
        <v>1848160.3333333333</v>
      </c>
      <c r="C58" s="21">
        <f t="shared" ref="C58:E61" si="63">B58/B$61</f>
        <v>0.29284329365300588</v>
      </c>
      <c r="D58" s="31">
        <v>1630666</v>
      </c>
      <c r="E58" s="29">
        <f t="shared" si="63"/>
        <v>0.26801231695701805</v>
      </c>
      <c r="F58" s="31">
        <v>1542112</v>
      </c>
      <c r="G58" s="29">
        <f t="shared" ref="G58" si="64">F58/F$61</f>
        <v>0.25260730116400593</v>
      </c>
      <c r="H58" s="31">
        <v>2029976</v>
      </c>
      <c r="I58" s="29">
        <f t="shared" ref="I58" si="65">H58/H$61</f>
        <v>0.31488210938141065</v>
      </c>
      <c r="J58" s="31">
        <v>1915865</v>
      </c>
      <c r="K58" s="29">
        <f t="shared" ref="K58" si="66">J58/J$61</f>
        <v>0.30536156097293521</v>
      </c>
      <c r="L58" s="31">
        <v>2067390</v>
      </c>
      <c r="M58" s="29">
        <f t="shared" ref="M58" si="67">L58/L$61</f>
        <v>0.31347164321859938</v>
      </c>
      <c r="N58" s="31">
        <v>1902953</v>
      </c>
      <c r="O58" s="30">
        <f t="shared" ref="O58" si="68">N58/N$61</f>
        <v>0.29913805868909843</v>
      </c>
    </row>
    <row r="59" spans="1:15" ht="19" x14ac:dyDescent="0.25">
      <c r="A59" s="15" t="s">
        <v>11</v>
      </c>
      <c r="B59" s="16">
        <f t="shared" si="62"/>
        <v>258483.83333333334</v>
      </c>
      <c r="C59" s="21">
        <f t="shared" si="63"/>
        <v>4.0957083508476974E-2</v>
      </c>
      <c r="D59" s="31">
        <v>261621</v>
      </c>
      <c r="E59" s="29">
        <f t="shared" si="63"/>
        <v>4.2999394342319038E-2</v>
      </c>
      <c r="F59" s="31">
        <v>266118</v>
      </c>
      <c r="G59" s="29">
        <f t="shared" ref="G59" si="69">F59/F$61</f>
        <v>4.3591742863788703E-2</v>
      </c>
      <c r="H59" s="31">
        <v>261723</v>
      </c>
      <c r="I59" s="29">
        <f t="shared" ref="I59" si="70">H59/H$61</f>
        <v>4.0597470272373141E-2</v>
      </c>
      <c r="J59" s="31">
        <v>251548</v>
      </c>
      <c r="K59" s="29">
        <f t="shared" ref="K59" si="71">J59/J$61</f>
        <v>4.0093164152808211E-2</v>
      </c>
      <c r="L59" s="31">
        <v>237738</v>
      </c>
      <c r="M59" s="29">
        <f t="shared" ref="M59" si="72">L59/L$61</f>
        <v>3.6047442193056646E-2</v>
      </c>
      <c r="N59" s="31">
        <v>272155</v>
      </c>
      <c r="O59" s="30">
        <f t="shared" ref="O59" si="73">N59/N$61</f>
        <v>4.2781886027942667E-2</v>
      </c>
    </row>
    <row r="60" spans="1:15" ht="19" x14ac:dyDescent="0.25">
      <c r="A60" s="15" t="s">
        <v>10</v>
      </c>
      <c r="B60" s="16">
        <f t="shared" si="62"/>
        <v>120047</v>
      </c>
      <c r="C60" s="21">
        <f t="shared" si="63"/>
        <v>1.9021595821049293E-2</v>
      </c>
      <c r="D60" s="31">
        <v>115344</v>
      </c>
      <c r="E60" s="29">
        <f t="shared" si="63"/>
        <v>1.8957660665697505E-2</v>
      </c>
      <c r="F60" s="31">
        <v>137163</v>
      </c>
      <c r="G60" s="29">
        <f t="shared" ref="G60" si="74">F60/F$61</f>
        <v>2.2468131529719333E-2</v>
      </c>
      <c r="H60" s="31">
        <v>112198</v>
      </c>
      <c r="I60" s="29">
        <f t="shared" ref="I60" si="75">H60/H$61</f>
        <v>1.7403724432395021E-2</v>
      </c>
      <c r="J60" s="31">
        <v>122644</v>
      </c>
      <c r="K60" s="29">
        <f t="shared" ref="K60" si="76">J60/J$61</f>
        <v>1.9547704709864559E-2</v>
      </c>
      <c r="L60" s="31">
        <v>109927</v>
      </c>
      <c r="M60" s="29">
        <f t="shared" ref="M60" si="77">L60/L$61</f>
        <v>1.6667874626505388E-2</v>
      </c>
      <c r="N60" s="31">
        <v>123006</v>
      </c>
      <c r="O60" s="30">
        <f t="shared" ref="O60" si="78">N60/N$61</f>
        <v>1.9336145478690878E-2</v>
      </c>
    </row>
    <row r="61" spans="1:15" x14ac:dyDescent="0.2">
      <c r="A61" s="15" t="s">
        <v>6</v>
      </c>
      <c r="B61" s="16">
        <f>SUM(B57:B60)</f>
        <v>6311089.833333333</v>
      </c>
      <c r="C61" s="21">
        <f t="shared" si="63"/>
        <v>1</v>
      </c>
      <c r="D61" s="27">
        <f>SUM(D57:D60)</f>
        <v>6084295</v>
      </c>
      <c r="E61" s="29">
        <f t="shared" si="63"/>
        <v>1</v>
      </c>
      <c r="F61" s="27">
        <f>SUM(F57:F60)</f>
        <v>6104780</v>
      </c>
      <c r="G61" s="29">
        <f t="shared" ref="G61" si="79">F61/F$61</f>
        <v>1</v>
      </c>
      <c r="H61" s="27">
        <f>SUM(H57:H60)</f>
        <v>6446781</v>
      </c>
      <c r="I61" s="29">
        <f t="shared" ref="I61" si="80">H61/H$61</f>
        <v>1</v>
      </c>
      <c r="J61" s="27">
        <f>SUM(J57:J60)</f>
        <v>6274087</v>
      </c>
      <c r="K61" s="29">
        <f t="shared" ref="K61" si="81">J61/J$61</f>
        <v>1</v>
      </c>
      <c r="L61" s="27">
        <f>SUM(L57:L60)</f>
        <v>6595142</v>
      </c>
      <c r="M61" s="29">
        <f t="shared" ref="M61" si="82">L61/L$61</f>
        <v>1</v>
      </c>
      <c r="N61" s="27">
        <f>SUM(N57:N60)</f>
        <v>6361454</v>
      </c>
      <c r="O61" s="30">
        <f t="shared" ref="O61" si="83">N61/N$61</f>
        <v>1</v>
      </c>
    </row>
    <row r="62" spans="1:15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0"/>
    </row>
    <row r="63" spans="1:15" x14ac:dyDescent="0.2">
      <c r="A63" s="15" t="s">
        <v>19</v>
      </c>
      <c r="B63" s="16">
        <f>SUM(B59:B60)</f>
        <v>378530.83333333337</v>
      </c>
      <c r="C63" s="21">
        <f>B63/B$61</f>
        <v>5.9978679329526267E-2</v>
      </c>
      <c r="D63" s="16">
        <f>SUM(D59:D60)</f>
        <v>376965</v>
      </c>
      <c r="E63" s="21">
        <f>D63/D$61</f>
        <v>6.1957055008016543E-2</v>
      </c>
      <c r="F63" s="16">
        <f>SUM(F59:F60)</f>
        <v>403281</v>
      </c>
      <c r="G63" s="21">
        <f>F63/F$61</f>
        <v>6.6059874393508036E-2</v>
      </c>
      <c r="H63" s="16">
        <f>SUM(H59:H60)</f>
        <v>373921</v>
      </c>
      <c r="I63" s="21">
        <f>H63/H$61</f>
        <v>5.8001194704768159E-2</v>
      </c>
      <c r="J63" s="16">
        <f>SUM(J59:J60)</f>
        <v>374192</v>
      </c>
      <c r="K63" s="21">
        <f>J63/J$61</f>
        <v>5.9640868862672766E-2</v>
      </c>
      <c r="L63" s="16">
        <f>SUM(L59:L60)</f>
        <v>347665</v>
      </c>
      <c r="M63" s="21">
        <f>L63/L$61</f>
        <v>5.2715316819562034E-2</v>
      </c>
      <c r="N63" s="16">
        <f>SUM(N59:N60)</f>
        <v>395161</v>
      </c>
      <c r="O63" s="23">
        <f>N63/N$61</f>
        <v>6.2118031506633545E-2</v>
      </c>
    </row>
    <row r="64" spans="1:15" x14ac:dyDescent="0.2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0"/>
    </row>
    <row r="65" spans="1:15" ht="17" thickBot="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0"/>
    </row>
    <row r="66" spans="1:15" ht="21" x14ac:dyDescent="0.25">
      <c r="A66" s="143" t="s">
        <v>18</v>
      </c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5"/>
    </row>
    <row r="67" spans="1:15" x14ac:dyDescent="0.2">
      <c r="A67" s="15"/>
      <c r="B67" s="16" t="s">
        <v>14</v>
      </c>
      <c r="C67" s="16" t="s">
        <v>12</v>
      </c>
      <c r="D67" s="17" t="s">
        <v>2</v>
      </c>
      <c r="E67" s="17" t="s">
        <v>12</v>
      </c>
      <c r="F67" s="17" t="s">
        <v>5</v>
      </c>
      <c r="G67" s="17" t="s">
        <v>12</v>
      </c>
      <c r="H67" s="17" t="s">
        <v>4</v>
      </c>
      <c r="I67" s="17" t="s">
        <v>12</v>
      </c>
      <c r="J67" s="17" t="s">
        <v>3</v>
      </c>
      <c r="K67" s="17" t="s">
        <v>12</v>
      </c>
      <c r="L67" s="17" t="s">
        <v>1</v>
      </c>
      <c r="M67" s="17" t="s">
        <v>12</v>
      </c>
      <c r="N67" s="17" t="s">
        <v>0</v>
      </c>
      <c r="O67" s="18" t="s">
        <v>12</v>
      </c>
    </row>
    <row r="68" spans="1:15" x14ac:dyDescent="0.2">
      <c r="A68" s="19" t="s">
        <v>15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8"/>
    </row>
    <row r="69" spans="1:15" ht="19" x14ac:dyDescent="0.25">
      <c r="A69" s="15" t="s">
        <v>9</v>
      </c>
      <c r="B69" s="27">
        <f>AVERAGE(D69,F69,H69,J69,L69,N69)</f>
        <v>80745</v>
      </c>
      <c r="C69" s="29">
        <f>B69/B$28</f>
        <v>0.95947497130308934</v>
      </c>
      <c r="D69" s="31">
        <v>80608</v>
      </c>
      <c r="E69" s="29">
        <f>D69/D$73</f>
        <v>0.95213796361918257</v>
      </c>
      <c r="F69" s="31">
        <v>82427</v>
      </c>
      <c r="G69" s="29">
        <f>F69/F$73</f>
        <v>0.95729582830065962</v>
      </c>
      <c r="H69" s="31">
        <v>79839</v>
      </c>
      <c r="I69" s="29">
        <f>H69/H$73</f>
        <v>0.95379120025804298</v>
      </c>
      <c r="J69" s="31">
        <v>79030</v>
      </c>
      <c r="K69" s="29">
        <f>J69/J$73</f>
        <v>0.95296089520203542</v>
      </c>
      <c r="L69" s="31">
        <v>82247</v>
      </c>
      <c r="M69" s="29">
        <f>L69/L$73</f>
        <v>0.95818770678969201</v>
      </c>
      <c r="N69" s="31">
        <v>80319</v>
      </c>
      <c r="O69" s="30">
        <f>N69/N$73</f>
        <v>0.96025967504752341</v>
      </c>
    </row>
    <row r="70" spans="1:15" ht="19" x14ac:dyDescent="0.25">
      <c r="A70" s="15" t="s">
        <v>13</v>
      </c>
      <c r="B70" s="27">
        <f t="shared" ref="B70:B72" si="84">AVERAGE(D70,F70,H70,J70,L70,N70)</f>
        <v>3735.1666666666665</v>
      </c>
      <c r="C70" s="29">
        <f t="shared" ref="C70:C73" si="85">B70/B$28</f>
        <v>4.4384159146848172E-2</v>
      </c>
      <c r="D70" s="31">
        <v>4052</v>
      </c>
      <c r="E70" s="29">
        <f>D70/D$73</f>
        <v>4.7862036380817388E-2</v>
      </c>
      <c r="F70" s="31">
        <v>3677</v>
      </c>
      <c r="G70" s="29">
        <f>F70/F$73</f>
        <v>4.2704171699340335E-2</v>
      </c>
      <c r="H70" s="31">
        <v>3868</v>
      </c>
      <c r="I70" s="29">
        <f t="shared" ref="I70" si="86">H70/H$73</f>
        <v>4.6208799741957067E-2</v>
      </c>
      <c r="J70" s="31">
        <v>3901</v>
      </c>
      <c r="K70" s="29">
        <f t="shared" ref="K70" si="87">J70/J$73</f>
        <v>4.7039104797964575E-2</v>
      </c>
      <c r="L70" s="31">
        <v>3589</v>
      </c>
      <c r="M70" s="29">
        <f t="shared" ref="M70" si="88">L70/L$73</f>
        <v>4.1812293210308028E-2</v>
      </c>
      <c r="N70" s="31">
        <v>3324</v>
      </c>
      <c r="O70" s="30">
        <f t="shared" ref="O70" si="89">N70/N$73</f>
        <v>3.9740324952476598E-2</v>
      </c>
    </row>
    <row r="71" spans="1:15" ht="19" x14ac:dyDescent="0.25">
      <c r="A71" s="15" t="s">
        <v>11</v>
      </c>
      <c r="B71" s="27">
        <f t="shared" si="84"/>
        <v>0</v>
      </c>
      <c r="C71" s="29">
        <f t="shared" si="85"/>
        <v>0</v>
      </c>
      <c r="D71" s="31">
        <v>0</v>
      </c>
      <c r="E71" s="29">
        <f>D71/D$73</f>
        <v>0</v>
      </c>
      <c r="F71" s="31">
        <v>0</v>
      </c>
      <c r="G71" s="29">
        <f>F71/F$73</f>
        <v>0</v>
      </c>
      <c r="H71" s="31">
        <v>0</v>
      </c>
      <c r="I71" s="29">
        <f t="shared" ref="I71" si="90">H71/H$73</f>
        <v>0</v>
      </c>
      <c r="J71" s="31">
        <v>0</v>
      </c>
      <c r="K71" s="29">
        <f t="shared" ref="K71" si="91">J71/J$73</f>
        <v>0</v>
      </c>
      <c r="L71" s="31">
        <v>0</v>
      </c>
      <c r="M71" s="29">
        <f t="shared" ref="M71" si="92">L71/L$73</f>
        <v>0</v>
      </c>
      <c r="N71" s="31">
        <v>0</v>
      </c>
      <c r="O71" s="30">
        <f t="shared" ref="O71" si="93">N71/N$73</f>
        <v>0</v>
      </c>
    </row>
    <row r="72" spans="1:15" ht="19" x14ac:dyDescent="0.25">
      <c r="A72" s="15" t="s">
        <v>10</v>
      </c>
      <c r="B72" s="27">
        <f t="shared" si="84"/>
        <v>182.66666666666666</v>
      </c>
      <c r="C72" s="27"/>
      <c r="D72" s="31">
        <v>147</v>
      </c>
      <c r="E72" s="54">
        <f>D72/D$73</f>
        <v>1.7363571934798016E-3</v>
      </c>
      <c r="F72" s="31">
        <v>281</v>
      </c>
      <c r="G72" s="29">
        <f>F72/F$73</f>
        <v>3.2634953079996283E-3</v>
      </c>
      <c r="H72" s="31">
        <v>150</v>
      </c>
      <c r="I72" s="29">
        <f>H72/H$73</f>
        <v>1.791964829703609E-3</v>
      </c>
      <c r="J72" s="31">
        <v>201</v>
      </c>
      <c r="K72" s="29">
        <f>J72/J$73</f>
        <v>2.4237016314767696E-3</v>
      </c>
      <c r="L72" s="31">
        <v>163</v>
      </c>
      <c r="M72" s="29">
        <f>L72/L$73</f>
        <v>1.8989701290833684E-3</v>
      </c>
      <c r="N72" s="31">
        <v>154</v>
      </c>
      <c r="O72" s="30">
        <f>N72/N$73</f>
        <v>1.8411582559209976E-3</v>
      </c>
    </row>
    <row r="73" spans="1:15" x14ac:dyDescent="0.2">
      <c r="A73" s="15" t="s">
        <v>6</v>
      </c>
      <c r="B73" s="27">
        <f>SUM(B69:B71)</f>
        <v>84480.166666666672</v>
      </c>
      <c r="C73" s="29">
        <f t="shared" si="85"/>
        <v>1.0038591304499376</v>
      </c>
      <c r="D73" s="27">
        <f>SUM(D69:D71)</f>
        <v>84660</v>
      </c>
      <c r="E73" s="29">
        <f>D73/D$73</f>
        <v>1</v>
      </c>
      <c r="F73" s="27">
        <f>SUM(F69:F71)</f>
        <v>86104</v>
      </c>
      <c r="G73" s="29">
        <f>F73/F$73</f>
        <v>1</v>
      </c>
      <c r="H73" s="27">
        <f>SUM(H69:H71)</f>
        <v>83707</v>
      </c>
      <c r="I73" s="29">
        <f t="shared" ref="I73" si="94">H73/H$73</f>
        <v>1</v>
      </c>
      <c r="J73" s="27">
        <f>SUM(J69:J71)</f>
        <v>82931</v>
      </c>
      <c r="K73" s="29">
        <f t="shared" ref="K73" si="95">J73/J$73</f>
        <v>1</v>
      </c>
      <c r="L73" s="27">
        <f>SUM(L69:L71)</f>
        <v>85836</v>
      </c>
      <c r="M73" s="29">
        <f t="shared" ref="M73" si="96">L73/L$73</f>
        <v>1</v>
      </c>
      <c r="N73" s="27">
        <f>SUM(N69:N71)</f>
        <v>83643</v>
      </c>
      <c r="O73" s="30">
        <f t="shared" ref="O73" si="97">N73/N$73</f>
        <v>1</v>
      </c>
    </row>
    <row r="74" spans="1:15" x14ac:dyDescent="0.2">
      <c r="A74" s="1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</row>
    <row r="75" spans="1:15" x14ac:dyDescent="0.2">
      <c r="A75" s="15" t="s">
        <v>19</v>
      </c>
      <c r="B75" s="16">
        <f>SUM(B71:B72)</f>
        <v>182.66666666666666</v>
      </c>
      <c r="C75" s="56">
        <f>B75/B$61</f>
        <v>2.8943759555104838E-5</v>
      </c>
      <c r="D75" s="16">
        <f>SUM(D71:D72)</f>
        <v>147</v>
      </c>
      <c r="E75" s="56">
        <f>D75/D$61</f>
        <v>2.4160564206699379E-5</v>
      </c>
      <c r="F75" s="16">
        <f>SUM(F71:F72)</f>
        <v>281</v>
      </c>
      <c r="G75" s="56">
        <f>F75/F$61</f>
        <v>4.6029504748737872E-5</v>
      </c>
      <c r="H75" s="16">
        <f>SUM(H71:H72)</f>
        <v>150</v>
      </c>
      <c r="I75" s="56">
        <f>H75/H$61</f>
        <v>2.3267426022382332E-5</v>
      </c>
      <c r="J75" s="16">
        <f>SUM(J71:J72)</f>
        <v>201</v>
      </c>
      <c r="K75" s="56">
        <f>J75/J$61</f>
        <v>3.2036533761804703E-5</v>
      </c>
      <c r="L75" s="16">
        <f>SUM(L71:L72)</f>
        <v>163</v>
      </c>
      <c r="M75" s="56">
        <f>L75/L$61</f>
        <v>2.4715161553761843E-5</v>
      </c>
      <c r="N75" s="16">
        <f>SUM(N71:N72)</f>
        <v>154</v>
      </c>
      <c r="O75" s="59">
        <f>N75/N$61</f>
        <v>2.4208302064276501E-5</v>
      </c>
    </row>
    <row r="76" spans="1:15" ht="19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22">
        <v>154</v>
      </c>
      <c r="O76" s="20"/>
    </row>
    <row r="77" spans="1:15" x14ac:dyDescent="0.2">
      <c r="A77" s="24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0"/>
    </row>
    <row r="78" spans="1:15" x14ac:dyDescent="0.2">
      <c r="A78" s="15"/>
      <c r="B78" s="27" t="s">
        <v>14</v>
      </c>
      <c r="C78" s="27" t="s">
        <v>12</v>
      </c>
      <c r="D78" s="17" t="s">
        <v>2</v>
      </c>
      <c r="E78" s="17" t="s">
        <v>12</v>
      </c>
      <c r="F78" s="17" t="s">
        <v>5</v>
      </c>
      <c r="G78" s="17" t="s">
        <v>12</v>
      </c>
      <c r="H78" s="17" t="s">
        <v>4</v>
      </c>
      <c r="I78" s="17" t="s">
        <v>12</v>
      </c>
      <c r="J78" s="17" t="s">
        <v>3</v>
      </c>
      <c r="K78" s="17" t="s">
        <v>12</v>
      </c>
      <c r="L78" s="17" t="s">
        <v>1</v>
      </c>
      <c r="M78" s="17" t="s">
        <v>12</v>
      </c>
      <c r="N78" s="17" t="s">
        <v>0</v>
      </c>
      <c r="O78" s="18" t="s">
        <v>12</v>
      </c>
    </row>
    <row r="79" spans="1:15" x14ac:dyDescent="0.2">
      <c r="A79" s="19" t="s">
        <v>8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</row>
    <row r="80" spans="1:15" ht="19" x14ac:dyDescent="0.25">
      <c r="A80" s="15" t="s">
        <v>9</v>
      </c>
      <c r="B80" s="27">
        <f>AVERAGE(D80,F80,H80,J80,L80,N80)</f>
        <v>3360319.5</v>
      </c>
      <c r="C80" s="29">
        <f>B80/B$84</f>
        <v>0.73026163880557216</v>
      </c>
      <c r="D80" s="31">
        <v>3351113</v>
      </c>
      <c r="E80" s="29">
        <f>D80/D$84</f>
        <v>0.76466552088600548</v>
      </c>
      <c r="F80" s="31">
        <v>3422378</v>
      </c>
      <c r="G80" s="29">
        <f>F80/F$84</f>
        <v>0.77714942555880684</v>
      </c>
      <c r="H80" s="31">
        <v>3320982</v>
      </c>
      <c r="I80" s="29">
        <f>H80/H$84</f>
        <v>0.70354437024811034</v>
      </c>
      <c r="J80" s="31">
        <v>3277988</v>
      </c>
      <c r="K80" s="29">
        <f>J80/J$84</f>
        <v>0.7116379499368034</v>
      </c>
      <c r="L80" s="31">
        <v>3454340</v>
      </c>
      <c r="M80" s="29">
        <f>L80/L$84</f>
        <v>0.7129313723527495</v>
      </c>
      <c r="N80" s="31">
        <v>3335116</v>
      </c>
      <c r="O80" s="30">
        <f>N80/N$84</f>
        <v>0.71706347457308262</v>
      </c>
    </row>
    <row r="81" spans="1:15" ht="19" x14ac:dyDescent="0.25">
      <c r="A81" s="15" t="s">
        <v>13</v>
      </c>
      <c r="B81" s="27">
        <f t="shared" ref="B81:B83" si="98">AVERAGE(D81,F81,H81,J81,L81,N81)</f>
        <v>1194145.6666666667</v>
      </c>
      <c r="C81" s="29">
        <f t="shared" ref="C81:C84" si="99">B81/B$84</f>
        <v>0.25951067198002231</v>
      </c>
      <c r="D81" s="31">
        <v>987117</v>
      </c>
      <c r="E81" s="29">
        <f t="shared" ref="E81:E84" si="100">D81/D$84</f>
        <v>0.22524287750977989</v>
      </c>
      <c r="F81" s="31">
        <v>927973</v>
      </c>
      <c r="G81" s="29">
        <f>F81/F$84</f>
        <v>0.21072297796563752</v>
      </c>
      <c r="H81" s="31">
        <v>1355643</v>
      </c>
      <c r="I81" s="29">
        <f t="shared" ref="I81:K84" si="101">H81/H$84</f>
        <v>0.28719065647337416</v>
      </c>
      <c r="J81" s="31">
        <v>1280121</v>
      </c>
      <c r="K81" s="29">
        <f t="shared" si="101"/>
        <v>0.27790909671147385</v>
      </c>
      <c r="L81" s="31">
        <v>1343970</v>
      </c>
      <c r="M81" s="29">
        <f t="shared" ref="M81" si="102">L81/L$84</f>
        <v>0.27737813200232886</v>
      </c>
      <c r="N81" s="31">
        <v>1270050</v>
      </c>
      <c r="O81" s="30">
        <f t="shared" ref="O81" si="103">N81/N$84</f>
        <v>0.27306590411894027</v>
      </c>
    </row>
    <row r="82" spans="1:15" ht="19" x14ac:dyDescent="0.25">
      <c r="A82" s="15" t="s">
        <v>11</v>
      </c>
      <c r="B82" s="27">
        <f t="shared" si="98"/>
        <v>0</v>
      </c>
      <c r="C82" s="29">
        <f t="shared" si="99"/>
        <v>0</v>
      </c>
      <c r="D82" s="31">
        <v>0</v>
      </c>
      <c r="E82" s="29">
        <f t="shared" si="100"/>
        <v>0</v>
      </c>
      <c r="F82" s="31">
        <v>0</v>
      </c>
      <c r="G82" s="29">
        <f>F82/F$84</f>
        <v>0</v>
      </c>
      <c r="H82" s="31">
        <v>0</v>
      </c>
      <c r="I82" s="29">
        <f t="shared" si="101"/>
        <v>0</v>
      </c>
      <c r="J82" s="31">
        <v>0</v>
      </c>
      <c r="K82" s="29">
        <f t="shared" si="101"/>
        <v>0</v>
      </c>
      <c r="L82" s="31">
        <v>0</v>
      </c>
      <c r="M82" s="29">
        <f t="shared" ref="M82:M83" si="104">L82/L$84</f>
        <v>0</v>
      </c>
      <c r="N82" s="31">
        <v>0</v>
      </c>
      <c r="O82" s="30">
        <f t="shared" ref="O82:O83" si="105">N82/N$84</f>
        <v>0</v>
      </c>
    </row>
    <row r="83" spans="1:15" ht="19" x14ac:dyDescent="0.25">
      <c r="A83" s="15" t="s">
        <v>10</v>
      </c>
      <c r="B83" s="27">
        <f t="shared" si="98"/>
        <v>47063</v>
      </c>
      <c r="C83" s="29">
        <f t="shared" si="99"/>
        <v>1.0227689214405547E-2</v>
      </c>
      <c r="D83" s="31">
        <v>44226</v>
      </c>
      <c r="E83" s="29">
        <f t="shared" si="100"/>
        <v>1.0091601604214623E-2</v>
      </c>
      <c r="F83" s="31">
        <v>53407</v>
      </c>
      <c r="G83" s="29">
        <f>F83/F$84</f>
        <v>1.212759647555565E-2</v>
      </c>
      <c r="H83" s="31">
        <v>43734</v>
      </c>
      <c r="I83" s="29">
        <f t="shared" si="101"/>
        <v>9.2649732785154686E-3</v>
      </c>
      <c r="J83" s="31">
        <v>48149</v>
      </c>
      <c r="K83" s="29">
        <f t="shared" si="101"/>
        <v>1.0452953351722808E-2</v>
      </c>
      <c r="L83" s="31">
        <v>46953</v>
      </c>
      <c r="M83" s="29">
        <f t="shared" si="104"/>
        <v>9.6904956449216477E-3</v>
      </c>
      <c r="N83" s="31">
        <v>45909</v>
      </c>
      <c r="O83" s="30">
        <f t="shared" si="105"/>
        <v>9.8706213079771885E-3</v>
      </c>
    </row>
    <row r="84" spans="1:15" x14ac:dyDescent="0.2">
      <c r="A84" s="15" t="s">
        <v>6</v>
      </c>
      <c r="B84" s="27">
        <f>SUM(B80:B83)</f>
        <v>4601528.166666667</v>
      </c>
      <c r="C84" s="29">
        <f t="shared" si="99"/>
        <v>1</v>
      </c>
      <c r="D84" s="27">
        <f>SUM(D80:D83)</f>
        <v>4382456</v>
      </c>
      <c r="E84" s="29">
        <f t="shared" si="100"/>
        <v>1</v>
      </c>
      <c r="F84" s="27">
        <f>SUM(F80:F83)</f>
        <v>4403758</v>
      </c>
      <c r="G84" s="29">
        <f>F84/F$84</f>
        <v>1</v>
      </c>
      <c r="H84" s="27">
        <f>SUM(H80:H83)</f>
        <v>4720359</v>
      </c>
      <c r="I84" s="29">
        <f t="shared" si="101"/>
        <v>1</v>
      </c>
      <c r="J84" s="27">
        <f>SUM(J80:J83)</f>
        <v>4606258</v>
      </c>
      <c r="K84" s="29">
        <f t="shared" si="101"/>
        <v>1</v>
      </c>
      <c r="L84" s="27">
        <f>SUM(L80:L83)</f>
        <v>4845263</v>
      </c>
      <c r="M84" s="29">
        <f t="shared" ref="M84" si="106">L84/L$84</f>
        <v>1</v>
      </c>
      <c r="N84" s="27">
        <f>SUM(N80:N83)</f>
        <v>4651075</v>
      </c>
      <c r="O84" s="30">
        <f t="shared" ref="O84" si="107">N84/N$84</f>
        <v>1</v>
      </c>
    </row>
    <row r="85" spans="1:15" ht="19" x14ac:dyDescent="0.25">
      <c r="A85" s="15"/>
      <c r="B85" s="27"/>
      <c r="C85" s="27"/>
      <c r="D85" s="27"/>
      <c r="E85" s="27"/>
      <c r="F85" s="27"/>
      <c r="G85" s="27"/>
      <c r="H85" s="31"/>
      <c r="I85" s="27"/>
      <c r="J85" s="27"/>
      <c r="K85" s="27"/>
      <c r="L85" s="27"/>
      <c r="M85" s="27"/>
      <c r="N85" s="27"/>
      <c r="O85" s="28"/>
    </row>
    <row r="86" spans="1:15" ht="17" thickBot="1" x14ac:dyDescent="0.25">
      <c r="A86" s="25" t="s">
        <v>19</v>
      </c>
      <c r="B86" s="26">
        <f>SUM(B82:B83)</f>
        <v>47063</v>
      </c>
      <c r="C86" s="60">
        <f>B86/B$61</f>
        <v>7.4571906347184252E-3</v>
      </c>
      <c r="D86" s="26">
        <f>SUM(D82:D83)</f>
        <v>44226</v>
      </c>
      <c r="E86" s="60">
        <f>D86/D$61</f>
        <v>7.2688783170441274E-3</v>
      </c>
      <c r="F86" s="26">
        <f>SUM(F82:F83)</f>
        <v>53407</v>
      </c>
      <c r="G86" s="60">
        <f>F86/F$61</f>
        <v>8.748390605394462E-3</v>
      </c>
      <c r="H86" s="26">
        <f>SUM(H82:H83)</f>
        <v>43734</v>
      </c>
      <c r="I86" s="60">
        <f>H86/H$61</f>
        <v>6.7838507310857927E-3</v>
      </c>
      <c r="J86" s="26">
        <f>SUM(J82:J83)</f>
        <v>48149</v>
      </c>
      <c r="K86" s="60">
        <f>J86/J$61</f>
        <v>7.6742640004832576E-3</v>
      </c>
      <c r="L86" s="26">
        <f>SUM(L82:L83)</f>
        <v>46953</v>
      </c>
      <c r="M86" s="60">
        <f>L86/L$61</f>
        <v>7.1193311683053978E-3</v>
      </c>
      <c r="N86" s="26">
        <f>SUM(N82:N83)</f>
        <v>45909</v>
      </c>
      <c r="O86" s="61">
        <f>N86/N$61</f>
        <v>7.2167463601874662E-3</v>
      </c>
    </row>
  </sheetData>
  <mergeCells count="3">
    <mergeCell ref="A22:O22"/>
    <mergeCell ref="A43:O43"/>
    <mergeCell ref="A66:O66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8664-A6F5-FF4A-B282-935D2B98E4ED}">
  <dimension ref="A1:Q35"/>
  <sheetViews>
    <sheetView workbookViewId="0">
      <selection activeCell="P7" sqref="P7"/>
    </sheetView>
  </sheetViews>
  <sheetFormatPr baseColWidth="10" defaultRowHeight="16" x14ac:dyDescent="0.2"/>
  <cols>
    <col min="1" max="1" width="23" bestFit="1" customWidth="1"/>
    <col min="2" max="2" width="8.1640625" style="65" bestFit="1" customWidth="1"/>
    <col min="3" max="3" width="8.33203125" style="66" bestFit="1" customWidth="1"/>
    <col min="4" max="4" width="8.1640625" bestFit="1" customWidth="1"/>
    <col min="5" max="5" width="6.1640625" style="9" bestFit="1" customWidth="1"/>
    <col min="6" max="6" width="8.1640625" style="65" bestFit="1" customWidth="1"/>
    <col min="7" max="7" width="5.6640625" style="66" bestFit="1" customWidth="1"/>
    <col min="8" max="8" width="8.1640625" bestFit="1" customWidth="1"/>
    <col min="9" max="9" width="5.6640625" style="9" bestFit="1" customWidth="1"/>
    <col min="10" max="10" width="8.1640625" style="65" bestFit="1" customWidth="1"/>
    <col min="11" max="11" width="5.6640625" style="66" bestFit="1" customWidth="1"/>
    <col min="12" max="12" width="8.1640625" bestFit="1" customWidth="1"/>
    <col min="13" max="13" width="5.6640625" style="9" bestFit="1" customWidth="1"/>
    <col min="14" max="14" width="8.1640625" style="65" bestFit="1" customWidth="1"/>
    <col min="15" max="15" width="5.6640625" style="66" bestFit="1" customWidth="1"/>
  </cols>
  <sheetData>
    <row r="1" spans="1:17" ht="26" x14ac:dyDescent="0.3">
      <c r="A1" s="146" t="s">
        <v>32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</row>
    <row r="2" spans="1:17" x14ac:dyDescent="0.2">
      <c r="A2" s="62" t="s">
        <v>33</v>
      </c>
      <c r="B2" s="73" t="s">
        <v>14</v>
      </c>
      <c r="C2" s="74" t="s">
        <v>35</v>
      </c>
      <c r="D2" s="75" t="s">
        <v>20</v>
      </c>
      <c r="E2" s="76" t="s">
        <v>36</v>
      </c>
      <c r="F2" s="73" t="s">
        <v>21</v>
      </c>
      <c r="G2" s="74" t="s">
        <v>37</v>
      </c>
      <c r="H2" s="75" t="s">
        <v>22</v>
      </c>
      <c r="I2" s="76" t="s">
        <v>38</v>
      </c>
      <c r="J2" s="73" t="s">
        <v>23</v>
      </c>
      <c r="K2" s="74" t="s">
        <v>39</v>
      </c>
      <c r="L2" s="75" t="s">
        <v>24</v>
      </c>
      <c r="M2" s="76" t="s">
        <v>40</v>
      </c>
      <c r="N2" s="73" t="s">
        <v>25</v>
      </c>
      <c r="O2" s="74" t="s">
        <v>41</v>
      </c>
    </row>
    <row r="3" spans="1:17" x14ac:dyDescent="0.2">
      <c r="A3" s="65" t="s">
        <v>29</v>
      </c>
      <c r="B3" s="65">
        <v>80779</v>
      </c>
      <c r="C3" s="66">
        <v>0.95272860226213929</v>
      </c>
      <c r="D3" s="16">
        <v>80641</v>
      </c>
      <c r="E3" s="21">
        <v>0.94949958789591427</v>
      </c>
      <c r="F3" s="65">
        <v>79873</v>
      </c>
      <c r="G3" s="66">
        <v>0.9510841738012169</v>
      </c>
      <c r="H3" s="16">
        <v>79062</v>
      </c>
      <c r="I3" s="21">
        <v>0.94969369369369372</v>
      </c>
      <c r="J3" s="65">
        <v>80356</v>
      </c>
      <c r="K3" s="66">
        <v>0.9575423920685423</v>
      </c>
      <c r="L3" s="16">
        <v>82460</v>
      </c>
      <c r="M3" s="21">
        <v>0.95311849831245088</v>
      </c>
      <c r="N3" s="65">
        <v>82282</v>
      </c>
      <c r="O3" s="66">
        <v>0.95536771706569446</v>
      </c>
      <c r="Q3" s="9"/>
    </row>
    <row r="4" spans="1:17" x14ac:dyDescent="0.2">
      <c r="A4" s="65" t="s">
        <v>26</v>
      </c>
      <c r="B4" s="67">
        <v>3817.5</v>
      </c>
      <c r="C4" s="66">
        <v>4.5024591034002852E-2</v>
      </c>
      <c r="D4" s="16">
        <v>4135</v>
      </c>
      <c r="E4" s="21">
        <v>4.8687154126928062E-2</v>
      </c>
      <c r="F4" s="65">
        <v>3950</v>
      </c>
      <c r="G4" s="66">
        <v>4.7034448268060636E-2</v>
      </c>
      <c r="H4" s="16">
        <v>3984</v>
      </c>
      <c r="I4" s="21">
        <v>4.7855855855855854E-2</v>
      </c>
      <c r="J4" s="65">
        <v>3400</v>
      </c>
      <c r="K4" s="66">
        <v>4.0515258761424706E-2</v>
      </c>
      <c r="L4" s="16">
        <v>3764</v>
      </c>
      <c r="M4" s="21">
        <v>4.3506403439826161E-2</v>
      </c>
      <c r="N4" s="65">
        <v>3672</v>
      </c>
      <c r="O4" s="66">
        <v>4.2635208880013001E-2</v>
      </c>
    </row>
    <row r="5" spans="1:17" x14ac:dyDescent="0.2">
      <c r="A5" s="65" t="s">
        <v>30</v>
      </c>
      <c r="B5" s="65">
        <v>5.5</v>
      </c>
      <c r="C5" s="66">
        <v>6.4868435019519501E-5</v>
      </c>
      <c r="D5" s="16">
        <v>4</v>
      </c>
      <c r="E5" s="21">
        <v>4.7097609796302835E-5</v>
      </c>
      <c r="F5" s="65">
        <v>6</v>
      </c>
      <c r="G5" s="66">
        <v>7.1444731546421221E-5</v>
      </c>
      <c r="H5" s="16">
        <v>2</v>
      </c>
      <c r="I5" s="21">
        <v>2.4024024024024024E-5</v>
      </c>
      <c r="J5" s="65">
        <v>7</v>
      </c>
      <c r="K5" s="66">
        <v>8.3413768038227332E-5</v>
      </c>
      <c r="L5" s="16">
        <v>7</v>
      </c>
      <c r="M5" s="21">
        <v>8.0909889500208049E-5</v>
      </c>
      <c r="N5" s="65">
        <v>7</v>
      </c>
      <c r="O5" s="66">
        <v>8.1276269651440919E-5</v>
      </c>
    </row>
    <row r="6" spans="1:17" x14ac:dyDescent="0.2">
      <c r="A6" s="65" t="s">
        <v>27</v>
      </c>
      <c r="B6" s="65">
        <v>185</v>
      </c>
      <c r="C6" s="66">
        <v>2.1819382688383834E-3</v>
      </c>
      <c r="D6" s="16">
        <v>150</v>
      </c>
      <c r="E6" s="21">
        <v>1.7661603673613563E-3</v>
      </c>
      <c r="F6" s="65">
        <v>152</v>
      </c>
      <c r="G6" s="66">
        <v>1.8099331991760041E-3</v>
      </c>
      <c r="H6" s="16">
        <v>202</v>
      </c>
      <c r="I6" s="21">
        <v>2.4264264264264265E-3</v>
      </c>
      <c r="J6" s="65">
        <v>156</v>
      </c>
      <c r="K6" s="66">
        <v>1.8589354019947807E-3</v>
      </c>
      <c r="L6" s="16">
        <v>285</v>
      </c>
      <c r="M6" s="21">
        <v>3.2941883582227566E-3</v>
      </c>
      <c r="N6" s="65">
        <v>165</v>
      </c>
      <c r="O6" s="66">
        <v>1.9157977846411072E-3</v>
      </c>
    </row>
    <row r="7" spans="1:17" x14ac:dyDescent="0.2">
      <c r="A7" s="65" t="s">
        <v>31</v>
      </c>
      <c r="B7" s="67">
        <v>190.5</v>
      </c>
      <c r="C7" s="68">
        <v>2.2468067038579026E-3</v>
      </c>
      <c r="D7" s="16">
        <v>154</v>
      </c>
      <c r="E7" s="21">
        <v>1.8132579771576592E-3</v>
      </c>
      <c r="F7" s="65">
        <v>158</v>
      </c>
      <c r="G7" s="66">
        <v>1.8813779307224254E-3</v>
      </c>
      <c r="H7" s="16">
        <v>204</v>
      </c>
      <c r="I7" s="21">
        <v>2.4504504504504507E-3</v>
      </c>
      <c r="J7" s="65">
        <v>163</v>
      </c>
      <c r="K7" s="66">
        <v>1.942349170033008E-3</v>
      </c>
      <c r="L7" s="16">
        <v>292</v>
      </c>
      <c r="M7" s="21">
        <v>3.3750982477229645E-3</v>
      </c>
      <c r="N7" s="65">
        <v>172</v>
      </c>
      <c r="O7" s="66">
        <v>1.997074054292548E-3</v>
      </c>
    </row>
    <row r="8" spans="1:17" x14ac:dyDescent="0.2">
      <c r="A8" s="72" t="s">
        <v>28</v>
      </c>
      <c r="B8" s="72">
        <v>84787</v>
      </c>
      <c r="C8" s="71">
        <v>1</v>
      </c>
      <c r="D8" s="77">
        <v>84930</v>
      </c>
      <c r="E8" s="78">
        <v>1</v>
      </c>
      <c r="F8" s="72">
        <v>83981</v>
      </c>
      <c r="G8" s="71">
        <v>1</v>
      </c>
      <c r="H8" s="77">
        <v>83250</v>
      </c>
      <c r="I8" s="78">
        <v>1</v>
      </c>
      <c r="J8" s="72">
        <v>83919</v>
      </c>
      <c r="K8" s="71">
        <v>1</v>
      </c>
      <c r="L8" s="77">
        <v>86516</v>
      </c>
      <c r="M8" s="78">
        <v>1</v>
      </c>
      <c r="N8" s="72">
        <v>86126</v>
      </c>
      <c r="O8" s="71">
        <v>1</v>
      </c>
    </row>
    <row r="9" spans="1:17" x14ac:dyDescent="0.2">
      <c r="A9" s="65"/>
      <c r="D9" s="16"/>
      <c r="E9" s="21"/>
      <c r="H9" s="16"/>
      <c r="I9" s="21"/>
      <c r="L9" s="16"/>
      <c r="M9" s="21"/>
    </row>
    <row r="10" spans="1:17" x14ac:dyDescent="0.2">
      <c r="A10" s="65" t="s">
        <v>34</v>
      </c>
      <c r="B10" s="63" t="s">
        <v>14</v>
      </c>
      <c r="C10" s="64" t="s">
        <v>12</v>
      </c>
      <c r="D10" s="79" t="s">
        <v>20</v>
      </c>
      <c r="E10" s="80" t="s">
        <v>36</v>
      </c>
      <c r="F10" s="63" t="s">
        <v>21</v>
      </c>
      <c r="G10" s="64" t="s">
        <v>37</v>
      </c>
      <c r="H10" s="79" t="s">
        <v>22</v>
      </c>
      <c r="I10" s="80" t="s">
        <v>38</v>
      </c>
      <c r="J10" s="63" t="s">
        <v>23</v>
      </c>
      <c r="K10" s="64" t="s">
        <v>39</v>
      </c>
      <c r="L10" s="79" t="s">
        <v>24</v>
      </c>
      <c r="M10" s="80" t="s">
        <v>40</v>
      </c>
      <c r="N10" s="63" t="s">
        <v>25</v>
      </c>
      <c r="O10" s="64" t="s">
        <v>41</v>
      </c>
    </row>
    <row r="11" spans="1:17" x14ac:dyDescent="0.2">
      <c r="A11" s="65" t="s">
        <v>29</v>
      </c>
      <c r="B11" s="67">
        <v>4084398.6666666665</v>
      </c>
      <c r="C11" s="66">
        <v>0.64717802701746785</v>
      </c>
      <c r="D11" s="16">
        <v>4076664</v>
      </c>
      <c r="E11" s="21">
        <v>0.67003062803496538</v>
      </c>
      <c r="F11" s="65">
        <v>4042884</v>
      </c>
      <c r="G11" s="66">
        <v>0.62711669591382113</v>
      </c>
      <c r="H11" s="16">
        <v>3984030</v>
      </c>
      <c r="I11" s="21">
        <v>0.63499757016439207</v>
      </c>
      <c r="J11" s="65">
        <v>4063340</v>
      </c>
      <c r="K11" s="66">
        <v>0.63874390980426798</v>
      </c>
      <c r="L11" s="16">
        <v>4159387</v>
      </c>
      <c r="M11" s="21">
        <v>0.68133282444248611</v>
      </c>
      <c r="N11" s="65">
        <v>4180087</v>
      </c>
      <c r="O11" s="66">
        <v>0.63381303996183858</v>
      </c>
    </row>
    <row r="12" spans="1:17" x14ac:dyDescent="0.2">
      <c r="A12" s="65" t="s">
        <v>26</v>
      </c>
      <c r="B12" s="67">
        <v>1848160.3333333333</v>
      </c>
      <c r="C12" s="66">
        <v>0.29284329365300588</v>
      </c>
      <c r="D12" s="16">
        <v>1630666</v>
      </c>
      <c r="E12" s="21">
        <v>0.26801231695701805</v>
      </c>
      <c r="F12" s="65">
        <v>2029976</v>
      </c>
      <c r="G12" s="66">
        <v>0.31488210938141065</v>
      </c>
      <c r="H12" s="16">
        <v>1915865</v>
      </c>
      <c r="I12" s="21">
        <v>0.30536156097293521</v>
      </c>
      <c r="J12" s="65">
        <v>1902953</v>
      </c>
      <c r="K12" s="66">
        <v>0.29913805868909843</v>
      </c>
      <c r="L12" s="16">
        <v>1542112</v>
      </c>
      <c r="M12" s="21">
        <v>0.25260730116400593</v>
      </c>
      <c r="N12" s="65">
        <v>2067390</v>
      </c>
      <c r="O12" s="66">
        <v>0.31347164321859938</v>
      </c>
    </row>
    <row r="13" spans="1:17" x14ac:dyDescent="0.2">
      <c r="A13" s="65" t="s">
        <v>30</v>
      </c>
      <c r="B13" s="67">
        <v>258483.83333333334</v>
      </c>
      <c r="C13" s="66">
        <v>4.0957083508476974E-2</v>
      </c>
      <c r="D13" s="16">
        <v>261621</v>
      </c>
      <c r="E13" s="21">
        <v>4.2999394342319038E-2</v>
      </c>
      <c r="F13" s="65">
        <v>261723</v>
      </c>
      <c r="G13" s="66">
        <v>4.0597470272373141E-2</v>
      </c>
      <c r="H13" s="16">
        <v>251548</v>
      </c>
      <c r="I13" s="21">
        <v>4.0093164152808211E-2</v>
      </c>
      <c r="J13" s="65">
        <v>272155</v>
      </c>
      <c r="K13" s="66">
        <v>4.2781886027942667E-2</v>
      </c>
      <c r="L13" s="16">
        <v>266118</v>
      </c>
      <c r="M13" s="21">
        <v>4.3591742863788703E-2</v>
      </c>
      <c r="N13" s="65">
        <v>237738</v>
      </c>
      <c r="O13" s="66">
        <v>3.6047442193056646E-2</v>
      </c>
    </row>
    <row r="14" spans="1:17" x14ac:dyDescent="0.2">
      <c r="A14" s="65" t="s">
        <v>27</v>
      </c>
      <c r="B14" s="67">
        <v>120047</v>
      </c>
      <c r="C14" s="66">
        <v>1.9021595821049293E-2</v>
      </c>
      <c r="D14" s="16">
        <v>115344</v>
      </c>
      <c r="E14" s="21">
        <v>1.8957660665697505E-2</v>
      </c>
      <c r="F14" s="65">
        <v>112198</v>
      </c>
      <c r="G14" s="66">
        <v>1.7403724432395021E-2</v>
      </c>
      <c r="H14" s="16">
        <v>122644</v>
      </c>
      <c r="I14" s="21">
        <v>1.9547704709864559E-2</v>
      </c>
      <c r="J14" s="65">
        <v>123006</v>
      </c>
      <c r="K14" s="66">
        <v>1.9336145478690878E-2</v>
      </c>
      <c r="L14" s="16">
        <v>137163</v>
      </c>
      <c r="M14" s="21">
        <v>2.2468131529719333E-2</v>
      </c>
      <c r="N14" s="65">
        <v>109927</v>
      </c>
      <c r="O14" s="66">
        <v>1.6667874626505388E-2</v>
      </c>
    </row>
    <row r="15" spans="1:17" x14ac:dyDescent="0.2">
      <c r="A15" s="65" t="s">
        <v>31</v>
      </c>
      <c r="B15" s="67">
        <v>378530.83333333337</v>
      </c>
      <c r="C15" s="66">
        <v>5.9978679329526267E-2</v>
      </c>
      <c r="D15" s="16">
        <v>376965</v>
      </c>
      <c r="E15" s="21">
        <v>6.1957055008016543E-2</v>
      </c>
      <c r="F15" s="65">
        <v>373921</v>
      </c>
      <c r="G15" s="66">
        <v>5.8001194704768159E-2</v>
      </c>
      <c r="H15" s="16">
        <v>374192</v>
      </c>
      <c r="I15" s="21">
        <v>5.9640868862672766E-2</v>
      </c>
      <c r="J15" s="65">
        <v>395161</v>
      </c>
      <c r="K15" s="66">
        <v>6.2118031506633545E-2</v>
      </c>
      <c r="L15" s="16">
        <v>403281</v>
      </c>
      <c r="M15" s="21">
        <v>6.6059874393508036E-2</v>
      </c>
      <c r="N15" s="65">
        <v>347665</v>
      </c>
      <c r="O15" s="66">
        <v>5.2715316819562034E-2</v>
      </c>
    </row>
    <row r="16" spans="1:17" x14ac:dyDescent="0.2">
      <c r="A16" s="72" t="s">
        <v>28</v>
      </c>
      <c r="B16" s="70">
        <v>6311089.833333333</v>
      </c>
      <c r="C16" s="71">
        <v>1</v>
      </c>
      <c r="D16" s="77">
        <v>6084295</v>
      </c>
      <c r="E16" s="78">
        <v>1</v>
      </c>
      <c r="F16" s="72">
        <v>6446781</v>
      </c>
      <c r="G16" s="71">
        <v>1</v>
      </c>
      <c r="H16" s="77">
        <v>6274087</v>
      </c>
      <c r="I16" s="78">
        <v>1</v>
      </c>
      <c r="J16" s="72">
        <v>6361454</v>
      </c>
      <c r="K16" s="71">
        <v>1</v>
      </c>
      <c r="L16" s="77">
        <v>6104780</v>
      </c>
      <c r="M16" s="78">
        <v>1</v>
      </c>
      <c r="N16" s="72">
        <v>6595142</v>
      </c>
      <c r="O16" s="71">
        <v>1</v>
      </c>
    </row>
    <row r="17" spans="1:15" x14ac:dyDescent="0.2">
      <c r="A17" s="62"/>
      <c r="B17" s="98"/>
      <c r="C17" s="104"/>
      <c r="D17" s="98"/>
      <c r="E17" s="104"/>
      <c r="F17" s="98"/>
      <c r="G17" s="104"/>
      <c r="H17" s="98"/>
      <c r="I17" s="104"/>
      <c r="J17" s="98"/>
      <c r="K17" s="104"/>
      <c r="L17" s="98"/>
      <c r="M17" s="104"/>
      <c r="N17" s="98"/>
      <c r="O17" s="113"/>
    </row>
    <row r="18" spans="1:15" x14ac:dyDescent="0.2">
      <c r="A18" s="65"/>
      <c r="B18" s="16"/>
      <c r="C18" s="21"/>
      <c r="D18" s="16"/>
      <c r="E18" s="21"/>
      <c r="F18" s="16"/>
      <c r="G18" s="21"/>
      <c r="H18" s="16"/>
      <c r="I18" s="21"/>
      <c r="J18" s="16"/>
      <c r="K18" s="21"/>
      <c r="L18" s="16"/>
      <c r="M18" s="21"/>
      <c r="N18" s="16"/>
    </row>
    <row r="19" spans="1:15" x14ac:dyDescent="0.2">
      <c r="A19" s="93"/>
      <c r="B19" s="94"/>
      <c r="C19" s="105"/>
      <c r="D19" s="94"/>
      <c r="E19" s="105"/>
      <c r="F19" s="94"/>
      <c r="G19" s="105"/>
      <c r="H19" s="94"/>
      <c r="I19" s="105"/>
      <c r="J19" s="94"/>
      <c r="K19" s="105"/>
      <c r="L19" s="94"/>
      <c r="M19" s="105"/>
      <c r="N19" s="94"/>
      <c r="O19" s="112"/>
    </row>
    <row r="20" spans="1:15" ht="26" x14ac:dyDescent="0.3">
      <c r="A20" s="146" t="s">
        <v>16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7"/>
    </row>
    <row r="21" spans="1:15" x14ac:dyDescent="0.2">
      <c r="A21" s="62" t="s">
        <v>33</v>
      </c>
      <c r="B21" s="73" t="s">
        <v>14</v>
      </c>
      <c r="C21" s="74" t="s">
        <v>12</v>
      </c>
      <c r="D21" s="75" t="s">
        <v>20</v>
      </c>
      <c r="E21" s="76" t="s">
        <v>36</v>
      </c>
      <c r="F21" s="73" t="s">
        <v>21</v>
      </c>
      <c r="G21" s="74" t="s">
        <v>37</v>
      </c>
      <c r="H21" s="75" t="s">
        <v>22</v>
      </c>
      <c r="I21" s="76" t="s">
        <v>38</v>
      </c>
      <c r="J21" s="73" t="s">
        <v>23</v>
      </c>
      <c r="K21" s="74" t="s">
        <v>39</v>
      </c>
      <c r="L21" s="75" t="s">
        <v>24</v>
      </c>
      <c r="M21" s="76" t="s">
        <v>40</v>
      </c>
      <c r="N21" s="73" t="s">
        <v>25</v>
      </c>
      <c r="O21" s="74" t="s">
        <v>41</v>
      </c>
    </row>
    <row r="22" spans="1:15" x14ac:dyDescent="0.2">
      <c r="A22" s="65" t="s">
        <v>29</v>
      </c>
      <c r="B22" s="65">
        <v>80745</v>
      </c>
      <c r="C22" s="66">
        <v>0.95947497130308934</v>
      </c>
      <c r="D22" s="16">
        <v>80608</v>
      </c>
      <c r="E22" s="21">
        <v>0.95213796361918257</v>
      </c>
      <c r="F22" s="65">
        <v>79839</v>
      </c>
      <c r="G22" s="66">
        <v>0.95379120025804298</v>
      </c>
      <c r="H22" s="16">
        <v>79030</v>
      </c>
      <c r="I22" s="21">
        <v>0.95296089520203542</v>
      </c>
      <c r="J22" s="65">
        <v>80319</v>
      </c>
      <c r="K22" s="66">
        <v>0.96025967504752341</v>
      </c>
      <c r="L22" s="16">
        <v>82427</v>
      </c>
      <c r="M22" s="21">
        <v>0.95729582830065962</v>
      </c>
      <c r="N22" s="65">
        <v>82247</v>
      </c>
      <c r="O22" s="66">
        <v>0.95818770678969201</v>
      </c>
    </row>
    <row r="23" spans="1:15" x14ac:dyDescent="0.2">
      <c r="A23" s="65" t="s">
        <v>26</v>
      </c>
      <c r="B23" s="67">
        <v>3735.1666666666665</v>
      </c>
      <c r="C23" s="66">
        <v>4.4384159146848172E-2</v>
      </c>
      <c r="D23" s="16">
        <v>4052</v>
      </c>
      <c r="E23" s="21">
        <v>4.7862036380817388E-2</v>
      </c>
      <c r="F23" s="65">
        <v>3868</v>
      </c>
      <c r="G23" s="66">
        <v>4.6208799741957067E-2</v>
      </c>
      <c r="H23" s="16">
        <v>3901</v>
      </c>
      <c r="I23" s="21">
        <v>4.7039104797964575E-2</v>
      </c>
      <c r="J23" s="65">
        <v>3324</v>
      </c>
      <c r="K23" s="66">
        <v>3.9740324952476598E-2</v>
      </c>
      <c r="L23" s="16">
        <v>3677</v>
      </c>
      <c r="M23" s="21">
        <v>4.2704171699340335E-2</v>
      </c>
      <c r="N23" s="65">
        <v>3589</v>
      </c>
      <c r="O23" s="66">
        <v>4.1812293210308028E-2</v>
      </c>
    </row>
    <row r="24" spans="1:15" x14ac:dyDescent="0.2">
      <c r="A24" s="65" t="s">
        <v>30</v>
      </c>
      <c r="B24" s="65">
        <v>0</v>
      </c>
      <c r="C24" s="66">
        <v>0</v>
      </c>
      <c r="D24" s="16">
        <v>0</v>
      </c>
      <c r="E24" s="21">
        <v>0</v>
      </c>
      <c r="F24" s="65">
        <v>0</v>
      </c>
      <c r="G24" s="66">
        <v>0</v>
      </c>
      <c r="H24" s="16">
        <v>0</v>
      </c>
      <c r="I24" s="21">
        <v>0</v>
      </c>
      <c r="J24" s="65">
        <v>0</v>
      </c>
      <c r="K24" s="66">
        <v>0</v>
      </c>
      <c r="L24" s="16">
        <v>0</v>
      </c>
      <c r="M24" s="21">
        <v>0</v>
      </c>
      <c r="N24" s="65">
        <v>0</v>
      </c>
      <c r="O24" s="66">
        <v>0</v>
      </c>
    </row>
    <row r="25" spans="1:15" x14ac:dyDescent="0.2">
      <c r="A25" s="65" t="s">
        <v>27</v>
      </c>
      <c r="B25" s="67">
        <v>182.66666666666666</v>
      </c>
      <c r="C25" s="69">
        <v>2.8943759555104838E-5</v>
      </c>
      <c r="D25" s="16">
        <v>147</v>
      </c>
      <c r="E25" s="21">
        <v>1.7363571934798016E-3</v>
      </c>
      <c r="F25" s="65">
        <v>150</v>
      </c>
      <c r="G25" s="66">
        <v>1.791964829703609E-3</v>
      </c>
      <c r="H25" s="16">
        <v>201</v>
      </c>
      <c r="I25" s="21">
        <v>2.4237016314767696E-3</v>
      </c>
      <c r="J25" s="65">
        <v>154</v>
      </c>
      <c r="K25" s="66">
        <v>1.8411582559209976E-3</v>
      </c>
      <c r="L25" s="16">
        <v>281</v>
      </c>
      <c r="M25" s="21">
        <v>3.2634953079996283E-3</v>
      </c>
      <c r="N25" s="65">
        <v>163</v>
      </c>
      <c r="O25" s="66">
        <v>1.8989701290833684E-3</v>
      </c>
    </row>
    <row r="26" spans="1:15" x14ac:dyDescent="0.2">
      <c r="A26" s="65" t="s">
        <v>31</v>
      </c>
      <c r="B26" s="67">
        <v>182.66666666666666</v>
      </c>
      <c r="C26" s="69">
        <v>2.8943759555104838E-5</v>
      </c>
      <c r="D26" s="16">
        <v>147</v>
      </c>
      <c r="E26" s="21">
        <v>2.4160564206699379E-5</v>
      </c>
      <c r="F26" s="65">
        <v>150</v>
      </c>
      <c r="G26" s="66">
        <v>2.3267426022382332E-5</v>
      </c>
      <c r="H26" s="16">
        <v>201</v>
      </c>
      <c r="I26" s="21">
        <v>3.2036533761804703E-5</v>
      </c>
      <c r="J26" s="65">
        <v>154</v>
      </c>
      <c r="K26" s="66">
        <v>2.4208302064276501E-5</v>
      </c>
      <c r="L26" s="16">
        <v>281</v>
      </c>
      <c r="M26" s="21">
        <v>4.6029504748737872E-5</v>
      </c>
      <c r="N26" s="65">
        <v>163</v>
      </c>
      <c r="O26" s="66">
        <v>2.4715161553761843E-5</v>
      </c>
    </row>
    <row r="27" spans="1:15" x14ac:dyDescent="0.2">
      <c r="A27" s="72" t="s">
        <v>28</v>
      </c>
      <c r="B27" s="70">
        <v>84480.166666666672</v>
      </c>
      <c r="C27" s="71">
        <v>1.0038591304499376</v>
      </c>
      <c r="D27" s="77">
        <v>84660</v>
      </c>
      <c r="E27" s="78">
        <v>1</v>
      </c>
      <c r="F27" s="72">
        <v>83707</v>
      </c>
      <c r="G27" s="71">
        <v>1</v>
      </c>
      <c r="H27" s="77">
        <v>82931</v>
      </c>
      <c r="I27" s="78">
        <v>1</v>
      </c>
      <c r="J27" s="72">
        <v>83643</v>
      </c>
      <c r="K27" s="71">
        <v>1</v>
      </c>
      <c r="L27" s="77">
        <v>86104</v>
      </c>
      <c r="M27" s="78">
        <v>1</v>
      </c>
      <c r="N27" s="72">
        <v>85836</v>
      </c>
      <c r="O27" s="71">
        <v>1</v>
      </c>
    </row>
    <row r="28" spans="1:15" x14ac:dyDescent="0.2">
      <c r="A28" s="65"/>
      <c r="D28" s="16"/>
      <c r="E28" s="21"/>
      <c r="H28" s="16"/>
      <c r="I28" s="21"/>
      <c r="L28" s="16"/>
      <c r="M28" s="21"/>
    </row>
    <row r="29" spans="1:15" x14ac:dyDescent="0.2">
      <c r="A29" s="65" t="s">
        <v>34</v>
      </c>
      <c r="B29" s="63" t="s">
        <v>14</v>
      </c>
      <c r="C29" s="64" t="s">
        <v>12</v>
      </c>
      <c r="D29" s="79" t="s">
        <v>20</v>
      </c>
      <c r="E29" s="80" t="s">
        <v>36</v>
      </c>
      <c r="F29" s="63" t="s">
        <v>21</v>
      </c>
      <c r="G29" s="64" t="s">
        <v>37</v>
      </c>
      <c r="H29" s="79" t="s">
        <v>22</v>
      </c>
      <c r="I29" s="80" t="s">
        <v>38</v>
      </c>
      <c r="J29" s="63" t="s">
        <v>23</v>
      </c>
      <c r="K29" s="64" t="s">
        <v>39</v>
      </c>
      <c r="L29" s="79" t="s">
        <v>24</v>
      </c>
      <c r="M29" s="80" t="s">
        <v>40</v>
      </c>
      <c r="N29" s="63" t="s">
        <v>25</v>
      </c>
      <c r="O29" s="64" t="s">
        <v>41</v>
      </c>
    </row>
    <row r="30" spans="1:15" x14ac:dyDescent="0.2">
      <c r="A30" s="65" t="s">
        <v>29</v>
      </c>
      <c r="B30" s="67">
        <v>3360319.5</v>
      </c>
      <c r="C30" s="66">
        <v>0.73026163880557216</v>
      </c>
      <c r="D30" s="16">
        <v>3351113</v>
      </c>
      <c r="E30" s="21">
        <v>0.76466552088600548</v>
      </c>
      <c r="F30" s="65">
        <v>3320982</v>
      </c>
      <c r="G30" s="66">
        <v>0.70354437024811034</v>
      </c>
      <c r="H30" s="16">
        <v>3277988</v>
      </c>
      <c r="I30" s="21">
        <v>0.7116379499368034</v>
      </c>
      <c r="J30" s="65">
        <v>3335116</v>
      </c>
      <c r="K30" s="66">
        <v>0.71706347457308262</v>
      </c>
      <c r="L30" s="16">
        <v>3422378</v>
      </c>
      <c r="M30" s="21">
        <v>0.77714942555880684</v>
      </c>
      <c r="N30" s="65">
        <v>3454340</v>
      </c>
      <c r="O30" s="66">
        <v>0.7129313723527495</v>
      </c>
    </row>
    <row r="31" spans="1:15" x14ac:dyDescent="0.2">
      <c r="A31" s="65" t="s">
        <v>26</v>
      </c>
      <c r="B31" s="67">
        <v>1194145.6666666667</v>
      </c>
      <c r="C31" s="66">
        <v>0.25951067198002231</v>
      </c>
      <c r="D31" s="16">
        <v>987117</v>
      </c>
      <c r="E31" s="21">
        <v>0.22524287750977989</v>
      </c>
      <c r="F31" s="65">
        <v>1355643</v>
      </c>
      <c r="G31" s="66">
        <v>0.28719065647337416</v>
      </c>
      <c r="H31" s="16">
        <v>1280121</v>
      </c>
      <c r="I31" s="21">
        <v>0.27790909671147385</v>
      </c>
      <c r="J31" s="65">
        <v>1270050</v>
      </c>
      <c r="K31" s="66">
        <v>0.27306590411894027</v>
      </c>
      <c r="L31" s="16">
        <v>927973</v>
      </c>
      <c r="M31" s="21">
        <v>0.21072297796563752</v>
      </c>
      <c r="N31" s="65">
        <v>1343970</v>
      </c>
      <c r="O31" s="66">
        <v>0.27737813200232886</v>
      </c>
    </row>
    <row r="32" spans="1:15" x14ac:dyDescent="0.2">
      <c r="A32" s="65" t="s">
        <v>30</v>
      </c>
      <c r="B32" s="65">
        <v>0</v>
      </c>
      <c r="C32" s="66">
        <v>0</v>
      </c>
      <c r="D32" s="16">
        <v>0</v>
      </c>
      <c r="E32" s="21">
        <v>0</v>
      </c>
      <c r="F32" s="65">
        <v>0</v>
      </c>
      <c r="G32" s="66">
        <v>0</v>
      </c>
      <c r="H32" s="16">
        <v>0</v>
      </c>
      <c r="I32" s="21">
        <v>0</v>
      </c>
      <c r="J32" s="65">
        <v>0</v>
      </c>
      <c r="K32" s="66">
        <v>0</v>
      </c>
      <c r="L32" s="16">
        <v>0</v>
      </c>
      <c r="M32" s="21">
        <v>0</v>
      </c>
      <c r="N32" s="65">
        <v>0</v>
      </c>
      <c r="O32" s="66">
        <v>0</v>
      </c>
    </row>
    <row r="33" spans="1:15" x14ac:dyDescent="0.2">
      <c r="A33" s="65" t="s">
        <v>27</v>
      </c>
      <c r="B33" s="65">
        <v>47063</v>
      </c>
      <c r="C33" s="66">
        <v>1.0227689214405547E-2</v>
      </c>
      <c r="D33" s="16">
        <v>44226</v>
      </c>
      <c r="E33" s="21">
        <v>1.0091601604214623E-2</v>
      </c>
      <c r="F33" s="65">
        <v>43734</v>
      </c>
      <c r="G33" s="66">
        <v>9.2649732785154686E-3</v>
      </c>
      <c r="H33" s="16">
        <v>48149</v>
      </c>
      <c r="I33" s="21">
        <v>1.0452953351722808E-2</v>
      </c>
      <c r="J33" s="65">
        <v>45909</v>
      </c>
      <c r="K33" s="66">
        <v>9.8706213079771885E-3</v>
      </c>
      <c r="L33" s="16">
        <v>53407</v>
      </c>
      <c r="M33" s="21">
        <v>1.212759647555565E-2</v>
      </c>
      <c r="N33" s="65">
        <v>46953</v>
      </c>
      <c r="O33" s="66">
        <v>9.6904956449216477E-3</v>
      </c>
    </row>
    <row r="34" spans="1:15" x14ac:dyDescent="0.2">
      <c r="A34" s="65" t="s">
        <v>31</v>
      </c>
      <c r="B34" s="65">
        <v>47063</v>
      </c>
      <c r="C34" s="66">
        <v>7.4571906347184252E-3</v>
      </c>
      <c r="D34" s="16">
        <v>44226</v>
      </c>
      <c r="E34" s="21">
        <v>7.2688783170441274E-3</v>
      </c>
      <c r="F34" s="65">
        <v>43734</v>
      </c>
      <c r="G34" s="66">
        <v>6.7838507310857927E-3</v>
      </c>
      <c r="H34" s="16">
        <v>48149</v>
      </c>
      <c r="I34" s="21">
        <v>7.6742640004832576E-3</v>
      </c>
      <c r="J34" s="65">
        <v>45909</v>
      </c>
      <c r="K34" s="66">
        <v>7.2167463601874662E-3</v>
      </c>
      <c r="L34" s="16">
        <v>53407</v>
      </c>
      <c r="M34" s="21">
        <v>8.748390605394462E-3</v>
      </c>
      <c r="N34" s="65">
        <v>46953</v>
      </c>
      <c r="O34" s="66">
        <v>7.1193311683053978E-3</v>
      </c>
    </row>
    <row r="35" spans="1:15" x14ac:dyDescent="0.2">
      <c r="A35" s="81" t="s">
        <v>28</v>
      </c>
      <c r="B35" s="82">
        <v>4601528.166666667</v>
      </c>
      <c r="C35" s="83">
        <v>1</v>
      </c>
      <c r="D35" s="84">
        <v>4382456</v>
      </c>
      <c r="E35" s="85">
        <v>1</v>
      </c>
      <c r="F35" s="81">
        <v>4720359</v>
      </c>
      <c r="G35" s="83">
        <v>1</v>
      </c>
      <c r="H35" s="84">
        <v>4606258</v>
      </c>
      <c r="I35" s="85">
        <v>1</v>
      </c>
      <c r="J35" s="81">
        <v>4651075</v>
      </c>
      <c r="K35" s="83">
        <v>1</v>
      </c>
      <c r="L35" s="84">
        <v>4403758</v>
      </c>
      <c r="M35" s="85">
        <v>1</v>
      </c>
      <c r="N35" s="81">
        <v>4845263</v>
      </c>
      <c r="O35" s="83">
        <v>1</v>
      </c>
    </row>
  </sheetData>
  <mergeCells count="2">
    <mergeCell ref="A1:O1"/>
    <mergeCell ref="A20:O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2C1E-6451-7047-9B27-4FF948A655CA}">
  <dimension ref="A1:O44"/>
  <sheetViews>
    <sheetView workbookViewId="0">
      <selection sqref="A1:O1"/>
    </sheetView>
  </sheetViews>
  <sheetFormatPr baseColWidth="10" defaultRowHeight="16" x14ac:dyDescent="0.2"/>
  <cols>
    <col min="4" max="4" width="10.83203125" style="3"/>
    <col min="6" max="6" width="10.83203125" style="3"/>
    <col min="8" max="8" width="10.83203125" style="3"/>
    <col min="10" max="10" width="10.83203125" style="3"/>
    <col min="12" max="12" width="10.83203125" style="3"/>
    <col min="14" max="14" width="10.83203125" style="3"/>
  </cols>
  <sheetData>
    <row r="1" spans="1:15" ht="21" x14ac:dyDescent="0.25">
      <c r="A1" s="148" t="s">
        <v>17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9"/>
    </row>
    <row r="2" spans="1:15" x14ac:dyDescent="0.2">
      <c r="A2" s="65"/>
      <c r="B2" s="16" t="s">
        <v>14</v>
      </c>
      <c r="C2" s="16" t="s">
        <v>12</v>
      </c>
      <c r="D2" s="17" t="s">
        <v>2</v>
      </c>
      <c r="E2" s="17" t="s">
        <v>12</v>
      </c>
      <c r="F2" s="17" t="s">
        <v>5</v>
      </c>
      <c r="G2" s="17" t="s">
        <v>12</v>
      </c>
      <c r="H2" s="17" t="s">
        <v>4</v>
      </c>
      <c r="I2" s="17" t="s">
        <v>12</v>
      </c>
      <c r="J2" s="17" t="s">
        <v>3</v>
      </c>
      <c r="K2" s="17" t="s">
        <v>12</v>
      </c>
      <c r="L2" s="17" t="s">
        <v>1</v>
      </c>
      <c r="M2" s="17" t="s">
        <v>12</v>
      </c>
      <c r="N2" s="17" t="s">
        <v>0</v>
      </c>
      <c r="O2" s="87" t="s">
        <v>12</v>
      </c>
    </row>
    <row r="3" spans="1:15" x14ac:dyDescent="0.2">
      <c r="A3" s="65"/>
      <c r="B3" s="16" t="s">
        <v>14</v>
      </c>
      <c r="C3" s="16" t="s">
        <v>12</v>
      </c>
      <c r="D3" s="17" t="s">
        <v>20</v>
      </c>
      <c r="E3" s="17" t="s">
        <v>12</v>
      </c>
      <c r="F3" s="17" t="s">
        <v>24</v>
      </c>
      <c r="G3" s="17" t="s">
        <v>12</v>
      </c>
      <c r="H3" s="17" t="s">
        <v>21</v>
      </c>
      <c r="I3" s="17" t="s">
        <v>12</v>
      </c>
      <c r="J3" s="17" t="s">
        <v>22</v>
      </c>
      <c r="K3" s="17" t="s">
        <v>12</v>
      </c>
      <c r="L3" s="17" t="s">
        <v>25</v>
      </c>
      <c r="M3" s="17" t="s">
        <v>12</v>
      </c>
      <c r="N3" s="17" t="s">
        <v>23</v>
      </c>
      <c r="O3" s="87" t="s">
        <v>12</v>
      </c>
    </row>
    <row r="4" spans="1:15" x14ac:dyDescent="0.2">
      <c r="A4" s="88" t="s">
        <v>15</v>
      </c>
      <c r="B4" s="16"/>
      <c r="C4" s="16"/>
      <c r="D4" s="27"/>
      <c r="E4" s="16"/>
      <c r="F4" s="27"/>
      <c r="G4" s="16"/>
      <c r="H4" s="27"/>
      <c r="I4" s="16"/>
      <c r="J4" s="27"/>
      <c r="K4" s="16"/>
      <c r="L4" s="27"/>
      <c r="M4" s="16"/>
      <c r="N4" s="27"/>
      <c r="O4" s="89"/>
    </row>
    <row r="5" spans="1:15" ht="19" x14ac:dyDescent="0.25">
      <c r="A5" s="65" t="s">
        <v>9</v>
      </c>
      <c r="B5" s="16">
        <f>AVERAGE(D5,F5,H5,J5,L5,N5)</f>
        <v>81423.833333333328</v>
      </c>
      <c r="C5" s="29">
        <f>B5/B$9</f>
        <v>0.95975663421265622</v>
      </c>
      <c r="D5" s="11">
        <v>81490</v>
      </c>
      <c r="E5" s="29">
        <f>D5/D$9</f>
        <v>0.95886381286329514</v>
      </c>
      <c r="F5" s="31">
        <v>83038</v>
      </c>
      <c r="G5" s="29">
        <f>F5/F$9</f>
        <v>0.95918956694505086</v>
      </c>
      <c r="H5" s="31">
        <v>80639</v>
      </c>
      <c r="I5" s="29">
        <f>H5/H$9</f>
        <v>0.95964536475068429</v>
      </c>
      <c r="J5" s="31">
        <v>79826</v>
      </c>
      <c r="K5" s="29">
        <f>J5/J$9</f>
        <v>0.95815728826579605</v>
      </c>
      <c r="L5" s="31">
        <v>82783</v>
      </c>
      <c r="M5" s="29">
        <f>L5/L$9</f>
        <v>0.96067167989602187</v>
      </c>
      <c r="N5" s="31">
        <v>80767</v>
      </c>
      <c r="O5" s="90">
        <f>N5/N$9</f>
        <v>0.96200435937444173</v>
      </c>
    </row>
    <row r="6" spans="1:15" ht="19" x14ac:dyDescent="0.25">
      <c r="A6" s="65" t="s">
        <v>13</v>
      </c>
      <c r="B6" s="16">
        <f>AVERAGE(D6,F6,H6,J6,L6,N6)</f>
        <v>3170</v>
      </c>
      <c r="C6" s="29">
        <f t="shared" ref="C6" si="0">B6/B$9</f>
        <v>3.736533157311582E-2</v>
      </c>
      <c r="D6" s="11">
        <v>3284</v>
      </c>
      <c r="E6" s="29">
        <f t="shared" ref="E6:E11" si="1">D6/D$9</f>
        <v>3.8641658626126653E-2</v>
      </c>
      <c r="F6" s="31">
        <v>3183</v>
      </c>
      <c r="G6" s="29">
        <f t="shared" ref="G6" si="2">F6/F$9</f>
        <v>3.6767508750043316E-2</v>
      </c>
      <c r="H6" s="31">
        <v>3180</v>
      </c>
      <c r="I6" s="29">
        <f t="shared" ref="I6" si="3">H6/H$9</f>
        <v>3.7843627275972867E-2</v>
      </c>
      <c r="J6" s="31">
        <v>3215</v>
      </c>
      <c r="K6" s="29">
        <f t="shared" ref="K6" si="4">J6/J$9</f>
        <v>3.8589879009026308E-2</v>
      </c>
      <c r="L6" s="31">
        <v>3171</v>
      </c>
      <c r="M6" s="29">
        <f t="shared" ref="M6" si="5">L6/L$9</f>
        <v>3.679849603119343E-2</v>
      </c>
      <c r="N6" s="31">
        <v>2987</v>
      </c>
      <c r="O6" s="90">
        <f t="shared" ref="O6" si="6">N6/N$9</f>
        <v>3.5577736222113701E-2</v>
      </c>
    </row>
    <row r="7" spans="1:15" ht="19" x14ac:dyDescent="0.25">
      <c r="A7" s="65" t="s">
        <v>11</v>
      </c>
      <c r="B7" s="16">
        <f>AVERAGE(D7,F7,H7,J7,L7,N7)</f>
        <v>8.1666666666666661</v>
      </c>
      <c r="C7" s="29">
        <f t="shared" ref="C7" si="7">B7/B$9</f>
        <v>9.6261895219909317E-5</v>
      </c>
      <c r="D7" s="11">
        <v>6</v>
      </c>
      <c r="E7" s="29">
        <f t="shared" si="1"/>
        <v>7.0599863506930557E-5</v>
      </c>
      <c r="F7" s="31">
        <v>10</v>
      </c>
      <c r="G7" s="29">
        <f t="shared" ref="G7" si="8">F7/F$9</f>
        <v>1.1551212299730857E-4</v>
      </c>
      <c r="H7" s="31">
        <v>10</v>
      </c>
      <c r="I7" s="29">
        <f t="shared" ref="I7" si="9">H7/H$9</f>
        <v>1.1900511722004047E-4</v>
      </c>
      <c r="J7" s="31">
        <v>7</v>
      </c>
      <c r="K7" s="29">
        <f t="shared" ref="K7" si="10">J7/J$9</f>
        <v>8.4021509506433653E-5</v>
      </c>
      <c r="L7" s="31">
        <v>7</v>
      </c>
      <c r="M7" s="29">
        <f t="shared" ref="M7" si="11">L7/L$9</f>
        <v>8.1232883071067168E-5</v>
      </c>
      <c r="N7" s="31">
        <v>9</v>
      </c>
      <c r="O7" s="90">
        <f t="shared" ref="O7" si="12">N7/N$9</f>
        <v>1.0719773217242159E-4</v>
      </c>
    </row>
    <row r="8" spans="1:15" ht="19" x14ac:dyDescent="0.25">
      <c r="A8" s="65" t="s">
        <v>10</v>
      </c>
      <c r="B8" s="16">
        <f>AVERAGE(D8,F8,H8,J8,L8,N8)</f>
        <v>236</v>
      </c>
      <c r="C8" s="29">
        <f t="shared" ref="C8" si="13">B8/B$9</f>
        <v>2.7817723190079915E-3</v>
      </c>
      <c r="D8" s="11">
        <v>206</v>
      </c>
      <c r="E8" s="29">
        <f t="shared" si="1"/>
        <v>2.4239286470712825E-3</v>
      </c>
      <c r="F8" s="31">
        <v>340</v>
      </c>
      <c r="G8" s="29">
        <f t="shared" ref="G8" si="14">F8/F$9</f>
        <v>3.9274121819084917E-3</v>
      </c>
      <c r="H8" s="31">
        <v>201</v>
      </c>
      <c r="I8" s="29">
        <f t="shared" ref="I8" si="15">H8/H$9</f>
        <v>2.3920028561228131E-3</v>
      </c>
      <c r="J8" s="31">
        <v>264</v>
      </c>
      <c r="K8" s="29">
        <f t="shared" ref="K8" si="16">J8/J$9</f>
        <v>3.1688112156712119E-3</v>
      </c>
      <c r="L8" s="31">
        <v>211</v>
      </c>
      <c r="M8" s="29">
        <f t="shared" ref="M8" si="17">L8/L$9</f>
        <v>2.4485911897135959E-3</v>
      </c>
      <c r="N8" s="31">
        <v>194</v>
      </c>
      <c r="O8" s="90">
        <f t="shared" ref="O8" si="18">N8/N$9</f>
        <v>2.3107066712721989E-3</v>
      </c>
    </row>
    <row r="9" spans="1:15" x14ac:dyDescent="0.2">
      <c r="A9" s="65" t="s">
        <v>6</v>
      </c>
      <c r="B9" s="16">
        <f>SUM(B5:B8)</f>
        <v>84838</v>
      </c>
      <c r="C9" s="29">
        <f t="shared" ref="C9" si="19">B9/B$9</f>
        <v>1</v>
      </c>
      <c r="D9" s="27">
        <f>SUM(D5:D8)</f>
        <v>84986</v>
      </c>
      <c r="E9" s="29">
        <f t="shared" si="1"/>
        <v>1</v>
      </c>
      <c r="F9" s="27">
        <f>SUM(F5:F8)</f>
        <v>86571</v>
      </c>
      <c r="G9" s="29">
        <f t="shared" ref="G9" si="20">F9/F$9</f>
        <v>1</v>
      </c>
      <c r="H9" s="27">
        <f>SUM(H5:H8)</f>
        <v>84030</v>
      </c>
      <c r="I9" s="29">
        <f t="shared" ref="I9" si="21">H9/H$9</f>
        <v>1</v>
      </c>
      <c r="J9" s="27">
        <f>SUM(J5:J8)</f>
        <v>83312</v>
      </c>
      <c r="K9" s="29">
        <f t="shared" ref="K9" si="22">J9/J$9</f>
        <v>1</v>
      </c>
      <c r="L9" s="27">
        <f>SUM(L5:L8)</f>
        <v>86172</v>
      </c>
      <c r="M9" s="29">
        <f t="shared" ref="M9" si="23">L9/L$9</f>
        <v>1</v>
      </c>
      <c r="N9" s="27">
        <f>SUM(N5:N8)</f>
        <v>83957</v>
      </c>
      <c r="O9" s="90">
        <f t="shared" ref="O9" si="24">N9/N$9</f>
        <v>1</v>
      </c>
    </row>
    <row r="10" spans="1:15" x14ac:dyDescent="0.2">
      <c r="A10" s="65"/>
      <c r="B10" s="16"/>
      <c r="C10" s="29"/>
      <c r="D10" s="27"/>
      <c r="E10" s="29"/>
      <c r="F10" s="27"/>
      <c r="G10" s="29"/>
      <c r="H10" s="27"/>
      <c r="I10" s="29"/>
      <c r="J10" s="27"/>
      <c r="K10" s="29"/>
      <c r="L10" s="27"/>
      <c r="M10" s="29"/>
      <c r="N10" s="27"/>
      <c r="O10" s="90"/>
    </row>
    <row r="11" spans="1:15" x14ac:dyDescent="0.2">
      <c r="A11" s="65" t="s">
        <v>19</v>
      </c>
      <c r="B11" s="16">
        <f>SUM(B7:B8)</f>
        <v>244.16666666666666</v>
      </c>
      <c r="C11" s="29">
        <f t="shared" ref="C11" si="25">B11/B$9</f>
        <v>2.8780342142279008E-3</v>
      </c>
      <c r="D11" s="27">
        <f>SUM(D7:D8)</f>
        <v>212</v>
      </c>
      <c r="E11" s="29">
        <f t="shared" si="1"/>
        <v>2.4945285105782127E-3</v>
      </c>
      <c r="F11" s="27">
        <f>SUM(F7:F8)</f>
        <v>350</v>
      </c>
      <c r="G11" s="29">
        <f t="shared" ref="G11" si="26">F11/F$9</f>
        <v>4.0429243049058001E-3</v>
      </c>
      <c r="H11" s="27">
        <f>SUM(H7:H8)</f>
        <v>211</v>
      </c>
      <c r="I11" s="29">
        <f t="shared" ref="I11" si="27">H11/H$9</f>
        <v>2.5110079733428538E-3</v>
      </c>
      <c r="J11" s="27">
        <f>SUM(J7:J8)</f>
        <v>271</v>
      </c>
      <c r="K11" s="29">
        <f t="shared" ref="K11" si="28">J11/J$9</f>
        <v>3.2528327251776456E-3</v>
      </c>
      <c r="L11" s="27">
        <f>SUM(L7:L8)</f>
        <v>218</v>
      </c>
      <c r="M11" s="29">
        <f t="shared" ref="M11" si="29">L11/L$9</f>
        <v>2.5298240727846632E-3</v>
      </c>
      <c r="N11" s="27">
        <f>SUM(N7:N8)</f>
        <v>203</v>
      </c>
      <c r="O11" s="90">
        <f t="shared" ref="O11" si="30">N11/N$9</f>
        <v>2.4179044034446204E-3</v>
      </c>
    </row>
    <row r="12" spans="1:15" x14ac:dyDescent="0.2">
      <c r="A12" s="91"/>
      <c r="B12" s="16"/>
      <c r="C12" s="16"/>
      <c r="D12" s="27"/>
      <c r="E12" s="16"/>
      <c r="F12" s="27"/>
      <c r="G12" s="16"/>
      <c r="H12" s="54"/>
      <c r="I12" s="16"/>
      <c r="J12" s="27"/>
      <c r="K12" s="16"/>
      <c r="L12" s="27"/>
      <c r="M12" s="16"/>
      <c r="N12" s="27"/>
      <c r="O12" s="89"/>
    </row>
    <row r="13" spans="1:15" x14ac:dyDescent="0.2">
      <c r="A13" s="65"/>
      <c r="B13" s="16" t="s">
        <v>14</v>
      </c>
      <c r="C13" s="16" t="s">
        <v>12</v>
      </c>
      <c r="D13" s="17" t="s">
        <v>2</v>
      </c>
      <c r="E13" s="17" t="s">
        <v>12</v>
      </c>
      <c r="F13" s="17" t="s">
        <v>5</v>
      </c>
      <c r="G13" s="17" t="s">
        <v>12</v>
      </c>
      <c r="H13" s="17" t="s">
        <v>4</v>
      </c>
      <c r="I13" s="17" t="s">
        <v>12</v>
      </c>
      <c r="J13" s="17" t="s">
        <v>3</v>
      </c>
      <c r="K13" s="17" t="s">
        <v>12</v>
      </c>
      <c r="L13" s="17" t="s">
        <v>1</v>
      </c>
      <c r="M13" s="17" t="s">
        <v>12</v>
      </c>
      <c r="N13" s="17" t="s">
        <v>0</v>
      </c>
      <c r="O13" s="87" t="s">
        <v>12</v>
      </c>
    </row>
    <row r="14" spans="1:15" x14ac:dyDescent="0.2">
      <c r="A14" s="88" t="s">
        <v>8</v>
      </c>
      <c r="B14" s="16"/>
      <c r="C14" s="1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92"/>
    </row>
    <row r="15" spans="1:15" ht="19" x14ac:dyDescent="0.25">
      <c r="A15" s="65" t="s">
        <v>9</v>
      </c>
      <c r="B15" s="16">
        <f>AVERAGE(D15,F15,H15,J15,L15,N15)</f>
        <v>4153771.1666666665</v>
      </c>
      <c r="C15" s="29">
        <f>B15/B$19</f>
        <v>0.65235479051606471</v>
      </c>
      <c r="D15" s="11">
        <v>4152608</v>
      </c>
      <c r="E15" s="29">
        <f>D15/D$19</f>
        <v>0.67628736767138942</v>
      </c>
      <c r="F15" s="31">
        <v>4223754</v>
      </c>
      <c r="G15" s="29">
        <f>F15/F$19</f>
        <v>0.68576296547410998</v>
      </c>
      <c r="H15" s="11">
        <v>4117894</v>
      </c>
      <c r="I15" s="29">
        <f>H15/H$19</f>
        <v>0.63338884985436916</v>
      </c>
      <c r="J15" s="31">
        <v>4059473</v>
      </c>
      <c r="K15" s="29">
        <f>J15/J$19</f>
        <v>0.6408850603402152</v>
      </c>
      <c r="L15" s="31">
        <v>4251869</v>
      </c>
      <c r="M15" s="29">
        <f>L15/L$19</f>
        <v>0.63913861542857808</v>
      </c>
      <c r="N15" s="31">
        <v>4117029</v>
      </c>
      <c r="O15" s="90">
        <f>N15/N$19</f>
        <v>0.64162557507449469</v>
      </c>
    </row>
    <row r="16" spans="1:15" ht="19" x14ac:dyDescent="0.25">
      <c r="A16" s="65" t="s">
        <v>13</v>
      </c>
      <c r="B16" s="16">
        <f>AVERAGE(D16,F16,H16,J16,L16,N16)</f>
        <v>1726880.8333333333</v>
      </c>
      <c r="C16" s="29">
        <f t="shared" ref="C16:C21" si="31">B16/B$19</f>
        <v>0.27120872553492226</v>
      </c>
      <c r="D16" s="11">
        <v>1501732</v>
      </c>
      <c r="E16" s="29">
        <f t="shared" ref="E16:E21" si="32">D16/D$19</f>
        <v>0.24456976946244166</v>
      </c>
      <c r="F16" s="31">
        <v>1429649</v>
      </c>
      <c r="G16" s="29">
        <f t="shared" ref="G16:I21" si="33">F16/F$19</f>
        <v>0.23211587081707311</v>
      </c>
      <c r="H16" s="11">
        <v>1902305</v>
      </c>
      <c r="I16" s="29">
        <f t="shared" si="33"/>
        <v>0.29260072649325497</v>
      </c>
      <c r="J16" s="31">
        <v>1788060</v>
      </c>
      <c r="K16" s="29">
        <f t="shared" ref="K16" si="34">J16/J$19</f>
        <v>0.28228810512889857</v>
      </c>
      <c r="L16" s="31">
        <v>1938958</v>
      </c>
      <c r="M16" s="29">
        <f t="shared" ref="M16" si="35">L16/L$19</f>
        <v>0.29146310281294291</v>
      </c>
      <c r="N16" s="31">
        <v>1800581</v>
      </c>
      <c r="O16" s="90">
        <f t="shared" ref="O16" si="36">N16/N$19</f>
        <v>0.28061469073771617</v>
      </c>
    </row>
    <row r="17" spans="1:15" ht="19" x14ac:dyDescent="0.25">
      <c r="A17" s="65" t="s">
        <v>11</v>
      </c>
      <c r="B17" s="16">
        <f>AVERAGE(D17,F17,H17,J17,L17,N17)</f>
        <v>265419.16666666669</v>
      </c>
      <c r="C17" s="29">
        <f t="shared" si="31"/>
        <v>4.1684401456503394E-2</v>
      </c>
      <c r="D17" s="11">
        <v>314611</v>
      </c>
      <c r="E17" s="29">
        <f t="shared" si="32"/>
        <v>5.1237064762786062E-2</v>
      </c>
      <c r="F17" s="31">
        <v>314214</v>
      </c>
      <c r="G17" s="29">
        <f t="shared" si="33"/>
        <v>5.101535847814101E-2</v>
      </c>
      <c r="H17" s="11">
        <v>314384</v>
      </c>
      <c r="I17" s="29">
        <f t="shared" si="33"/>
        <v>4.835659202801626E-2</v>
      </c>
      <c r="J17" s="31">
        <v>303910</v>
      </c>
      <c r="K17" s="29">
        <f t="shared" ref="K17" si="37">J17/J$19</f>
        <v>4.7979473859782983E-2</v>
      </c>
      <c r="L17" s="31">
        <v>167284</v>
      </c>
      <c r="M17" s="29">
        <f t="shared" ref="M17" si="38">L17/L$19</f>
        <v>2.5146039105004001E-2</v>
      </c>
      <c r="N17" s="31">
        <v>178112</v>
      </c>
      <c r="O17" s="90">
        <f t="shared" ref="O17" si="39">N17/N$19</f>
        <v>2.7758175720323661E-2</v>
      </c>
    </row>
    <row r="18" spans="1:15" ht="19" x14ac:dyDescent="0.25">
      <c r="A18" s="65" t="s">
        <v>10</v>
      </c>
      <c r="B18" s="16">
        <f>AVERAGE(D18,F18,H18,J18,L18,N18)</f>
        <v>221278.66666666666</v>
      </c>
      <c r="C18" s="29">
        <f t="shared" si="31"/>
        <v>3.4752082492509502E-2</v>
      </c>
      <c r="D18" s="11">
        <v>171350</v>
      </c>
      <c r="E18" s="29">
        <f t="shared" si="32"/>
        <v>2.7905798103382881E-2</v>
      </c>
      <c r="F18" s="31">
        <v>191587</v>
      </c>
      <c r="G18" s="29">
        <f t="shared" si="33"/>
        <v>3.1105805230675913E-2</v>
      </c>
      <c r="H18" s="11">
        <v>166785</v>
      </c>
      <c r="I18" s="29">
        <f t="shared" si="33"/>
        <v>2.5653831624359674E-2</v>
      </c>
      <c r="J18" s="31">
        <v>182724</v>
      </c>
      <c r="K18" s="29">
        <f t="shared" ref="K18" si="40">J18/J$19</f>
        <v>2.8847360671103241E-2</v>
      </c>
      <c r="L18" s="31">
        <v>294388</v>
      </c>
      <c r="M18" s="29">
        <f t="shared" ref="M18" si="41">L18/L$19</f>
        <v>4.4252242653475035E-2</v>
      </c>
      <c r="N18" s="31">
        <v>320838</v>
      </c>
      <c r="O18" s="90">
        <f t="shared" ref="O18" si="42">N18/N$19</f>
        <v>5.0001558467465436E-2</v>
      </c>
    </row>
    <row r="19" spans="1:15" x14ac:dyDescent="0.2">
      <c r="A19" s="65" t="s">
        <v>6</v>
      </c>
      <c r="B19" s="16">
        <f>SUM(B15:B18)</f>
        <v>6367349.833333334</v>
      </c>
      <c r="C19" s="29">
        <f t="shared" si="31"/>
        <v>1</v>
      </c>
      <c r="D19" s="27">
        <f>SUM(D15:D18)</f>
        <v>6140301</v>
      </c>
      <c r="E19" s="29">
        <f t="shared" si="32"/>
        <v>1</v>
      </c>
      <c r="F19" s="27">
        <f>SUM(F15:F18)</f>
        <v>6159204</v>
      </c>
      <c r="G19" s="29">
        <f t="shared" si="33"/>
        <v>1</v>
      </c>
      <c r="H19" s="27">
        <f>SUM(H15:H18)</f>
        <v>6501368</v>
      </c>
      <c r="I19" s="29">
        <f t="shared" si="33"/>
        <v>1</v>
      </c>
      <c r="J19" s="27">
        <f>SUM(J15:J18)</f>
        <v>6334167</v>
      </c>
      <c r="K19" s="29">
        <f t="shared" ref="K19" si="43">J19/J$19</f>
        <v>1</v>
      </c>
      <c r="L19" s="27">
        <f>SUM(L15:L18)</f>
        <v>6652499</v>
      </c>
      <c r="M19" s="29">
        <f t="shared" ref="M19" si="44">L19/L$19</f>
        <v>1</v>
      </c>
      <c r="N19" s="27">
        <f>SUM(N15:N18)</f>
        <v>6416560</v>
      </c>
      <c r="O19" s="90">
        <f t="shared" ref="O19" si="45">N19/N$19</f>
        <v>1</v>
      </c>
    </row>
    <row r="20" spans="1:15" x14ac:dyDescent="0.2">
      <c r="A20" s="65"/>
      <c r="B20" s="16"/>
      <c r="C20" s="29"/>
      <c r="D20" s="27"/>
      <c r="E20" s="29"/>
      <c r="F20" s="27"/>
      <c r="G20" s="29"/>
      <c r="H20" s="27"/>
      <c r="I20" s="29"/>
      <c r="J20" s="27"/>
      <c r="K20" s="29"/>
      <c r="L20" s="27"/>
      <c r="M20" s="29"/>
      <c r="N20" s="27"/>
      <c r="O20" s="90"/>
    </row>
    <row r="21" spans="1:15" x14ac:dyDescent="0.2">
      <c r="A21" s="65" t="s">
        <v>19</v>
      </c>
      <c r="B21" s="16">
        <f>SUM(B17:B18)</f>
        <v>486697.83333333337</v>
      </c>
      <c r="C21" s="29">
        <f t="shared" si="31"/>
        <v>7.6436483949012909E-2</v>
      </c>
      <c r="D21" s="27">
        <f>SUM(D17:D18)</f>
        <v>485961</v>
      </c>
      <c r="E21" s="29">
        <f t="shared" si="32"/>
        <v>7.9142862866168937E-2</v>
      </c>
      <c r="F21" s="27">
        <f>SUM(F17:F18)</f>
        <v>505801</v>
      </c>
      <c r="G21" s="29">
        <f t="shared" si="33"/>
        <v>8.2121163708816919E-2</v>
      </c>
      <c r="H21" s="27">
        <f>SUM(H17:H18)</f>
        <v>481169</v>
      </c>
      <c r="I21" s="29">
        <f t="shared" si="33"/>
        <v>7.4010423652375937E-2</v>
      </c>
      <c r="J21" s="27">
        <f>SUM(J17:J18)</f>
        <v>486634</v>
      </c>
      <c r="K21" s="29">
        <f t="shared" ref="K21" si="46">J21/J$19</f>
        <v>7.682683453088622E-2</v>
      </c>
      <c r="L21" s="27">
        <f>SUM(L17:L18)</f>
        <v>461672</v>
      </c>
      <c r="M21" s="29">
        <f t="shared" ref="M21" si="47">L21/L$19</f>
        <v>6.9398281758479036E-2</v>
      </c>
      <c r="N21" s="27">
        <f>SUM(N17:N18)</f>
        <v>498950</v>
      </c>
      <c r="O21" s="90">
        <f t="shared" ref="O21" si="48">N21/N$19</f>
        <v>7.7759734187789101E-2</v>
      </c>
    </row>
    <row r="22" spans="1:15" x14ac:dyDescent="0.2">
      <c r="A22" s="65"/>
      <c r="B22" s="16"/>
      <c r="C22" s="16"/>
      <c r="D22" s="27"/>
      <c r="E22" s="16"/>
      <c r="F22" s="27"/>
      <c r="G22" s="16"/>
      <c r="H22" s="27"/>
      <c r="I22" s="16"/>
      <c r="J22" s="27"/>
      <c r="K22" s="16"/>
      <c r="L22" s="27"/>
      <c r="M22" s="16"/>
      <c r="N22" s="27"/>
      <c r="O22" s="89"/>
    </row>
    <row r="23" spans="1:15" ht="17" thickBot="1" x14ac:dyDescent="0.25">
      <c r="A23" s="65"/>
      <c r="B23" s="16"/>
      <c r="C23" s="16"/>
      <c r="D23" s="27"/>
      <c r="E23" s="16"/>
      <c r="F23" s="27"/>
      <c r="G23" s="16"/>
      <c r="H23" s="27"/>
      <c r="I23" s="16"/>
      <c r="J23" s="27"/>
      <c r="K23" s="16"/>
      <c r="L23" s="27"/>
      <c r="M23" s="16"/>
      <c r="N23" s="27"/>
      <c r="O23" s="89"/>
    </row>
    <row r="24" spans="1:15" ht="21" x14ac:dyDescent="0.25">
      <c r="A24" s="148" t="s">
        <v>18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9"/>
    </row>
    <row r="25" spans="1:15" x14ac:dyDescent="0.2">
      <c r="A25" s="65"/>
      <c r="B25" s="16" t="s">
        <v>14</v>
      </c>
      <c r="C25" s="16" t="s">
        <v>12</v>
      </c>
      <c r="D25" s="17" t="s">
        <v>2</v>
      </c>
      <c r="E25" s="17" t="s">
        <v>12</v>
      </c>
      <c r="F25" s="17" t="s">
        <v>5</v>
      </c>
      <c r="G25" s="17" t="s">
        <v>12</v>
      </c>
      <c r="H25" s="17" t="s">
        <v>4</v>
      </c>
      <c r="I25" s="17" t="s">
        <v>12</v>
      </c>
      <c r="J25" s="17" t="s">
        <v>3</v>
      </c>
      <c r="K25" s="17" t="s">
        <v>12</v>
      </c>
      <c r="L25" s="17" t="s">
        <v>1</v>
      </c>
      <c r="M25" s="17" t="s">
        <v>12</v>
      </c>
      <c r="N25" s="17" t="s">
        <v>0</v>
      </c>
      <c r="O25" s="87" t="s">
        <v>12</v>
      </c>
    </row>
    <row r="26" spans="1:15" x14ac:dyDescent="0.2">
      <c r="A26" s="88" t="s">
        <v>15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92"/>
    </row>
    <row r="27" spans="1:15" ht="19" x14ac:dyDescent="0.25">
      <c r="A27" s="65" t="s">
        <v>9</v>
      </c>
      <c r="B27" s="27">
        <f>AVERAGE(D27,F27,H27,J27,L27,N27)</f>
        <v>81388.166666666672</v>
      </c>
      <c r="C27" s="29">
        <f>B27/B$31</f>
        <v>0.96074990310439734</v>
      </c>
      <c r="D27" s="11">
        <v>81453</v>
      </c>
      <c r="E27" s="29">
        <f>D27/D$31</f>
        <v>0.95982889868256704</v>
      </c>
      <c r="F27" s="31">
        <v>83004</v>
      </c>
      <c r="G27" s="29">
        <f>F27/F$31</f>
        <v>0.96026099330163472</v>
      </c>
      <c r="H27" s="31">
        <v>80604</v>
      </c>
      <c r="I27" s="29">
        <f>H27/H$31</f>
        <v>0.96064643768026126</v>
      </c>
      <c r="J27" s="31">
        <v>79792</v>
      </c>
      <c r="K27" s="29">
        <f>J27/J$31</f>
        <v>0.95911915665981518</v>
      </c>
      <c r="L27" s="31">
        <v>82746</v>
      </c>
      <c r="M27" s="29">
        <f>L27/L$31</f>
        <v>0.96165959672264512</v>
      </c>
      <c r="N27" s="31">
        <v>80730</v>
      </c>
      <c r="O27" s="90">
        <f>N27/N$31</f>
        <v>0.96297444950735978</v>
      </c>
    </row>
    <row r="28" spans="1:15" ht="19" x14ac:dyDescent="0.25">
      <c r="A28" s="65" t="s">
        <v>13</v>
      </c>
      <c r="B28" s="27">
        <f t="shared" ref="B28:B30" si="49">AVERAGE(D28,F28,H28,J28,L28,N28)</f>
        <v>3092</v>
      </c>
      <c r="C28" s="29">
        <f t="shared" ref="C28:C33" si="50">B28/B$31</f>
        <v>3.6499638977805497E-2</v>
      </c>
      <c r="D28" s="11">
        <v>3207</v>
      </c>
      <c r="E28" s="29">
        <f t="shared" ref="E28:E33" si="51">D28/D$31</f>
        <v>3.7790766185100515E-2</v>
      </c>
      <c r="F28" s="31">
        <v>3100</v>
      </c>
      <c r="G28" s="29">
        <f t="shared" ref="G28:I33" si="52">F28/F$31</f>
        <v>3.5863441270722704E-2</v>
      </c>
      <c r="H28" s="31">
        <v>3103</v>
      </c>
      <c r="I28" s="29">
        <f t="shared" si="52"/>
        <v>3.6981860653588543E-2</v>
      </c>
      <c r="J28" s="31">
        <v>3139</v>
      </c>
      <c r="K28" s="29">
        <f t="shared" ref="K28" si="53">J28/J$31</f>
        <v>3.7731539913213853E-2</v>
      </c>
      <c r="L28" s="31">
        <v>3090</v>
      </c>
      <c r="M28" s="29">
        <f t="shared" ref="M28" si="54">L28/L$31</f>
        <v>3.5911441687489103E-2</v>
      </c>
      <c r="N28" s="31">
        <v>2913</v>
      </c>
      <c r="O28" s="90">
        <f t="shared" ref="O28" si="55">N28/N$31</f>
        <v>3.4747238590547985E-2</v>
      </c>
    </row>
    <row r="29" spans="1:15" ht="19" x14ac:dyDescent="0.25">
      <c r="A29" s="65" t="s">
        <v>11</v>
      </c>
      <c r="B29" s="27">
        <f t="shared" si="49"/>
        <v>0</v>
      </c>
      <c r="C29" s="29">
        <f t="shared" si="50"/>
        <v>0</v>
      </c>
      <c r="D29" s="31">
        <v>0</v>
      </c>
      <c r="E29" s="29">
        <f t="shared" si="51"/>
        <v>0</v>
      </c>
      <c r="F29" s="31">
        <v>0</v>
      </c>
      <c r="G29" s="29">
        <f t="shared" si="52"/>
        <v>0</v>
      </c>
      <c r="H29" s="31">
        <v>0</v>
      </c>
      <c r="I29" s="29">
        <f t="shared" si="52"/>
        <v>0</v>
      </c>
      <c r="J29" s="31">
        <v>0</v>
      </c>
      <c r="K29" s="29">
        <f t="shared" ref="K29" si="56">J29/J$31</f>
        <v>0</v>
      </c>
      <c r="L29" s="31">
        <v>0</v>
      </c>
      <c r="M29" s="29">
        <f t="shared" ref="M29" si="57">L29/L$31</f>
        <v>0</v>
      </c>
      <c r="N29" s="31">
        <v>0</v>
      </c>
      <c r="O29" s="90">
        <f t="shared" ref="O29" si="58">N29/N$31</f>
        <v>0</v>
      </c>
    </row>
    <row r="30" spans="1:15" ht="19" x14ac:dyDescent="0.25">
      <c r="A30" s="65" t="s">
        <v>10</v>
      </c>
      <c r="B30" s="27">
        <f t="shared" si="49"/>
        <v>233</v>
      </c>
      <c r="C30" s="29">
        <f t="shared" si="50"/>
        <v>2.7504579177971152E-3</v>
      </c>
      <c r="D30" s="11">
        <v>202</v>
      </c>
      <c r="E30" s="29">
        <f t="shared" si="51"/>
        <v>2.3803351323324925E-3</v>
      </c>
      <c r="F30" s="31">
        <v>335</v>
      </c>
      <c r="G30" s="29">
        <f t="shared" si="52"/>
        <v>3.875565427642615E-3</v>
      </c>
      <c r="H30" s="31">
        <v>199</v>
      </c>
      <c r="I30" s="29">
        <f t="shared" si="52"/>
        <v>2.3717016661502156E-3</v>
      </c>
      <c r="J30" s="31">
        <v>262</v>
      </c>
      <c r="K30" s="29">
        <f t="shared" ref="K30" si="59">J30/J$31</f>
        <v>3.1493034269710193E-3</v>
      </c>
      <c r="L30" s="31">
        <v>209</v>
      </c>
      <c r="M30" s="29">
        <f t="shared" ref="M30" si="60">L30/L$31</f>
        <v>2.4289615898657681E-3</v>
      </c>
      <c r="N30" s="31">
        <v>191</v>
      </c>
      <c r="O30" s="90">
        <f t="shared" ref="O30" si="61">N30/N$31</f>
        <v>2.2783119020922298E-3</v>
      </c>
    </row>
    <row r="31" spans="1:15" x14ac:dyDescent="0.2">
      <c r="A31" s="65" t="s">
        <v>6</v>
      </c>
      <c r="B31" s="27">
        <f>SUM(B27:B30)</f>
        <v>84713.166666666672</v>
      </c>
      <c r="C31" s="29">
        <f t="shared" si="50"/>
        <v>1</v>
      </c>
      <c r="D31" s="27">
        <f>SUM(D27:D30)</f>
        <v>84862</v>
      </c>
      <c r="E31" s="29">
        <f t="shared" si="51"/>
        <v>1</v>
      </c>
      <c r="F31" s="27">
        <f>SUM(F27:F30)</f>
        <v>86439</v>
      </c>
      <c r="G31" s="29">
        <f t="shared" si="52"/>
        <v>1</v>
      </c>
      <c r="H31" s="27">
        <f>SUM(H27:H30)</f>
        <v>83906</v>
      </c>
      <c r="I31" s="29">
        <f t="shared" si="52"/>
        <v>1</v>
      </c>
      <c r="J31" s="27">
        <f>SUM(J27:J30)</f>
        <v>83193</v>
      </c>
      <c r="K31" s="29">
        <f t="shared" ref="K31" si="62">J31/J$31</f>
        <v>1</v>
      </c>
      <c r="L31" s="27">
        <f>SUM(L27:L30)</f>
        <v>86045</v>
      </c>
      <c r="M31" s="29">
        <f t="shared" ref="M31" si="63">L31/L$31</f>
        <v>1</v>
      </c>
      <c r="N31" s="27">
        <f>SUM(N27:N30)</f>
        <v>83834</v>
      </c>
      <c r="O31" s="90">
        <f t="shared" ref="O31" si="64">N31/N$31</f>
        <v>1</v>
      </c>
    </row>
    <row r="32" spans="1:15" x14ac:dyDescent="0.2">
      <c r="A32" s="65"/>
      <c r="B32" s="27"/>
      <c r="C32" s="29"/>
      <c r="D32" s="27"/>
      <c r="E32" s="29"/>
      <c r="F32" s="27"/>
      <c r="G32" s="29"/>
      <c r="H32" s="27"/>
      <c r="I32" s="29"/>
      <c r="J32" s="27"/>
      <c r="K32" s="29"/>
      <c r="L32" s="27"/>
      <c r="M32" s="29"/>
      <c r="N32" s="27"/>
      <c r="O32" s="90"/>
    </row>
    <row r="33" spans="1:15" x14ac:dyDescent="0.2">
      <c r="A33" s="65" t="s">
        <v>19</v>
      </c>
      <c r="B33" s="16">
        <f>SUM(B29:B30)</f>
        <v>233</v>
      </c>
      <c r="C33" s="29">
        <f t="shared" si="50"/>
        <v>2.7504579177971152E-3</v>
      </c>
      <c r="D33" s="27">
        <f>SUM(D29:D30)</f>
        <v>202</v>
      </c>
      <c r="E33" s="29">
        <f t="shared" si="51"/>
        <v>2.3803351323324925E-3</v>
      </c>
      <c r="F33" s="27">
        <f>SUM(F29:F30)</f>
        <v>335</v>
      </c>
      <c r="G33" s="29">
        <f t="shared" si="52"/>
        <v>3.875565427642615E-3</v>
      </c>
      <c r="H33" s="27">
        <f>SUM(H29:H30)</f>
        <v>199</v>
      </c>
      <c r="I33" s="29">
        <f t="shared" si="52"/>
        <v>2.3717016661502156E-3</v>
      </c>
      <c r="J33" s="27">
        <f>SUM(J29:J30)</f>
        <v>262</v>
      </c>
      <c r="K33" s="29">
        <f t="shared" ref="K33" si="65">J33/J$31</f>
        <v>3.1493034269710193E-3</v>
      </c>
      <c r="L33" s="27">
        <f>SUM(L29:L30)</f>
        <v>209</v>
      </c>
      <c r="M33" s="29">
        <f t="shared" ref="M33" si="66">L33/L$31</f>
        <v>2.4289615898657681E-3</v>
      </c>
      <c r="N33" s="27">
        <f>SUM(N29:N30)</f>
        <v>191</v>
      </c>
      <c r="O33" s="90">
        <f t="shared" ref="O33" si="67">N33/N$31</f>
        <v>2.2783119020922298E-3</v>
      </c>
    </row>
    <row r="34" spans="1:15" ht="19" x14ac:dyDescent="0.25">
      <c r="A34" s="65"/>
      <c r="B34" s="16"/>
      <c r="C34" s="16"/>
      <c r="D34" s="27"/>
      <c r="E34" s="16"/>
      <c r="F34" s="27"/>
      <c r="G34" s="16"/>
      <c r="H34" s="27"/>
      <c r="I34" s="16"/>
      <c r="J34" s="27"/>
      <c r="K34" s="16"/>
      <c r="L34" s="27"/>
      <c r="M34" s="16"/>
      <c r="N34" s="31">
        <v>154</v>
      </c>
      <c r="O34" s="89"/>
    </row>
    <row r="35" spans="1:15" x14ac:dyDescent="0.2">
      <c r="A35" s="91"/>
      <c r="B35" s="16"/>
      <c r="C35" s="16"/>
      <c r="D35" s="27"/>
      <c r="E35" s="16"/>
      <c r="F35" s="27"/>
      <c r="G35" s="16"/>
      <c r="H35" s="27"/>
      <c r="I35" s="16"/>
      <c r="J35" s="27"/>
      <c r="K35" s="16"/>
      <c r="L35" s="27"/>
      <c r="M35" s="16"/>
      <c r="N35" s="27"/>
      <c r="O35" s="89"/>
    </row>
    <row r="36" spans="1:15" x14ac:dyDescent="0.2">
      <c r="A36" s="65"/>
      <c r="B36" s="27" t="s">
        <v>14</v>
      </c>
      <c r="C36" s="27" t="s">
        <v>12</v>
      </c>
      <c r="D36" s="17" t="s">
        <v>2</v>
      </c>
      <c r="E36" s="17" t="s">
        <v>12</v>
      </c>
      <c r="F36" s="17" t="s">
        <v>5</v>
      </c>
      <c r="G36" s="17" t="s">
        <v>12</v>
      </c>
      <c r="H36" s="17" t="s">
        <v>4</v>
      </c>
      <c r="I36" s="17" t="s">
        <v>12</v>
      </c>
      <c r="J36" s="17" t="s">
        <v>3</v>
      </c>
      <c r="K36" s="17" t="s">
        <v>12</v>
      </c>
      <c r="L36" s="17" t="s">
        <v>1</v>
      </c>
      <c r="M36" s="17" t="s">
        <v>12</v>
      </c>
      <c r="N36" s="17" t="s">
        <v>0</v>
      </c>
      <c r="O36" s="87" t="s">
        <v>12</v>
      </c>
    </row>
    <row r="37" spans="1:15" x14ac:dyDescent="0.2">
      <c r="A37" s="88" t="s">
        <v>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92"/>
    </row>
    <row r="38" spans="1:15" ht="19" x14ac:dyDescent="0.25">
      <c r="A38" s="65" t="s">
        <v>9</v>
      </c>
      <c r="B38" s="27">
        <f>AVERAGE(D38,F38,H38,J38,L38,N38)</f>
        <v>3396287.5</v>
      </c>
      <c r="C38" s="29">
        <f>B38/B$42</f>
        <v>0.73567966736346213</v>
      </c>
      <c r="D38" s="11">
        <v>3392877</v>
      </c>
      <c r="E38" s="29">
        <f>D38/D$42</f>
        <v>0.77146626423757025</v>
      </c>
      <c r="F38" s="31">
        <v>3455501</v>
      </c>
      <c r="G38" s="29">
        <f>F38/F$42</f>
        <v>0.78205472910428675</v>
      </c>
      <c r="H38" s="31">
        <v>3361892</v>
      </c>
      <c r="I38" s="29">
        <f>H38/H$42</f>
        <v>0.70996118951251008</v>
      </c>
      <c r="J38" s="31">
        <v>3319075</v>
      </c>
      <c r="K38" s="29">
        <f>J38/J$42</f>
        <v>0.71802968798540001</v>
      </c>
      <c r="L38" s="31">
        <v>3488491</v>
      </c>
      <c r="M38" s="29">
        <f>L38/L$42</f>
        <v>0.71771468849024211</v>
      </c>
      <c r="N38" s="31">
        <v>3359889</v>
      </c>
      <c r="O38" s="90">
        <f>N38/N$42</f>
        <v>0.72032840342295934</v>
      </c>
    </row>
    <row r="39" spans="1:15" ht="19" x14ac:dyDescent="0.25">
      <c r="A39" s="65" t="s">
        <v>13</v>
      </c>
      <c r="B39" s="27">
        <f t="shared" ref="B39:B41" si="68">AVERAGE(D39,F39,H39,J39,L39,N39)</f>
        <v>1158177.6666666667</v>
      </c>
      <c r="C39" s="29">
        <f t="shared" ref="C39:E44" si="69">B39/B$42</f>
        <v>0.25087621721103531</v>
      </c>
      <c r="D39" s="11">
        <v>945353</v>
      </c>
      <c r="E39" s="29">
        <f t="shared" si="69"/>
        <v>0.21495266326948478</v>
      </c>
      <c r="F39" s="31">
        <v>894850</v>
      </c>
      <c r="G39" s="29">
        <f t="shared" ref="G39" si="70">F39/F$42</f>
        <v>0.20252393917379014</v>
      </c>
      <c r="H39" s="31">
        <v>1314733</v>
      </c>
      <c r="I39" s="29">
        <f t="shared" ref="I39" si="71">H39/H$42</f>
        <v>0.27764407796899809</v>
      </c>
      <c r="J39" s="31">
        <v>1239034</v>
      </c>
      <c r="K39" s="29">
        <f t="shared" ref="K39" si="72">J39/J$42</f>
        <v>0.26804552365442241</v>
      </c>
      <c r="L39" s="31">
        <v>1309819</v>
      </c>
      <c r="M39" s="29">
        <f t="shared" ref="M39" si="73">L39/L$42</f>
        <v>0.26947936387498217</v>
      </c>
      <c r="N39" s="31">
        <v>1245277</v>
      </c>
      <c r="O39" s="90">
        <f t="shared" ref="O39" si="74">N39/N$42</f>
        <v>0.2669756034289622</v>
      </c>
    </row>
    <row r="40" spans="1:15" ht="19" x14ac:dyDescent="0.25">
      <c r="A40" s="65" t="s">
        <v>11</v>
      </c>
      <c r="B40" s="27">
        <f t="shared" si="68"/>
        <v>0</v>
      </c>
      <c r="C40" s="29">
        <f t="shared" si="69"/>
        <v>0</v>
      </c>
      <c r="D40" s="31">
        <v>0</v>
      </c>
      <c r="E40" s="29">
        <f t="shared" si="69"/>
        <v>0</v>
      </c>
      <c r="F40" s="31">
        <v>0</v>
      </c>
      <c r="G40" s="29">
        <f t="shared" ref="G40" si="75">F40/F$42</f>
        <v>0</v>
      </c>
      <c r="H40" s="31">
        <v>0</v>
      </c>
      <c r="I40" s="29">
        <f t="shared" ref="I40" si="76">H40/H$42</f>
        <v>0</v>
      </c>
      <c r="J40" s="31">
        <v>0</v>
      </c>
      <c r="K40" s="29">
        <f t="shared" ref="K40" si="77">J40/J$42</f>
        <v>0</v>
      </c>
      <c r="L40" s="31">
        <v>0</v>
      </c>
      <c r="M40" s="29">
        <f t="shared" ref="M40" si="78">L40/L$42</f>
        <v>0</v>
      </c>
      <c r="N40" s="31">
        <v>0</v>
      </c>
      <c r="O40" s="90">
        <f t="shared" ref="O40" si="79">N40/N$42</f>
        <v>0</v>
      </c>
    </row>
    <row r="41" spans="1:15" ht="19" x14ac:dyDescent="0.25">
      <c r="A41" s="65" t="s">
        <v>10</v>
      </c>
      <c r="B41" s="27">
        <f t="shared" si="68"/>
        <v>62065.166666666664</v>
      </c>
      <c r="C41" s="29">
        <f t="shared" si="69"/>
        <v>1.3444115425502454E-2</v>
      </c>
      <c r="D41" s="11">
        <v>59729</v>
      </c>
      <c r="E41" s="29">
        <f t="shared" si="69"/>
        <v>1.3581072492945023E-2</v>
      </c>
      <c r="F41" s="31">
        <v>68139</v>
      </c>
      <c r="G41" s="29">
        <f t="shared" ref="G41" si="80">F41/F$42</f>
        <v>1.5421331721923101E-2</v>
      </c>
      <c r="H41" s="31">
        <v>58693</v>
      </c>
      <c r="I41" s="29">
        <f t="shared" ref="I41" si="81">H41/H$42</f>
        <v>1.2394732518491894E-2</v>
      </c>
      <c r="J41" s="31">
        <v>64367</v>
      </c>
      <c r="K41" s="29">
        <f t="shared" ref="K41" si="82">J41/J$42</f>
        <v>1.3924788360177532E-2</v>
      </c>
      <c r="L41" s="31">
        <v>62244</v>
      </c>
      <c r="M41" s="29">
        <f t="shared" ref="M41" si="83">L41/L$42</f>
        <v>1.2805947634775789E-2</v>
      </c>
      <c r="N41" s="31">
        <v>59219</v>
      </c>
      <c r="O41" s="90">
        <f t="shared" ref="O41" si="84">N41/N$42</f>
        <v>1.2695993148078471E-2</v>
      </c>
    </row>
    <row r="42" spans="1:15" x14ac:dyDescent="0.2">
      <c r="A42" s="65" t="s">
        <v>6</v>
      </c>
      <c r="B42" s="27">
        <f>SUM(B38:B41)</f>
        <v>4616530.333333334</v>
      </c>
      <c r="C42" s="29">
        <f t="shared" si="69"/>
        <v>1</v>
      </c>
      <c r="D42" s="27">
        <f>SUM(D38:D41)</f>
        <v>4397959</v>
      </c>
      <c r="E42" s="29">
        <f t="shared" si="69"/>
        <v>1</v>
      </c>
      <c r="F42" s="27">
        <f>SUM(F38:F41)</f>
        <v>4418490</v>
      </c>
      <c r="G42" s="29">
        <f t="shared" ref="G42" si="85">F42/F$42</f>
        <v>1</v>
      </c>
      <c r="H42" s="27">
        <f>SUM(H38:H41)</f>
        <v>4735318</v>
      </c>
      <c r="I42" s="29">
        <f t="shared" ref="I42" si="86">H42/H$42</f>
        <v>1</v>
      </c>
      <c r="J42" s="27">
        <f>SUM(J38:J41)</f>
        <v>4622476</v>
      </c>
      <c r="K42" s="29">
        <f t="shared" ref="K42" si="87">J42/J$42</f>
        <v>1</v>
      </c>
      <c r="L42" s="27">
        <f>SUM(L38:L41)</f>
        <v>4860554</v>
      </c>
      <c r="M42" s="29">
        <f t="shared" ref="M42" si="88">L42/L$42</f>
        <v>1</v>
      </c>
      <c r="N42" s="27">
        <f>SUM(N38:N41)</f>
        <v>4664385</v>
      </c>
      <c r="O42" s="90">
        <f t="shared" ref="O42" si="89">N42/N$42</f>
        <v>1</v>
      </c>
    </row>
    <row r="43" spans="1:15" ht="19" x14ac:dyDescent="0.25">
      <c r="A43" s="65"/>
      <c r="B43" s="27"/>
      <c r="C43" s="29"/>
      <c r="D43" s="27"/>
      <c r="E43" s="29"/>
      <c r="F43" s="27"/>
      <c r="G43" s="29"/>
      <c r="H43" s="31"/>
      <c r="I43" s="29"/>
      <c r="J43" s="27"/>
      <c r="K43" s="29"/>
      <c r="L43" s="27"/>
      <c r="M43" s="29"/>
      <c r="N43" s="27"/>
      <c r="O43" s="90"/>
    </row>
    <row r="44" spans="1:15" x14ac:dyDescent="0.2">
      <c r="A44" s="93" t="s">
        <v>19</v>
      </c>
      <c r="B44" s="94">
        <f>SUM(B40:B41)</f>
        <v>62065.166666666664</v>
      </c>
      <c r="C44" s="95">
        <f t="shared" si="69"/>
        <v>1.3444115425502454E-2</v>
      </c>
      <c r="D44" s="96">
        <f>SUM(D40:D41)</f>
        <v>59729</v>
      </c>
      <c r="E44" s="95">
        <f t="shared" si="69"/>
        <v>1.3581072492945023E-2</v>
      </c>
      <c r="F44" s="96">
        <f>SUM(F40:F41)</f>
        <v>68139</v>
      </c>
      <c r="G44" s="95">
        <f t="shared" ref="G44" si="90">F44/F$42</f>
        <v>1.5421331721923101E-2</v>
      </c>
      <c r="H44" s="96">
        <f>SUM(H40:H41)</f>
        <v>58693</v>
      </c>
      <c r="I44" s="95">
        <f t="shared" ref="I44" si="91">H44/H$42</f>
        <v>1.2394732518491894E-2</v>
      </c>
      <c r="J44" s="96">
        <f>SUM(J40:J41)</f>
        <v>64367</v>
      </c>
      <c r="K44" s="95">
        <f t="shared" ref="K44" si="92">J44/J$42</f>
        <v>1.3924788360177532E-2</v>
      </c>
      <c r="L44" s="96">
        <f>SUM(L40:L41)</f>
        <v>62244</v>
      </c>
      <c r="M44" s="95">
        <f t="shared" ref="M44" si="93">L44/L$42</f>
        <v>1.2805947634775789E-2</v>
      </c>
      <c r="N44" s="96">
        <f>SUM(N40:N41)</f>
        <v>59219</v>
      </c>
      <c r="O44" s="97">
        <f t="shared" ref="O44" si="94">N44/N$42</f>
        <v>1.2695993148078471E-2</v>
      </c>
    </row>
  </sheetData>
  <mergeCells count="2">
    <mergeCell ref="A1:O1"/>
    <mergeCell ref="A24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6259-A1F5-8E40-A539-12E19D59DCC8}">
  <dimension ref="A1:Q35"/>
  <sheetViews>
    <sheetView topLeftCell="A11" zoomScale="125" workbookViewId="0">
      <selection activeCell="Q27" sqref="Q27"/>
    </sheetView>
  </sheetViews>
  <sheetFormatPr baseColWidth="10" defaultRowHeight="16" x14ac:dyDescent="0.2"/>
  <cols>
    <col min="1" max="1" width="23" bestFit="1" customWidth="1"/>
    <col min="2" max="2" width="9" style="65" bestFit="1" customWidth="1"/>
    <col min="3" max="3" width="8.33203125" style="66" bestFit="1" customWidth="1"/>
    <col min="4" max="4" width="9.33203125" bestFit="1" customWidth="1"/>
    <col min="5" max="5" width="6.1640625" style="9" bestFit="1" customWidth="1"/>
    <col min="6" max="6" width="8.1640625" style="65" bestFit="1" customWidth="1"/>
    <col min="7" max="7" width="5.6640625" style="66" bestFit="1" customWidth="1"/>
    <col min="8" max="8" width="8.1640625" bestFit="1" customWidth="1"/>
    <col min="9" max="9" width="6.1640625" style="9" bestFit="1" customWidth="1"/>
    <col min="10" max="10" width="8.1640625" style="65" bestFit="1" customWidth="1"/>
    <col min="11" max="11" width="5.6640625" style="66" bestFit="1" customWidth="1"/>
    <col min="12" max="12" width="8.1640625" bestFit="1" customWidth="1"/>
    <col min="13" max="13" width="5.6640625" style="9" bestFit="1" customWidth="1"/>
    <col min="14" max="14" width="8.1640625" style="65" bestFit="1" customWidth="1"/>
    <col min="15" max="15" width="5.6640625" style="66" bestFit="1" customWidth="1"/>
  </cols>
  <sheetData>
    <row r="1" spans="1:17" ht="26" x14ac:dyDescent="0.3">
      <c r="A1" s="146" t="s">
        <v>17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</row>
    <row r="2" spans="1:17" x14ac:dyDescent="0.2">
      <c r="A2" s="16" t="s">
        <v>33</v>
      </c>
      <c r="B2" s="63" t="s">
        <v>14</v>
      </c>
      <c r="C2" s="64" t="s">
        <v>35</v>
      </c>
      <c r="D2" s="79" t="s">
        <v>20</v>
      </c>
      <c r="E2" s="80" t="s">
        <v>36</v>
      </c>
      <c r="F2" s="63" t="s">
        <v>21</v>
      </c>
      <c r="G2" s="64" t="s">
        <v>37</v>
      </c>
      <c r="H2" s="79" t="s">
        <v>22</v>
      </c>
      <c r="I2" s="80" t="s">
        <v>38</v>
      </c>
      <c r="J2" s="63" t="s">
        <v>23</v>
      </c>
      <c r="K2" s="64" t="s">
        <v>39</v>
      </c>
      <c r="L2" s="79" t="s">
        <v>24</v>
      </c>
      <c r="M2" s="80" t="s">
        <v>40</v>
      </c>
      <c r="N2" s="63" t="s">
        <v>25</v>
      </c>
      <c r="O2" s="80" t="s">
        <v>41</v>
      </c>
    </row>
    <row r="3" spans="1:17" x14ac:dyDescent="0.2">
      <c r="A3" s="16" t="s">
        <v>29</v>
      </c>
      <c r="B3" s="65">
        <f>AVERAGE(D3,L3,F3,H3,N3,J3)</f>
        <v>81423.833333333328</v>
      </c>
      <c r="C3" s="66">
        <f>B3/B$8</f>
        <v>0.95975663421265622</v>
      </c>
      <c r="D3" s="5">
        <v>81490</v>
      </c>
      <c r="E3" s="21">
        <v>0.95886381286329514</v>
      </c>
      <c r="F3" s="65">
        <v>80639</v>
      </c>
      <c r="G3" s="66">
        <f>F3/F$8</f>
        <v>0.95964536475068429</v>
      </c>
      <c r="H3" s="16">
        <v>79826</v>
      </c>
      <c r="I3" s="21">
        <f>H3/H$8</f>
        <v>0.95815728826579605</v>
      </c>
      <c r="J3" s="65">
        <v>80767</v>
      </c>
      <c r="K3" s="66">
        <f t="shared" ref="K3:K8" si="0">J3/J$8</f>
        <v>0.96200435937444173</v>
      </c>
      <c r="L3" s="16">
        <v>83038</v>
      </c>
      <c r="M3" s="21">
        <f t="shared" ref="M3:M8" si="1">L3/L$8</f>
        <v>0.95918956694505086</v>
      </c>
      <c r="N3" s="65">
        <v>82783</v>
      </c>
      <c r="O3" s="21">
        <f>N3/N$8</f>
        <v>0.96067167989602187</v>
      </c>
      <c r="Q3" s="9"/>
    </row>
    <row r="4" spans="1:17" x14ac:dyDescent="0.2">
      <c r="A4" s="16" t="s">
        <v>26</v>
      </c>
      <c r="B4" s="67">
        <f>AVERAGE(D4,L4,F4,H4,N4,J4)</f>
        <v>3170</v>
      </c>
      <c r="C4" s="66">
        <f t="shared" ref="C4:C8" si="2">B4/B$8</f>
        <v>3.736533157311582E-2</v>
      </c>
      <c r="D4" s="5">
        <v>3284</v>
      </c>
      <c r="E4" s="21">
        <v>3.8641658626126653E-2</v>
      </c>
      <c r="F4" s="65">
        <v>3180</v>
      </c>
      <c r="G4" s="66">
        <f t="shared" ref="G4:G8" si="3">F4/F$8</f>
        <v>3.7843627275972867E-2</v>
      </c>
      <c r="H4" s="16">
        <v>3215</v>
      </c>
      <c r="I4" s="21">
        <f t="shared" ref="I4:I8" si="4">H4/H$8</f>
        <v>3.8589879009026308E-2</v>
      </c>
      <c r="J4" s="65">
        <v>2987</v>
      </c>
      <c r="K4" s="66">
        <f t="shared" si="0"/>
        <v>3.5577736222113701E-2</v>
      </c>
      <c r="L4" s="16">
        <v>3183</v>
      </c>
      <c r="M4" s="21">
        <f t="shared" si="1"/>
        <v>3.6767508750043316E-2</v>
      </c>
      <c r="N4" s="65">
        <v>3171</v>
      </c>
      <c r="O4" s="21">
        <f t="shared" ref="O4:O8" si="5">N4/N$8</f>
        <v>3.679849603119343E-2</v>
      </c>
    </row>
    <row r="5" spans="1:17" x14ac:dyDescent="0.2">
      <c r="A5" s="16" t="s">
        <v>30</v>
      </c>
      <c r="B5" s="65">
        <f>AVERAGE(D5,L5,F5,H5,N5,J5)</f>
        <v>8.1666666666666661</v>
      </c>
      <c r="C5" s="66">
        <f t="shared" si="2"/>
        <v>9.6261895219909317E-5</v>
      </c>
      <c r="D5" s="17">
        <v>6</v>
      </c>
      <c r="E5" s="21">
        <v>7.0599863506930557E-5</v>
      </c>
      <c r="F5" s="65">
        <v>10</v>
      </c>
      <c r="G5" s="66">
        <f t="shared" si="3"/>
        <v>1.1900511722004047E-4</v>
      </c>
      <c r="H5" s="16">
        <v>7</v>
      </c>
      <c r="I5" s="21">
        <f t="shared" si="4"/>
        <v>8.4021509506433653E-5</v>
      </c>
      <c r="J5" s="65">
        <v>9</v>
      </c>
      <c r="K5" s="66">
        <f t="shared" si="0"/>
        <v>1.0719773217242159E-4</v>
      </c>
      <c r="L5" s="16">
        <v>10</v>
      </c>
      <c r="M5" s="21">
        <f t="shared" si="1"/>
        <v>1.1551212299730857E-4</v>
      </c>
      <c r="N5" s="65">
        <v>7</v>
      </c>
      <c r="O5" s="21">
        <f t="shared" si="5"/>
        <v>8.1232883071067168E-5</v>
      </c>
    </row>
    <row r="6" spans="1:17" x14ac:dyDescent="0.2">
      <c r="A6" s="16" t="s">
        <v>27</v>
      </c>
      <c r="B6" s="65">
        <f>AVERAGE(D6,L6,F6,H6,N6,J6)</f>
        <v>236</v>
      </c>
      <c r="C6" s="66">
        <f t="shared" si="2"/>
        <v>2.7817723190079915E-3</v>
      </c>
      <c r="D6" s="5">
        <v>206</v>
      </c>
      <c r="E6" s="21">
        <v>2.4239286470712825E-3</v>
      </c>
      <c r="F6" s="65">
        <v>201</v>
      </c>
      <c r="G6" s="66">
        <f t="shared" si="3"/>
        <v>2.3920028561228131E-3</v>
      </c>
      <c r="H6" s="16">
        <v>264</v>
      </c>
      <c r="I6" s="21">
        <f t="shared" si="4"/>
        <v>3.1688112156712119E-3</v>
      </c>
      <c r="J6" s="65">
        <v>194</v>
      </c>
      <c r="K6" s="66">
        <f t="shared" si="0"/>
        <v>2.3107066712721989E-3</v>
      </c>
      <c r="L6" s="16">
        <v>340</v>
      </c>
      <c r="M6" s="21">
        <f t="shared" si="1"/>
        <v>3.9274121819084917E-3</v>
      </c>
      <c r="N6" s="65">
        <v>211</v>
      </c>
      <c r="O6" s="21">
        <f t="shared" si="5"/>
        <v>2.4485911897135959E-3</v>
      </c>
    </row>
    <row r="7" spans="1:17" x14ac:dyDescent="0.2">
      <c r="A7" s="16" t="s">
        <v>31</v>
      </c>
      <c r="B7" s="67">
        <f>SUM(B5:B6)</f>
        <v>244.16666666666666</v>
      </c>
      <c r="C7" s="68">
        <f>B7/B$8</f>
        <v>2.8780342142279008E-3</v>
      </c>
      <c r="D7" s="133">
        <f>SUM(D5:D6)</f>
        <v>212</v>
      </c>
      <c r="E7" s="132">
        <v>2.4239286470712825E-3</v>
      </c>
      <c r="F7" s="65">
        <f>SUM(F5:F6)</f>
        <v>211</v>
      </c>
      <c r="G7" s="66">
        <f>F7/F$8</f>
        <v>2.5110079733428538E-3</v>
      </c>
      <c r="H7" s="16">
        <f>SUM(H5:H6)</f>
        <v>271</v>
      </c>
      <c r="I7" s="21">
        <f>H7/H$8</f>
        <v>3.2528327251776456E-3</v>
      </c>
      <c r="J7" s="65">
        <f>SUM(J5:J6)</f>
        <v>203</v>
      </c>
      <c r="K7" s="66">
        <f t="shared" si="0"/>
        <v>2.4179044034446204E-3</v>
      </c>
      <c r="L7" s="16">
        <f>SUM(L5:L6)</f>
        <v>350</v>
      </c>
      <c r="M7" s="21">
        <f t="shared" si="1"/>
        <v>4.0429243049058001E-3</v>
      </c>
      <c r="N7" s="65">
        <f>SUM(N5:N6)</f>
        <v>218</v>
      </c>
      <c r="O7" s="21">
        <f>N7/N$8</f>
        <v>2.5298240727846632E-3</v>
      </c>
    </row>
    <row r="8" spans="1:17" x14ac:dyDescent="0.2">
      <c r="A8" s="77" t="s">
        <v>28</v>
      </c>
      <c r="B8" s="72">
        <f>SUM(B3:B6)</f>
        <v>84838</v>
      </c>
      <c r="C8" s="71">
        <f t="shared" si="2"/>
        <v>1</v>
      </c>
      <c r="D8" s="5">
        <v>84986</v>
      </c>
      <c r="E8" s="21">
        <v>1</v>
      </c>
      <c r="F8" s="72">
        <f>SUM(F3:F6)</f>
        <v>84030</v>
      </c>
      <c r="G8" s="71">
        <f t="shared" si="3"/>
        <v>1</v>
      </c>
      <c r="H8" s="77">
        <f>SUM(H3:H6)</f>
        <v>83312</v>
      </c>
      <c r="I8" s="78">
        <f t="shared" si="4"/>
        <v>1</v>
      </c>
      <c r="J8" s="72">
        <f>SUM(J3:J6)</f>
        <v>83957</v>
      </c>
      <c r="K8" s="71">
        <f t="shared" si="0"/>
        <v>1</v>
      </c>
      <c r="L8" s="77">
        <f>SUM(L3:L6)</f>
        <v>86571</v>
      </c>
      <c r="M8" s="78">
        <f t="shared" si="1"/>
        <v>1</v>
      </c>
      <c r="N8" s="72">
        <f>SUM(N3:N6)</f>
        <v>86172</v>
      </c>
      <c r="O8" s="78">
        <f t="shared" si="5"/>
        <v>1</v>
      </c>
    </row>
    <row r="9" spans="1:17" x14ac:dyDescent="0.2">
      <c r="A9" s="65"/>
      <c r="D9" s="16"/>
      <c r="E9" s="21"/>
      <c r="H9" s="16"/>
      <c r="I9" s="21"/>
      <c r="L9" s="16"/>
      <c r="M9" s="21"/>
    </row>
    <row r="10" spans="1:17" x14ac:dyDescent="0.2">
      <c r="A10" s="16" t="s">
        <v>34</v>
      </c>
      <c r="B10" s="63" t="s">
        <v>14</v>
      </c>
      <c r="C10" s="64" t="s">
        <v>35</v>
      </c>
      <c r="D10" s="79" t="s">
        <v>20</v>
      </c>
      <c r="E10" s="80" t="s">
        <v>36</v>
      </c>
      <c r="F10" s="63" t="s">
        <v>21</v>
      </c>
      <c r="G10" s="64" t="s">
        <v>37</v>
      </c>
      <c r="H10" s="79" t="s">
        <v>22</v>
      </c>
      <c r="I10" s="80" t="s">
        <v>38</v>
      </c>
      <c r="J10" s="63" t="s">
        <v>23</v>
      </c>
      <c r="K10" s="64" t="s">
        <v>39</v>
      </c>
      <c r="L10" s="79" t="s">
        <v>24</v>
      </c>
      <c r="M10" s="80" t="s">
        <v>40</v>
      </c>
      <c r="N10" s="63" t="s">
        <v>25</v>
      </c>
      <c r="O10" s="80" t="s">
        <v>41</v>
      </c>
    </row>
    <row r="11" spans="1:17" x14ac:dyDescent="0.2">
      <c r="A11" s="16" t="s">
        <v>29</v>
      </c>
      <c r="B11" s="67">
        <f>AVERAGE(D11,L11,F11,H11,N11,J11)</f>
        <v>4153771.1666666665</v>
      </c>
      <c r="C11" s="66">
        <f>B11/B$16</f>
        <v>0.65235479051606471</v>
      </c>
      <c r="D11" s="5">
        <v>4152608</v>
      </c>
      <c r="E11" s="21">
        <f>D11/D$16</f>
        <v>0.67628736767138942</v>
      </c>
      <c r="F11" s="65">
        <v>4117894</v>
      </c>
      <c r="G11" s="66">
        <v>0.63338884985436916</v>
      </c>
      <c r="H11" s="16">
        <v>4059473</v>
      </c>
      <c r="I11" s="21">
        <f>H11/H$16</f>
        <v>0.6408850603402152</v>
      </c>
      <c r="J11" s="65">
        <v>4117029</v>
      </c>
      <c r="K11" s="66">
        <f t="shared" ref="K11:K16" si="6">J11/J$16</f>
        <v>0.64162557507449469</v>
      </c>
      <c r="L11" s="16">
        <v>4223754</v>
      </c>
      <c r="M11" s="21">
        <f t="shared" ref="M11:M16" si="7">L11/L$16</f>
        <v>0.68576296547410998</v>
      </c>
      <c r="N11" s="65">
        <v>4251869</v>
      </c>
      <c r="O11" s="21">
        <f>N11/N$16</f>
        <v>0.63913861542857808</v>
      </c>
    </row>
    <row r="12" spans="1:17" x14ac:dyDescent="0.2">
      <c r="A12" s="16" t="s">
        <v>26</v>
      </c>
      <c r="B12" s="67">
        <f>AVERAGE(D12,L12,F12,H12,N12,J12)</f>
        <v>1726880.8333333333</v>
      </c>
      <c r="C12" s="66">
        <f t="shared" ref="C12:C16" si="8">B12/B$16</f>
        <v>0.27120872553492226</v>
      </c>
      <c r="D12" s="5">
        <v>1501732</v>
      </c>
      <c r="E12" s="21">
        <f t="shared" ref="E12:E16" si="9">D12/D$16</f>
        <v>0.24456976946244166</v>
      </c>
      <c r="F12" s="65">
        <v>1902305</v>
      </c>
      <c r="G12" s="66">
        <v>0.29260072649325497</v>
      </c>
      <c r="H12" s="16">
        <v>1788060</v>
      </c>
      <c r="I12" s="21">
        <f t="shared" ref="I12:I16" si="10">H12/H$16</f>
        <v>0.28228810512889857</v>
      </c>
      <c r="J12" s="65">
        <v>1800581</v>
      </c>
      <c r="K12" s="66">
        <f t="shared" si="6"/>
        <v>0.28061469073771617</v>
      </c>
      <c r="L12" s="16">
        <v>1429649</v>
      </c>
      <c r="M12" s="21">
        <f t="shared" si="7"/>
        <v>0.23211587081707311</v>
      </c>
      <c r="N12" s="65">
        <v>1938958</v>
      </c>
      <c r="O12" s="21">
        <f t="shared" ref="O12:O16" si="11">N12/N$16</f>
        <v>0.29146310281294291</v>
      </c>
    </row>
    <row r="13" spans="1:17" x14ac:dyDescent="0.2">
      <c r="A13" s="16" t="s">
        <v>30</v>
      </c>
      <c r="B13" s="67">
        <f>AVERAGE(D13,L13,F13,H13,N13,J13)</f>
        <v>265419.16666666669</v>
      </c>
      <c r="C13" s="66">
        <f t="shared" si="8"/>
        <v>4.1684401456503394E-2</v>
      </c>
      <c r="D13" s="17">
        <v>314611</v>
      </c>
      <c r="E13" s="21">
        <f t="shared" si="9"/>
        <v>5.1237064762786062E-2</v>
      </c>
      <c r="F13" s="65">
        <v>314384</v>
      </c>
      <c r="G13" s="66">
        <v>4.835659202801626E-2</v>
      </c>
      <c r="H13" s="16">
        <v>303910</v>
      </c>
      <c r="I13" s="21">
        <f t="shared" si="10"/>
        <v>4.7979473859782983E-2</v>
      </c>
      <c r="J13" s="65">
        <v>178112</v>
      </c>
      <c r="K13" s="66">
        <f t="shared" si="6"/>
        <v>2.7758175720323661E-2</v>
      </c>
      <c r="L13" s="16">
        <v>314214</v>
      </c>
      <c r="M13" s="21">
        <f t="shared" si="7"/>
        <v>5.101535847814101E-2</v>
      </c>
      <c r="N13" s="65">
        <v>167284</v>
      </c>
      <c r="O13" s="21">
        <f t="shared" si="11"/>
        <v>2.5146039105004001E-2</v>
      </c>
    </row>
    <row r="14" spans="1:17" x14ac:dyDescent="0.2">
      <c r="A14" s="16" t="s">
        <v>27</v>
      </c>
      <c r="B14" s="67">
        <f>AVERAGE(D14,L14,F14,H14,N14,J14)</f>
        <v>221278.66666666666</v>
      </c>
      <c r="C14" s="66">
        <f t="shared" si="8"/>
        <v>3.4752082492509502E-2</v>
      </c>
      <c r="D14" s="5">
        <v>171350</v>
      </c>
      <c r="E14" s="21">
        <f t="shared" si="9"/>
        <v>2.7905798103382881E-2</v>
      </c>
      <c r="F14" s="65">
        <v>166785</v>
      </c>
      <c r="G14" s="66">
        <v>2.5653831624359674E-2</v>
      </c>
      <c r="H14" s="16">
        <v>182724</v>
      </c>
      <c r="I14" s="21">
        <f t="shared" si="10"/>
        <v>2.8847360671103241E-2</v>
      </c>
      <c r="J14" s="65">
        <v>320838</v>
      </c>
      <c r="K14" s="66">
        <f t="shared" si="6"/>
        <v>5.0001558467465436E-2</v>
      </c>
      <c r="L14" s="16">
        <v>191587</v>
      </c>
      <c r="M14" s="21">
        <f t="shared" si="7"/>
        <v>3.1105805230675913E-2</v>
      </c>
      <c r="N14" s="65">
        <v>294388</v>
      </c>
      <c r="O14" s="21">
        <f t="shared" si="11"/>
        <v>4.4252242653475035E-2</v>
      </c>
    </row>
    <row r="15" spans="1:17" x14ac:dyDescent="0.2">
      <c r="A15" s="16" t="s">
        <v>31</v>
      </c>
      <c r="B15" s="67">
        <f>SUM(B13:B14)</f>
        <v>486697.83333333337</v>
      </c>
      <c r="C15" s="66">
        <f>B15/B$16</f>
        <v>7.6436483949012909E-2</v>
      </c>
      <c r="D15" s="16">
        <f>SUM(D13:D14)</f>
        <v>485961</v>
      </c>
      <c r="E15" s="21">
        <f>D15/D$16</f>
        <v>7.9142862866168937E-2</v>
      </c>
      <c r="F15" s="65">
        <v>6501368</v>
      </c>
      <c r="G15" s="66">
        <v>1</v>
      </c>
      <c r="H15" s="16">
        <f>SUM(H13:H14)</f>
        <v>486634</v>
      </c>
      <c r="I15" s="21">
        <f>H15/H$16</f>
        <v>7.682683453088622E-2</v>
      </c>
      <c r="J15" s="65">
        <f>SUM(J13:J14)</f>
        <v>498950</v>
      </c>
      <c r="K15" s="66">
        <f t="shared" si="6"/>
        <v>7.7759734187789101E-2</v>
      </c>
      <c r="L15" s="16">
        <f>SUM(L13:L14)</f>
        <v>505801</v>
      </c>
      <c r="M15" s="21">
        <f t="shared" si="7"/>
        <v>8.2121163708816919E-2</v>
      </c>
      <c r="N15" s="65">
        <f>SUM(N13:N14)</f>
        <v>461672</v>
      </c>
      <c r="O15" s="21">
        <f>N15/N$16</f>
        <v>6.9398281758479036E-2</v>
      </c>
    </row>
    <row r="16" spans="1:17" x14ac:dyDescent="0.2">
      <c r="A16" s="77" t="s">
        <v>28</v>
      </c>
      <c r="B16" s="70">
        <f>SUM(B11:B14)</f>
        <v>6367349.833333334</v>
      </c>
      <c r="C16" s="71">
        <f t="shared" si="8"/>
        <v>1</v>
      </c>
      <c r="D16" s="77">
        <f>SUM(D11:D14)</f>
        <v>6140301</v>
      </c>
      <c r="E16" s="78">
        <f t="shared" si="9"/>
        <v>1</v>
      </c>
      <c r="F16" s="72">
        <f>SUM(F11:F14)</f>
        <v>6501368</v>
      </c>
      <c r="G16" s="71">
        <f t="shared" ref="G16" si="12">F16/F$16</f>
        <v>1</v>
      </c>
      <c r="H16" s="77">
        <f>SUM(H11:H14)</f>
        <v>6334167</v>
      </c>
      <c r="I16" s="78">
        <f t="shared" si="10"/>
        <v>1</v>
      </c>
      <c r="J16" s="72">
        <f>SUM(J11:J14)</f>
        <v>6416560</v>
      </c>
      <c r="K16" s="71">
        <f t="shared" si="6"/>
        <v>1</v>
      </c>
      <c r="L16" s="77">
        <f>SUM(L11:L14)</f>
        <v>6159204</v>
      </c>
      <c r="M16" s="78">
        <f t="shared" si="7"/>
        <v>1</v>
      </c>
      <c r="N16" s="72">
        <f>SUM(N11:N14)</f>
        <v>6652499</v>
      </c>
      <c r="O16" s="78">
        <f t="shared" si="11"/>
        <v>1</v>
      </c>
    </row>
    <row r="17" spans="1:15" x14ac:dyDescent="0.2">
      <c r="A17" s="107"/>
      <c r="B17" s="108"/>
      <c r="C17" s="109"/>
      <c r="D17" s="110"/>
      <c r="E17" s="109"/>
      <c r="F17" s="110"/>
      <c r="G17" s="109"/>
      <c r="H17" s="110"/>
      <c r="I17" s="109"/>
      <c r="J17" s="110"/>
      <c r="K17" s="109"/>
      <c r="L17" s="110"/>
      <c r="M17" s="109"/>
      <c r="N17" s="110"/>
      <c r="O17" s="111"/>
    </row>
    <row r="18" spans="1:15" x14ac:dyDescent="0.2">
      <c r="A18" s="103"/>
      <c r="B18" s="106"/>
      <c r="C18" s="102"/>
      <c r="D18" s="100"/>
      <c r="E18" s="102"/>
      <c r="F18" s="100"/>
      <c r="G18" s="102"/>
      <c r="H18" s="100"/>
      <c r="I18" s="102"/>
      <c r="J18" s="100"/>
      <c r="K18" s="102"/>
      <c r="L18" s="100"/>
      <c r="M18" s="102"/>
      <c r="N18" s="100"/>
      <c r="O18" s="101"/>
    </row>
    <row r="19" spans="1:15" x14ac:dyDescent="0.2">
      <c r="A19" s="93"/>
      <c r="B19" s="94"/>
      <c r="C19" s="105"/>
      <c r="D19" s="94"/>
      <c r="E19" s="105"/>
      <c r="F19" s="94"/>
      <c r="G19" s="105"/>
      <c r="H19" s="94"/>
      <c r="I19" s="105"/>
      <c r="J19" s="94"/>
      <c r="K19" s="105"/>
      <c r="L19" s="94"/>
      <c r="M19" s="105"/>
      <c r="N19" s="94"/>
      <c r="O19" s="112"/>
    </row>
    <row r="20" spans="1:15" ht="26" x14ac:dyDescent="0.3">
      <c r="A20" s="146" t="s">
        <v>18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7"/>
    </row>
    <row r="21" spans="1:15" x14ac:dyDescent="0.2">
      <c r="A21" s="16" t="s">
        <v>33</v>
      </c>
      <c r="B21" s="63" t="s">
        <v>14</v>
      </c>
      <c r="C21" s="64" t="s">
        <v>12</v>
      </c>
      <c r="D21" s="79" t="s">
        <v>20</v>
      </c>
      <c r="E21" s="80" t="s">
        <v>36</v>
      </c>
      <c r="F21" s="63" t="s">
        <v>21</v>
      </c>
      <c r="G21" s="64" t="s">
        <v>37</v>
      </c>
      <c r="H21" s="79" t="s">
        <v>22</v>
      </c>
      <c r="I21" s="80" t="s">
        <v>38</v>
      </c>
      <c r="J21" s="63" t="s">
        <v>23</v>
      </c>
      <c r="K21" s="64" t="s">
        <v>39</v>
      </c>
      <c r="L21" s="79" t="s">
        <v>24</v>
      </c>
      <c r="M21" s="80" t="s">
        <v>40</v>
      </c>
      <c r="N21" s="63" t="s">
        <v>25</v>
      </c>
      <c r="O21" s="80" t="s">
        <v>41</v>
      </c>
    </row>
    <row r="22" spans="1:15" x14ac:dyDescent="0.2">
      <c r="A22" s="16" t="s">
        <v>29</v>
      </c>
      <c r="B22" s="99">
        <f>AVERAGE(D22,L22,F22,H22,N22,J22)</f>
        <v>81388.166666666672</v>
      </c>
      <c r="C22" s="66">
        <f>B22/B$27</f>
        <v>0.96074990310439734</v>
      </c>
      <c r="D22" s="5">
        <v>81453</v>
      </c>
      <c r="E22" s="21">
        <f>D22/D$27</f>
        <v>0.95982889868256704</v>
      </c>
      <c r="F22" s="65">
        <v>80604</v>
      </c>
      <c r="G22" s="66">
        <f>F22/F$27</f>
        <v>0.96064643768026126</v>
      </c>
      <c r="H22" s="16">
        <v>79792</v>
      </c>
      <c r="I22" s="21">
        <f>H22/H$27</f>
        <v>0.95911915665981518</v>
      </c>
      <c r="J22" s="65">
        <v>80730</v>
      </c>
      <c r="K22" s="66">
        <f t="shared" ref="K22:K27" si="13">J22/J$27</f>
        <v>0.96297444950735978</v>
      </c>
      <c r="L22" s="16">
        <v>83004</v>
      </c>
      <c r="M22" s="21">
        <f t="shared" ref="M22:M27" si="14">L22/L$27</f>
        <v>0.96026099330163472</v>
      </c>
      <c r="N22" s="65">
        <v>82746</v>
      </c>
      <c r="O22" s="21">
        <f>N22/N$27</f>
        <v>0.96165959672264512</v>
      </c>
    </row>
    <row r="23" spans="1:15" x14ac:dyDescent="0.2">
      <c r="A23" s="16" t="s">
        <v>26</v>
      </c>
      <c r="B23" s="67">
        <f>AVERAGE(D23,L23,F23,H23,N23,J23)</f>
        <v>3092</v>
      </c>
      <c r="C23" s="66">
        <f t="shared" ref="C23:C27" si="15">B23/B$27</f>
        <v>3.6499638977805497E-2</v>
      </c>
      <c r="D23" s="5">
        <v>3207</v>
      </c>
      <c r="E23" s="21">
        <f t="shared" ref="E23:E27" si="16">D23/D$27</f>
        <v>3.7790766185100515E-2</v>
      </c>
      <c r="F23" s="65">
        <v>3103</v>
      </c>
      <c r="G23" s="66">
        <f t="shared" ref="G23:G27" si="17">F23/F$27</f>
        <v>3.6981860653588543E-2</v>
      </c>
      <c r="H23" s="16">
        <v>3139</v>
      </c>
      <c r="I23" s="21">
        <f t="shared" ref="I23:I27" si="18">H23/H$27</f>
        <v>3.7731539913213853E-2</v>
      </c>
      <c r="J23" s="65">
        <v>2913</v>
      </c>
      <c r="K23" s="66">
        <f t="shared" si="13"/>
        <v>3.4747238590547985E-2</v>
      </c>
      <c r="L23" s="16">
        <v>3100</v>
      </c>
      <c r="M23" s="21">
        <f t="shared" si="14"/>
        <v>3.5863441270722704E-2</v>
      </c>
      <c r="N23" s="65">
        <v>3090</v>
      </c>
      <c r="O23" s="21">
        <f t="shared" ref="O23:O27" si="19">N23/N$27</f>
        <v>3.5911441687489103E-2</v>
      </c>
    </row>
    <row r="24" spans="1:15" x14ac:dyDescent="0.2">
      <c r="A24" s="16" t="s">
        <v>30</v>
      </c>
      <c r="B24" s="65">
        <f>AVERAGE(D24,L24,F24,H24,N24,J24)</f>
        <v>0</v>
      </c>
      <c r="C24" s="66">
        <f t="shared" si="15"/>
        <v>0</v>
      </c>
      <c r="D24" s="17">
        <v>0</v>
      </c>
      <c r="E24" s="21">
        <f t="shared" si="16"/>
        <v>0</v>
      </c>
      <c r="F24" s="65">
        <v>0</v>
      </c>
      <c r="G24" s="66">
        <f t="shared" si="17"/>
        <v>0</v>
      </c>
      <c r="H24" s="16">
        <v>0</v>
      </c>
      <c r="I24" s="21">
        <f t="shared" si="18"/>
        <v>0</v>
      </c>
      <c r="J24" s="65">
        <v>0</v>
      </c>
      <c r="K24" s="66">
        <f t="shared" si="13"/>
        <v>0</v>
      </c>
      <c r="L24" s="16">
        <v>0</v>
      </c>
      <c r="M24" s="21">
        <f t="shared" si="14"/>
        <v>0</v>
      </c>
      <c r="N24" s="65">
        <v>0</v>
      </c>
      <c r="O24" s="21">
        <f t="shared" si="19"/>
        <v>0</v>
      </c>
    </row>
    <row r="25" spans="1:15" x14ac:dyDescent="0.2">
      <c r="A25" s="16" t="s">
        <v>27</v>
      </c>
      <c r="B25" s="67">
        <f>AVERAGE(D25,L25,F25,H25,N25,J25)</f>
        <v>233</v>
      </c>
      <c r="C25" s="69">
        <f t="shared" si="15"/>
        <v>2.7504579177971152E-3</v>
      </c>
      <c r="D25" s="5">
        <v>202</v>
      </c>
      <c r="E25" s="21">
        <f t="shared" si="16"/>
        <v>2.3803351323324925E-3</v>
      </c>
      <c r="F25" s="65">
        <v>199</v>
      </c>
      <c r="G25" s="66">
        <f t="shared" si="17"/>
        <v>2.3717016661502156E-3</v>
      </c>
      <c r="H25" s="16">
        <v>262</v>
      </c>
      <c r="I25" s="132">
        <f t="shared" si="18"/>
        <v>3.1493034269710193E-3</v>
      </c>
      <c r="J25" s="65">
        <v>191</v>
      </c>
      <c r="K25" s="66">
        <f t="shared" si="13"/>
        <v>2.2783119020922298E-3</v>
      </c>
      <c r="L25" s="16">
        <v>335</v>
      </c>
      <c r="M25" s="21">
        <f t="shared" si="14"/>
        <v>3.875565427642615E-3</v>
      </c>
      <c r="N25" s="65">
        <v>209</v>
      </c>
      <c r="O25" s="21">
        <f t="shared" si="19"/>
        <v>2.4289615898657681E-3</v>
      </c>
    </row>
    <row r="26" spans="1:15" x14ac:dyDescent="0.2">
      <c r="A26" s="16" t="s">
        <v>31</v>
      </c>
      <c r="B26" s="67">
        <f>SUM(B24:B25)</f>
        <v>233</v>
      </c>
      <c r="C26" s="69">
        <f>B26/B$27</f>
        <v>2.7504579177971152E-3</v>
      </c>
      <c r="D26" s="16">
        <f>SUM(D24:D25)</f>
        <v>202</v>
      </c>
      <c r="E26" s="21">
        <f>D26/D$27</f>
        <v>2.3803351323324925E-3</v>
      </c>
      <c r="F26" s="65">
        <f>SUM(F24:F25)</f>
        <v>199</v>
      </c>
      <c r="G26" s="66">
        <f>F26/F$27</f>
        <v>2.3717016661502156E-3</v>
      </c>
      <c r="H26" s="16">
        <f>SUM(H24:H25)</f>
        <v>262</v>
      </c>
      <c r="I26" s="21">
        <f>H26/H$27</f>
        <v>3.1493034269710193E-3</v>
      </c>
      <c r="J26" s="65">
        <f>SUM(J24:J25)</f>
        <v>191</v>
      </c>
      <c r="K26" s="66">
        <f t="shared" si="13"/>
        <v>2.2783119020922298E-3</v>
      </c>
      <c r="L26" s="16">
        <f>SUM(L24:L25)</f>
        <v>335</v>
      </c>
      <c r="M26" s="21">
        <f t="shared" si="14"/>
        <v>3.875565427642615E-3</v>
      </c>
      <c r="N26" s="65">
        <f>SUM(N24:N25)</f>
        <v>209</v>
      </c>
      <c r="O26" s="21">
        <f>N26/N$27</f>
        <v>2.4289615898657681E-3</v>
      </c>
    </row>
    <row r="27" spans="1:15" x14ac:dyDescent="0.2">
      <c r="A27" s="77" t="s">
        <v>28</v>
      </c>
      <c r="B27" s="70">
        <f>SUM(B22:B25)</f>
        <v>84713.166666666672</v>
      </c>
      <c r="C27" s="71">
        <f t="shared" si="15"/>
        <v>1</v>
      </c>
      <c r="D27" s="77">
        <f>SUM(D22:D25)</f>
        <v>84862</v>
      </c>
      <c r="E27" s="78">
        <f t="shared" si="16"/>
        <v>1</v>
      </c>
      <c r="F27" s="72">
        <f>SUM(F22:F25)</f>
        <v>83906</v>
      </c>
      <c r="G27" s="71">
        <f t="shared" si="17"/>
        <v>1</v>
      </c>
      <c r="H27" s="77">
        <f>SUM(H22:H25)</f>
        <v>83193</v>
      </c>
      <c r="I27" s="78">
        <f t="shared" si="18"/>
        <v>1</v>
      </c>
      <c r="J27" s="72">
        <f>SUM(J22:J25)</f>
        <v>83834</v>
      </c>
      <c r="K27" s="71">
        <f t="shared" si="13"/>
        <v>1</v>
      </c>
      <c r="L27" s="77">
        <f>SUM(L22:L25)</f>
        <v>86439</v>
      </c>
      <c r="M27" s="78">
        <f t="shared" si="14"/>
        <v>1</v>
      </c>
      <c r="N27" s="72">
        <f>SUM(N22:N25)</f>
        <v>86045</v>
      </c>
      <c r="O27" s="78">
        <f t="shared" si="19"/>
        <v>1</v>
      </c>
    </row>
    <row r="28" spans="1:15" ht="19" x14ac:dyDescent="0.25">
      <c r="A28" s="65"/>
      <c r="B28" s="114"/>
      <c r="C28" s="90"/>
      <c r="D28" s="31"/>
      <c r="E28" s="29"/>
      <c r="F28" s="115"/>
      <c r="G28" s="90"/>
      <c r="H28" s="31"/>
      <c r="I28" s="29"/>
      <c r="J28" s="115"/>
      <c r="K28" s="90"/>
      <c r="L28" s="31"/>
      <c r="M28" s="29"/>
      <c r="N28" s="115"/>
      <c r="O28" s="90"/>
    </row>
    <row r="29" spans="1:15" x14ac:dyDescent="0.2">
      <c r="A29" s="16" t="s">
        <v>34</v>
      </c>
      <c r="B29" s="63" t="s">
        <v>14</v>
      </c>
      <c r="C29" s="64" t="s">
        <v>12</v>
      </c>
      <c r="D29" s="79" t="s">
        <v>20</v>
      </c>
      <c r="E29" s="80" t="s">
        <v>36</v>
      </c>
      <c r="F29" s="63" t="s">
        <v>21</v>
      </c>
      <c r="G29" s="64" t="s">
        <v>37</v>
      </c>
      <c r="H29" s="79" t="s">
        <v>22</v>
      </c>
      <c r="I29" s="80" t="s">
        <v>38</v>
      </c>
      <c r="J29" s="63" t="s">
        <v>23</v>
      </c>
      <c r="K29" s="64" t="s">
        <v>39</v>
      </c>
      <c r="L29" s="79" t="s">
        <v>24</v>
      </c>
      <c r="M29" s="80" t="s">
        <v>40</v>
      </c>
      <c r="N29" s="63" t="s">
        <v>25</v>
      </c>
      <c r="O29" s="80" t="s">
        <v>41</v>
      </c>
    </row>
    <row r="30" spans="1:15" x14ac:dyDescent="0.2">
      <c r="A30" s="16" t="s">
        <v>29</v>
      </c>
      <c r="B30" s="67">
        <f>AVERAGE(D30,L30,F30,H30,N30,J30)</f>
        <v>3396287.5</v>
      </c>
      <c r="C30" s="66">
        <f>B30/B$35</f>
        <v>0.73567966736346213</v>
      </c>
      <c r="D30" s="5">
        <v>3392877</v>
      </c>
      <c r="E30" s="21">
        <f>D30/D$35</f>
        <v>0.77146626423757025</v>
      </c>
      <c r="F30" s="65">
        <v>3361892</v>
      </c>
      <c r="G30" s="66">
        <f>F30/F$35</f>
        <v>0.70996118951251008</v>
      </c>
      <c r="H30" s="16">
        <v>3319075</v>
      </c>
      <c r="I30" s="21">
        <f>H30/H$35</f>
        <v>0.71802968798540001</v>
      </c>
      <c r="J30" s="65">
        <v>3359889</v>
      </c>
      <c r="K30" s="66">
        <f t="shared" ref="K30:K35" si="20">J30/J$35</f>
        <v>0.72032840342295934</v>
      </c>
      <c r="L30" s="16">
        <v>3455501</v>
      </c>
      <c r="M30" s="21">
        <f t="shared" ref="M30:M35" si="21">L30/L$35</f>
        <v>0.78205472910428675</v>
      </c>
      <c r="N30" s="65">
        <v>3488491</v>
      </c>
      <c r="O30" s="21">
        <f>N30/N$35</f>
        <v>0.71771468849024211</v>
      </c>
    </row>
    <row r="31" spans="1:15" x14ac:dyDescent="0.2">
      <c r="A31" s="16" t="s">
        <v>26</v>
      </c>
      <c r="B31" s="67">
        <f>AVERAGE(D31,L31,F31,H31,N31,J31)</f>
        <v>1158177.6666666667</v>
      </c>
      <c r="C31" s="66">
        <f t="shared" ref="C31:E35" si="22">B31/B$35</f>
        <v>0.25087621721103531</v>
      </c>
      <c r="D31" s="5">
        <v>945353</v>
      </c>
      <c r="E31" s="21">
        <f t="shared" si="22"/>
        <v>0.21495266326948478</v>
      </c>
      <c r="F31" s="65">
        <v>1314733</v>
      </c>
      <c r="G31" s="66">
        <f t="shared" ref="G31:G35" si="23">F31/F$35</f>
        <v>0.27764407796899809</v>
      </c>
      <c r="H31" s="16">
        <v>1239034</v>
      </c>
      <c r="I31" s="21">
        <f t="shared" ref="I31:I35" si="24">H31/H$35</f>
        <v>0.26804552365442241</v>
      </c>
      <c r="J31" s="65">
        <v>1245277</v>
      </c>
      <c r="K31" s="66">
        <f t="shared" si="20"/>
        <v>0.2669756034289622</v>
      </c>
      <c r="L31" s="16">
        <v>894850</v>
      </c>
      <c r="M31" s="21">
        <f t="shared" si="21"/>
        <v>0.20252393917379014</v>
      </c>
      <c r="N31" s="65">
        <v>1309819</v>
      </c>
      <c r="O31" s="21">
        <f t="shared" ref="O31:O35" si="25">N31/N$35</f>
        <v>0.26947936387498217</v>
      </c>
    </row>
    <row r="32" spans="1:15" x14ac:dyDescent="0.2">
      <c r="A32" s="16" t="s">
        <v>30</v>
      </c>
      <c r="B32" s="65">
        <f>AVERAGE(D32,L32,F32,H32,N32,J32)</f>
        <v>0</v>
      </c>
      <c r="C32" s="66">
        <f t="shared" si="22"/>
        <v>0</v>
      </c>
      <c r="D32" s="17">
        <v>0</v>
      </c>
      <c r="E32" s="21">
        <f t="shared" si="22"/>
        <v>0</v>
      </c>
      <c r="F32" s="65">
        <v>0</v>
      </c>
      <c r="G32" s="66">
        <f t="shared" si="23"/>
        <v>0</v>
      </c>
      <c r="H32" s="16">
        <v>0</v>
      </c>
      <c r="I32" s="21">
        <f t="shared" si="24"/>
        <v>0</v>
      </c>
      <c r="J32" s="65">
        <v>0</v>
      </c>
      <c r="K32" s="66">
        <f t="shared" si="20"/>
        <v>0</v>
      </c>
      <c r="L32" s="16">
        <v>0</v>
      </c>
      <c r="M32" s="21">
        <f t="shared" si="21"/>
        <v>0</v>
      </c>
      <c r="N32" s="65">
        <v>0</v>
      </c>
      <c r="O32" s="21">
        <f t="shared" si="25"/>
        <v>0</v>
      </c>
    </row>
    <row r="33" spans="1:15" x14ac:dyDescent="0.2">
      <c r="A33" s="16" t="s">
        <v>27</v>
      </c>
      <c r="B33" s="65">
        <f>AVERAGE(D33,L33,F33,H33,N33,J33)</f>
        <v>62065.166666666664</v>
      </c>
      <c r="C33" s="66">
        <f t="shared" si="22"/>
        <v>1.3444115425502454E-2</v>
      </c>
      <c r="D33" s="5">
        <v>59729</v>
      </c>
      <c r="E33" s="21">
        <f t="shared" si="22"/>
        <v>1.3581072492945023E-2</v>
      </c>
      <c r="F33" s="65">
        <v>58693</v>
      </c>
      <c r="G33" s="66">
        <f t="shared" si="23"/>
        <v>1.2394732518491894E-2</v>
      </c>
      <c r="H33" s="16">
        <v>64367</v>
      </c>
      <c r="I33" s="21">
        <f t="shared" si="24"/>
        <v>1.3924788360177532E-2</v>
      </c>
      <c r="J33" s="65">
        <v>59219</v>
      </c>
      <c r="K33" s="66">
        <f t="shared" si="20"/>
        <v>1.2695993148078471E-2</v>
      </c>
      <c r="L33" s="16">
        <v>68139</v>
      </c>
      <c r="M33" s="21">
        <f t="shared" si="21"/>
        <v>1.5421331721923101E-2</v>
      </c>
      <c r="N33" s="65">
        <v>62244</v>
      </c>
      <c r="O33" s="21">
        <f t="shared" si="25"/>
        <v>1.2805947634775789E-2</v>
      </c>
    </row>
    <row r="34" spans="1:15" x14ac:dyDescent="0.2">
      <c r="A34" s="16" t="s">
        <v>31</v>
      </c>
      <c r="B34" s="65">
        <f>SUM(B32:B33)</f>
        <v>62065.166666666664</v>
      </c>
      <c r="C34" s="66">
        <f>B34/B$35</f>
        <v>1.3444115425502454E-2</v>
      </c>
      <c r="D34" s="16">
        <f>SUM(D32:D33)</f>
        <v>59729</v>
      </c>
      <c r="E34" s="21">
        <f>D34/D$35</f>
        <v>1.3581072492945023E-2</v>
      </c>
      <c r="F34" s="65">
        <f>SUM(F32:F33)</f>
        <v>58693</v>
      </c>
      <c r="G34" s="66">
        <f>F34/F$35</f>
        <v>1.2394732518491894E-2</v>
      </c>
      <c r="H34" s="16">
        <f>SUM(H32:H33)</f>
        <v>64367</v>
      </c>
      <c r="I34" s="21">
        <f>H34/H$35</f>
        <v>1.3924788360177532E-2</v>
      </c>
      <c r="J34" s="65">
        <f>SUM(J32:J33)</f>
        <v>59219</v>
      </c>
      <c r="K34" s="66">
        <f t="shared" si="20"/>
        <v>1.2695993148078471E-2</v>
      </c>
      <c r="L34" s="16">
        <f>SUM(L32:L33)</f>
        <v>68139</v>
      </c>
      <c r="M34" s="21">
        <f t="shared" si="21"/>
        <v>1.5421331721923101E-2</v>
      </c>
      <c r="N34" s="65">
        <f>SUM(N32:N33)</f>
        <v>62244</v>
      </c>
      <c r="O34" s="21">
        <f>N34/N$35</f>
        <v>1.2805947634775789E-2</v>
      </c>
    </row>
    <row r="35" spans="1:15" x14ac:dyDescent="0.2">
      <c r="A35" s="77" t="s">
        <v>28</v>
      </c>
      <c r="B35" s="70">
        <f>SUM(B30:B33)</f>
        <v>4616530.333333334</v>
      </c>
      <c r="C35" s="71">
        <f t="shared" si="22"/>
        <v>1</v>
      </c>
      <c r="D35" s="77">
        <f>SUM(D30:D33)</f>
        <v>4397959</v>
      </c>
      <c r="E35" s="78">
        <f t="shared" si="22"/>
        <v>1</v>
      </c>
      <c r="F35" s="72">
        <f>SUM(F30:F33)</f>
        <v>4735318</v>
      </c>
      <c r="G35" s="71">
        <f t="shared" si="23"/>
        <v>1</v>
      </c>
      <c r="H35" s="77">
        <f>SUM(H30:H33)</f>
        <v>4622476</v>
      </c>
      <c r="I35" s="78">
        <f t="shared" si="24"/>
        <v>1</v>
      </c>
      <c r="J35" s="72">
        <f>SUM(J30:J33)</f>
        <v>4664385</v>
      </c>
      <c r="K35" s="71">
        <f t="shared" si="20"/>
        <v>1</v>
      </c>
      <c r="L35" s="77">
        <f>SUM(L30:L33)</f>
        <v>4418490</v>
      </c>
      <c r="M35" s="78">
        <f t="shared" si="21"/>
        <v>1</v>
      </c>
      <c r="N35" s="72">
        <f>SUM(N30:N33)</f>
        <v>4860554</v>
      </c>
      <c r="O35" s="78">
        <f t="shared" si="25"/>
        <v>1</v>
      </c>
    </row>
  </sheetData>
  <mergeCells count="2">
    <mergeCell ref="A20:O20"/>
    <mergeCell ref="A1:O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DA2C-A5A1-1343-86A1-058E8F942DC6}">
  <dimension ref="A1:V30"/>
  <sheetViews>
    <sheetView tabSelected="1" topLeftCell="B1" workbookViewId="0">
      <selection activeCell="H4" sqref="H4:T6"/>
    </sheetView>
  </sheetViews>
  <sheetFormatPr baseColWidth="10" defaultRowHeight="16" x14ac:dyDescent="0.2"/>
  <cols>
    <col min="1" max="1" width="16.5" bestFit="1" customWidth="1"/>
    <col min="2" max="2" width="14.6640625" bestFit="1" customWidth="1"/>
    <col min="3" max="3" width="4.6640625" bestFit="1" customWidth="1"/>
    <col min="8" max="8" width="18.5" bestFit="1" customWidth="1"/>
    <col min="13" max="13" width="14.33203125" bestFit="1" customWidth="1"/>
    <col min="25" max="25" width="14.33203125" bestFit="1" customWidth="1"/>
  </cols>
  <sheetData>
    <row r="1" spans="1:22" x14ac:dyDescent="0.2">
      <c r="A1" t="s">
        <v>49</v>
      </c>
      <c r="B1" t="s">
        <v>50</v>
      </c>
    </row>
    <row r="2" spans="1:22" ht="19" x14ac:dyDescent="0.25">
      <c r="A2" s="135">
        <v>0</v>
      </c>
      <c r="B2" s="134">
        <v>5885919</v>
      </c>
      <c r="C2" s="153" t="s">
        <v>51</v>
      </c>
    </row>
    <row r="3" spans="1:22" ht="19" x14ac:dyDescent="0.25">
      <c r="A3" s="135">
        <v>0.16</v>
      </c>
      <c r="B3" s="134">
        <v>57041</v>
      </c>
      <c r="C3" s="9">
        <f>B3/$B$16</f>
        <v>1.927007427496941E-2</v>
      </c>
    </row>
    <row r="4" spans="1:22" ht="19" x14ac:dyDescent="0.25">
      <c r="A4" s="135">
        <v>0.2</v>
      </c>
      <c r="B4" s="134">
        <v>59994</v>
      </c>
      <c r="C4" s="9">
        <f t="shared" ref="C4:C14" si="0">B4/$B$16</f>
        <v>2.0267681773680594E-2</v>
      </c>
      <c r="H4" t="s">
        <v>49</v>
      </c>
      <c r="I4" s="135">
        <v>0.16</v>
      </c>
      <c r="J4" s="135">
        <v>0.2</v>
      </c>
      <c r="K4" s="135">
        <v>0.25</v>
      </c>
      <c r="L4" s="135">
        <v>0.33</v>
      </c>
      <c r="M4" s="135">
        <v>0.4</v>
      </c>
      <c r="N4" s="135">
        <v>0.5</v>
      </c>
      <c r="O4" s="135">
        <v>0.6</v>
      </c>
      <c r="P4" s="135">
        <v>0.66</v>
      </c>
      <c r="Q4" s="135">
        <v>0.75</v>
      </c>
      <c r="R4" s="135">
        <v>0.8</v>
      </c>
      <c r="S4" s="135">
        <v>0.83</v>
      </c>
      <c r="T4" s="135">
        <v>1</v>
      </c>
    </row>
    <row r="5" spans="1:22" ht="19" x14ac:dyDescent="0.25">
      <c r="A5" s="135">
        <v>0.25</v>
      </c>
      <c r="B5" s="134">
        <v>57566</v>
      </c>
      <c r="C5" s="9">
        <f t="shared" si="0"/>
        <v>1.9447434226484265E-2</v>
      </c>
      <c r="H5" t="s">
        <v>50</v>
      </c>
      <c r="I5" s="134">
        <v>57041</v>
      </c>
      <c r="J5" s="134">
        <v>59994</v>
      </c>
      <c r="K5" s="134">
        <v>57566</v>
      </c>
      <c r="L5" s="134">
        <v>57677</v>
      </c>
      <c r="M5" s="134">
        <v>8571</v>
      </c>
      <c r="N5" s="134">
        <v>59703</v>
      </c>
      <c r="O5" s="134">
        <v>2428</v>
      </c>
      <c r="P5" s="134">
        <v>8037</v>
      </c>
      <c r="Q5" s="134">
        <v>2278</v>
      </c>
      <c r="R5" s="134">
        <v>850</v>
      </c>
      <c r="S5" s="134">
        <v>435</v>
      </c>
      <c r="T5" s="134">
        <v>2645502</v>
      </c>
      <c r="V5">
        <f>SUM(I5:T5)</f>
        <v>2960082</v>
      </c>
    </row>
    <row r="6" spans="1:22" ht="19" x14ac:dyDescent="0.25">
      <c r="A6" s="135">
        <v>0.33</v>
      </c>
      <c r="B6" s="134">
        <v>57677</v>
      </c>
      <c r="C6" s="9">
        <f t="shared" si="0"/>
        <v>1.9484933187661695E-2</v>
      </c>
      <c r="H6" t="s">
        <v>52</v>
      </c>
      <c r="I6" s="9">
        <f>I5/$V$5</f>
        <v>1.927007427496941E-2</v>
      </c>
      <c r="J6" s="9">
        <f>J5/$V$5</f>
        <v>2.0267681773680594E-2</v>
      </c>
      <c r="K6" s="9">
        <f>K5/$V$5</f>
        <v>1.9447434226484265E-2</v>
      </c>
      <c r="L6" s="9">
        <f>L5/$V$5</f>
        <v>1.9484933187661695E-2</v>
      </c>
      <c r="M6" s="9">
        <f>M5/$V$5</f>
        <v>2.8955278941596887E-3</v>
      </c>
      <c r="N6" s="9">
        <f>N5/$V$5</f>
        <v>2.01693736862695E-2</v>
      </c>
      <c r="O6" s="9">
        <f>O5/$V$5</f>
        <v>8.2024754719632771E-4</v>
      </c>
      <c r="P6" s="9">
        <f>P5/$V$5</f>
        <v>2.715127486333149E-3</v>
      </c>
      <c r="Q6" s="9">
        <f>Q5/$V$5</f>
        <v>7.6957327533494003E-4</v>
      </c>
      <c r="R6" s="9">
        <f>R5/$V$5</f>
        <v>2.8715420721452985E-4</v>
      </c>
      <c r="S6" s="9">
        <f>S5/$V$5</f>
        <v>1.469553883980241E-4</v>
      </c>
      <c r="T6" s="9">
        <f>T5/$V$5</f>
        <v>0.89372591705229787</v>
      </c>
    </row>
    <row r="7" spans="1:22" ht="19" x14ac:dyDescent="0.25">
      <c r="A7" s="135">
        <v>0.4</v>
      </c>
      <c r="B7" s="134">
        <v>8571</v>
      </c>
      <c r="C7" s="9">
        <f t="shared" si="0"/>
        <v>2.8955278941596887E-3</v>
      </c>
    </row>
    <row r="8" spans="1:22" ht="19" x14ac:dyDescent="0.25">
      <c r="A8" s="135">
        <v>0.5</v>
      </c>
      <c r="B8" s="134">
        <v>59703</v>
      </c>
      <c r="C8" s="9">
        <f t="shared" si="0"/>
        <v>2.01693736862695E-2</v>
      </c>
    </row>
    <row r="9" spans="1:22" ht="19" x14ac:dyDescent="0.25">
      <c r="A9" s="135">
        <v>0.6</v>
      </c>
      <c r="B9" s="134">
        <v>2428</v>
      </c>
      <c r="C9" s="9">
        <f t="shared" si="0"/>
        <v>8.2024754719632771E-4</v>
      </c>
    </row>
    <row r="10" spans="1:22" ht="19" x14ac:dyDescent="0.25">
      <c r="A10" s="135">
        <v>0.66</v>
      </c>
      <c r="B10" s="134">
        <v>8037</v>
      </c>
      <c r="C10" s="9">
        <f t="shared" si="0"/>
        <v>2.715127486333149E-3</v>
      </c>
    </row>
    <row r="11" spans="1:22" ht="19" x14ac:dyDescent="0.25">
      <c r="A11" s="135">
        <v>0.75</v>
      </c>
      <c r="B11" s="134">
        <v>2278</v>
      </c>
      <c r="C11" s="9">
        <f t="shared" si="0"/>
        <v>7.6957327533494003E-4</v>
      </c>
    </row>
    <row r="12" spans="1:22" ht="19" x14ac:dyDescent="0.25">
      <c r="A12" s="135">
        <v>0.8</v>
      </c>
      <c r="B12" s="134">
        <v>850</v>
      </c>
      <c r="C12" s="9">
        <f t="shared" si="0"/>
        <v>2.8715420721452985E-4</v>
      </c>
    </row>
    <row r="13" spans="1:22" ht="19" x14ac:dyDescent="0.25">
      <c r="A13" s="135">
        <v>0.83</v>
      </c>
      <c r="B13" s="134">
        <v>435</v>
      </c>
      <c r="C13" s="9">
        <f t="shared" si="0"/>
        <v>1.469553883980241E-4</v>
      </c>
    </row>
    <row r="14" spans="1:22" ht="19" x14ac:dyDescent="0.25">
      <c r="A14" s="135">
        <v>1</v>
      </c>
      <c r="B14" s="134">
        <v>2645502</v>
      </c>
      <c r="C14" s="9">
        <f t="shared" si="0"/>
        <v>0.89372591705229787</v>
      </c>
    </row>
    <row r="16" spans="1:22" x14ac:dyDescent="0.2">
      <c r="B16">
        <f>SUM(B3:B14)</f>
        <v>2960082</v>
      </c>
    </row>
    <row r="29" spans="8:8" ht="17" thickBot="1" x14ac:dyDescent="0.25"/>
    <row r="30" spans="8:8" ht="30" thickBot="1" x14ac:dyDescent="0.4">
      <c r="H30" s="152">
        <v>1</v>
      </c>
    </row>
  </sheetData>
  <sortState ref="A2:B14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55D4-310A-AF46-9AB3-484048748B42}">
  <dimension ref="A1:AF36"/>
  <sheetViews>
    <sheetView workbookViewId="0"/>
  </sheetViews>
  <sheetFormatPr baseColWidth="10" defaultRowHeight="16" x14ac:dyDescent="0.2"/>
  <cols>
    <col min="1" max="1" width="26" bestFit="1" customWidth="1"/>
    <col min="4" max="5" width="10.83203125" style="130"/>
    <col min="8" max="9" width="10.83203125" style="130"/>
    <col min="12" max="13" width="10.83203125" style="130"/>
    <col min="16" max="17" width="10.83203125" style="130"/>
    <col min="20" max="21" width="10.83203125" style="130"/>
    <col min="24" max="25" width="10.83203125" style="130"/>
    <col min="28" max="29" width="10.83203125" style="130"/>
    <col min="31" max="32" width="23" bestFit="1" customWidth="1"/>
  </cols>
  <sheetData>
    <row r="1" spans="1:32" s="86" customFormat="1" x14ac:dyDescent="0.2">
      <c r="A1" s="124"/>
      <c r="B1" s="124"/>
      <c r="C1" s="125"/>
      <c r="D1" s="128"/>
      <c r="E1" s="128"/>
      <c r="F1" s="124"/>
      <c r="G1" s="125"/>
      <c r="H1" s="128"/>
      <c r="I1" s="128"/>
      <c r="J1" s="124"/>
      <c r="K1" s="125"/>
      <c r="L1" s="128"/>
      <c r="M1" s="128"/>
      <c r="N1" s="124"/>
      <c r="O1" s="125"/>
      <c r="P1" s="128"/>
      <c r="Q1" s="128"/>
      <c r="R1" s="124"/>
      <c r="S1" s="125"/>
      <c r="T1" s="128"/>
      <c r="U1" s="128"/>
      <c r="V1" s="124"/>
      <c r="W1" s="125"/>
      <c r="X1" s="128"/>
      <c r="Y1" s="128"/>
      <c r="Z1" s="124"/>
      <c r="AA1" s="125"/>
      <c r="AB1" s="128"/>
      <c r="AC1" s="128"/>
      <c r="AE1" s="125" t="s">
        <v>44</v>
      </c>
      <c r="AF1" s="124" t="s">
        <v>42</v>
      </c>
    </row>
    <row r="2" spans="1:32" s="86" customFormat="1" hidden="1" x14ac:dyDescent="0.2">
      <c r="A2" s="124" t="s">
        <v>17</v>
      </c>
      <c r="B2" s="124"/>
      <c r="C2" s="125"/>
      <c r="D2" s="128"/>
      <c r="E2" s="128"/>
      <c r="F2" s="124"/>
      <c r="G2" s="125"/>
      <c r="H2" s="128"/>
      <c r="I2" s="128"/>
      <c r="J2" s="124"/>
      <c r="K2" s="125"/>
      <c r="L2" s="128"/>
      <c r="M2" s="128"/>
      <c r="N2" s="124"/>
      <c r="O2" s="125"/>
      <c r="P2" s="128"/>
      <c r="Q2" s="128"/>
      <c r="R2" s="124"/>
      <c r="S2" s="125"/>
      <c r="T2" s="128"/>
      <c r="U2" s="128"/>
      <c r="V2" s="124"/>
      <c r="W2" s="125"/>
      <c r="X2" s="128"/>
      <c r="Y2" s="128"/>
      <c r="Z2" s="124"/>
      <c r="AA2" s="125"/>
      <c r="AB2" s="128"/>
      <c r="AC2" s="128"/>
      <c r="AE2" s="125" t="s">
        <v>17</v>
      </c>
      <c r="AF2" s="124" t="s">
        <v>17</v>
      </c>
    </row>
    <row r="3" spans="1:32" s="86" customFormat="1" hidden="1" x14ac:dyDescent="0.2">
      <c r="A3" s="124" t="s">
        <v>33</v>
      </c>
      <c r="B3" s="124" t="s">
        <v>14</v>
      </c>
      <c r="C3" s="125" t="s">
        <v>14</v>
      </c>
      <c r="D3" s="128" t="s">
        <v>45</v>
      </c>
      <c r="E3" s="128"/>
      <c r="F3" s="124" t="s">
        <v>20</v>
      </c>
      <c r="G3" s="125" t="s">
        <v>20</v>
      </c>
      <c r="H3" s="128" t="s">
        <v>45</v>
      </c>
      <c r="I3" s="128"/>
      <c r="J3" s="124" t="s">
        <v>21</v>
      </c>
      <c r="K3" s="125" t="s">
        <v>21</v>
      </c>
      <c r="L3" s="128" t="s">
        <v>45</v>
      </c>
      <c r="M3" s="128"/>
      <c r="N3" s="124" t="s">
        <v>22</v>
      </c>
      <c r="O3" s="125" t="s">
        <v>22</v>
      </c>
      <c r="P3" s="128" t="s">
        <v>45</v>
      </c>
      <c r="Q3" s="128"/>
      <c r="R3" s="124" t="s">
        <v>23</v>
      </c>
      <c r="S3" s="125" t="s">
        <v>23</v>
      </c>
      <c r="T3" s="128" t="s">
        <v>45</v>
      </c>
      <c r="U3" s="128"/>
      <c r="V3" s="124" t="s">
        <v>24</v>
      </c>
      <c r="W3" s="125" t="s">
        <v>24</v>
      </c>
      <c r="X3" s="128" t="s">
        <v>45</v>
      </c>
      <c r="Y3" s="128"/>
      <c r="Z3" s="124" t="s">
        <v>25</v>
      </c>
      <c r="AA3" s="125" t="s">
        <v>25</v>
      </c>
      <c r="AB3" s="128" t="s">
        <v>45</v>
      </c>
      <c r="AC3" s="128"/>
      <c r="AE3" s="125" t="s">
        <v>33</v>
      </c>
      <c r="AF3" s="124" t="s">
        <v>33</v>
      </c>
    </row>
    <row r="4" spans="1:32" hidden="1" x14ac:dyDescent="0.2">
      <c r="A4" s="116" t="s">
        <v>29</v>
      </c>
      <c r="B4" s="116">
        <v>80779</v>
      </c>
      <c r="C4" s="126">
        <v>81282.333333333328</v>
      </c>
      <c r="D4" s="129">
        <f>(C4-B4)</f>
        <v>503.33333333332848</v>
      </c>
      <c r="E4" s="131">
        <f>D4/C4</f>
        <v>6.1924075342324721E-3</v>
      </c>
      <c r="F4" s="116">
        <v>80641</v>
      </c>
      <c r="G4" s="120">
        <v>81490</v>
      </c>
      <c r="H4" s="129">
        <f t="shared" ref="H4:H8" si="0">(G4-F4)</f>
        <v>849</v>
      </c>
      <c r="I4" s="131">
        <f>H4/G4</f>
        <v>1.0418456252300895E-2</v>
      </c>
      <c r="J4" s="116">
        <v>79873</v>
      </c>
      <c r="K4" s="120">
        <v>80639</v>
      </c>
      <c r="L4" s="129">
        <f>(K4-J4)</f>
        <v>766</v>
      </c>
      <c r="M4" s="131">
        <f>L4/K4</f>
        <v>9.4991257332060174E-3</v>
      </c>
      <c r="N4" s="116">
        <v>79062</v>
      </c>
      <c r="O4" s="120">
        <v>79826</v>
      </c>
      <c r="P4" s="129">
        <f>(O4-N4)</f>
        <v>764</v>
      </c>
      <c r="Q4" s="131">
        <f>P4/O4</f>
        <v>9.5708165259439284E-3</v>
      </c>
      <c r="R4" s="116">
        <v>80356</v>
      </c>
      <c r="S4" s="120">
        <v>80767</v>
      </c>
      <c r="T4" s="129">
        <f>(S4-R4)</f>
        <v>411</v>
      </c>
      <c r="U4" s="131">
        <f>T4/S4</f>
        <v>5.0887119739497569E-3</v>
      </c>
      <c r="V4" s="116">
        <v>82460</v>
      </c>
      <c r="W4" s="120">
        <v>83038</v>
      </c>
      <c r="X4" s="129">
        <f>(W4-V4)</f>
        <v>578</v>
      </c>
      <c r="Y4" s="131">
        <f>X4/W4</f>
        <v>6.960668609552253E-3</v>
      </c>
      <c r="Z4" s="116">
        <v>82282</v>
      </c>
      <c r="AA4" s="120">
        <v>82783</v>
      </c>
      <c r="AB4" s="129">
        <f>(AA4-Z4)</f>
        <v>501</v>
      </c>
      <c r="AC4" s="131">
        <f>AB4/AA4</f>
        <v>6.051967191331554E-3</v>
      </c>
      <c r="AE4" s="120" t="s">
        <v>29</v>
      </c>
      <c r="AF4" s="116" t="s">
        <v>29</v>
      </c>
    </row>
    <row r="5" spans="1:32" hidden="1" x14ac:dyDescent="0.2">
      <c r="A5" s="116" t="s">
        <v>26</v>
      </c>
      <c r="B5" s="127">
        <v>3817.5</v>
      </c>
      <c r="C5" s="126">
        <v>3311.8333333333335</v>
      </c>
      <c r="D5" s="129">
        <f t="shared" ref="D5:D16" si="1">(C5-B5)</f>
        <v>-505.66666666666652</v>
      </c>
      <c r="E5" s="131">
        <f t="shared" ref="E5:E8" si="2">D5/C5</f>
        <v>-0.15268481707010212</v>
      </c>
      <c r="F5" s="116">
        <v>4135</v>
      </c>
      <c r="G5" s="120">
        <v>3284</v>
      </c>
      <c r="H5" s="129">
        <f t="shared" si="0"/>
        <v>-851</v>
      </c>
      <c r="I5" s="131">
        <f t="shared" ref="I5:I8" si="3">H5/G5</f>
        <v>-0.25913520097442144</v>
      </c>
      <c r="J5" s="116">
        <v>3950</v>
      </c>
      <c r="K5" s="120">
        <v>3180</v>
      </c>
      <c r="L5" s="129">
        <f t="shared" ref="L5:L8" si="4">(K5-J5)</f>
        <v>-770</v>
      </c>
      <c r="M5" s="131">
        <f t="shared" ref="M5:M8" si="5">L5/K5</f>
        <v>-0.24213836477987422</v>
      </c>
      <c r="N5" s="116">
        <v>3984</v>
      </c>
      <c r="O5" s="120">
        <v>3215</v>
      </c>
      <c r="P5" s="129">
        <f t="shared" ref="P5:P8" si="6">(O5-N5)</f>
        <v>-769</v>
      </c>
      <c r="Q5" s="131">
        <f t="shared" ref="Q5:Q8" si="7">P5/O5</f>
        <v>-0.23919129082426127</v>
      </c>
      <c r="R5" s="116">
        <v>3400</v>
      </c>
      <c r="S5" s="120">
        <v>2987</v>
      </c>
      <c r="T5" s="129">
        <f t="shared" ref="T5:T9" si="8">(S5-R5)</f>
        <v>-413</v>
      </c>
      <c r="U5" s="131">
        <f t="shared" ref="U5:U9" si="9">T5/S5</f>
        <v>-0.13826581854703715</v>
      </c>
      <c r="V5" s="116">
        <v>3764</v>
      </c>
      <c r="W5" s="120">
        <v>3183</v>
      </c>
      <c r="X5" s="129">
        <f t="shared" ref="X5:X8" si="10">(W5-V5)</f>
        <v>-581</v>
      </c>
      <c r="Y5" s="131">
        <f t="shared" ref="Y5:Y9" si="11">X5/W5</f>
        <v>-0.18253220232485076</v>
      </c>
      <c r="Z5" s="116">
        <v>3672</v>
      </c>
      <c r="AA5" s="120">
        <v>3171</v>
      </c>
      <c r="AB5" s="129">
        <f t="shared" ref="AB5:AB9" si="12">(AA5-Z5)</f>
        <v>-501</v>
      </c>
      <c r="AC5" s="131">
        <f t="shared" ref="AC5:AC9" si="13">AB5/AA5</f>
        <v>-0.15799432355723747</v>
      </c>
      <c r="AE5" s="120" t="s">
        <v>26</v>
      </c>
      <c r="AF5" s="116" t="s">
        <v>26</v>
      </c>
    </row>
    <row r="6" spans="1:32" hidden="1" x14ac:dyDescent="0.2">
      <c r="A6" s="116" t="s">
        <v>30</v>
      </c>
      <c r="B6" s="116">
        <v>5.5</v>
      </c>
      <c r="C6" s="126">
        <v>7.833333333333333</v>
      </c>
      <c r="D6" s="129">
        <f t="shared" si="1"/>
        <v>2.333333333333333</v>
      </c>
      <c r="E6" s="131">
        <f t="shared" si="2"/>
        <v>0.2978723404255319</v>
      </c>
      <c r="F6" s="116">
        <v>4</v>
      </c>
      <c r="G6" s="120">
        <v>6</v>
      </c>
      <c r="H6" s="129">
        <f t="shared" si="0"/>
        <v>2</v>
      </c>
      <c r="I6" s="131">
        <f t="shared" si="3"/>
        <v>0.33333333333333331</v>
      </c>
      <c r="J6" s="116">
        <v>6</v>
      </c>
      <c r="K6" s="120">
        <v>10</v>
      </c>
      <c r="L6" s="129">
        <f t="shared" si="4"/>
        <v>4</v>
      </c>
      <c r="M6" s="131">
        <f t="shared" si="5"/>
        <v>0.4</v>
      </c>
      <c r="N6" s="116">
        <v>2</v>
      </c>
      <c r="O6" s="120">
        <v>7</v>
      </c>
      <c r="P6" s="129">
        <f t="shared" si="6"/>
        <v>5</v>
      </c>
      <c r="Q6" s="131">
        <f t="shared" si="7"/>
        <v>0.7142857142857143</v>
      </c>
      <c r="R6" s="116">
        <v>7</v>
      </c>
      <c r="S6" s="120">
        <v>9</v>
      </c>
      <c r="T6" s="129">
        <f t="shared" si="8"/>
        <v>2</v>
      </c>
      <c r="U6" s="131">
        <f t="shared" si="9"/>
        <v>0.22222222222222221</v>
      </c>
      <c r="V6" s="116">
        <v>7</v>
      </c>
      <c r="W6" s="120">
        <v>10</v>
      </c>
      <c r="X6" s="129">
        <f t="shared" si="10"/>
        <v>3</v>
      </c>
      <c r="Y6" s="131">
        <f t="shared" si="11"/>
        <v>0.3</v>
      </c>
      <c r="Z6" s="116">
        <v>7</v>
      </c>
      <c r="AA6" s="120">
        <v>7</v>
      </c>
      <c r="AB6" s="129">
        <f t="shared" si="12"/>
        <v>0</v>
      </c>
      <c r="AC6" s="131">
        <f t="shared" si="13"/>
        <v>0</v>
      </c>
      <c r="AE6" s="120" t="s">
        <v>30</v>
      </c>
      <c r="AF6" s="116" t="s">
        <v>30</v>
      </c>
    </row>
    <row r="7" spans="1:32" hidden="1" x14ac:dyDescent="0.2">
      <c r="A7" s="116" t="s">
        <v>27</v>
      </c>
      <c r="B7" s="116">
        <v>185</v>
      </c>
      <c r="C7" s="126">
        <v>226.66666666666666</v>
      </c>
      <c r="D7" s="129">
        <f t="shared" si="1"/>
        <v>41.666666666666657</v>
      </c>
      <c r="E7" s="131">
        <f t="shared" si="2"/>
        <v>0.18382352941176466</v>
      </c>
      <c r="F7" s="116">
        <v>150</v>
      </c>
      <c r="G7" s="120">
        <v>206</v>
      </c>
      <c r="H7" s="129">
        <f t="shared" si="0"/>
        <v>56</v>
      </c>
      <c r="I7" s="131">
        <f t="shared" si="3"/>
        <v>0.27184466019417475</v>
      </c>
      <c r="J7" s="116">
        <v>152</v>
      </c>
      <c r="K7" s="120">
        <v>201</v>
      </c>
      <c r="L7" s="129">
        <f t="shared" si="4"/>
        <v>49</v>
      </c>
      <c r="M7" s="131">
        <f t="shared" si="5"/>
        <v>0.24378109452736318</v>
      </c>
      <c r="N7" s="116">
        <v>202</v>
      </c>
      <c r="O7" s="120">
        <v>264</v>
      </c>
      <c r="P7" s="129">
        <f t="shared" si="6"/>
        <v>62</v>
      </c>
      <c r="Q7" s="131">
        <f t="shared" si="7"/>
        <v>0.23484848484848486</v>
      </c>
      <c r="R7" s="116">
        <v>156</v>
      </c>
      <c r="S7" s="120">
        <v>194</v>
      </c>
      <c r="T7" s="129">
        <f t="shared" si="8"/>
        <v>38</v>
      </c>
      <c r="U7" s="131">
        <f t="shared" si="9"/>
        <v>0.19587628865979381</v>
      </c>
      <c r="V7" s="116">
        <v>285</v>
      </c>
      <c r="W7" s="120">
        <v>340</v>
      </c>
      <c r="X7" s="129">
        <f t="shared" si="10"/>
        <v>55</v>
      </c>
      <c r="Y7" s="131">
        <f t="shared" si="11"/>
        <v>0.16176470588235295</v>
      </c>
      <c r="Z7" s="116">
        <v>165</v>
      </c>
      <c r="AA7" s="120">
        <v>211</v>
      </c>
      <c r="AB7" s="129">
        <f t="shared" si="12"/>
        <v>46</v>
      </c>
      <c r="AC7" s="131">
        <f t="shared" si="13"/>
        <v>0.21800947867298578</v>
      </c>
      <c r="AE7" s="120" t="s">
        <v>27</v>
      </c>
      <c r="AF7" s="116" t="s">
        <v>27</v>
      </c>
    </row>
    <row r="8" spans="1:32" hidden="1" x14ac:dyDescent="0.2">
      <c r="A8" s="116" t="s">
        <v>31</v>
      </c>
      <c r="B8" s="127">
        <v>190.5</v>
      </c>
      <c r="C8" s="126">
        <v>234.5</v>
      </c>
      <c r="D8" s="129">
        <f t="shared" si="1"/>
        <v>44</v>
      </c>
      <c r="E8" s="131">
        <f t="shared" si="2"/>
        <v>0.18763326226012794</v>
      </c>
      <c r="F8" s="116">
        <v>154</v>
      </c>
      <c r="G8" s="120">
        <v>84986</v>
      </c>
      <c r="H8" s="129">
        <f t="shared" si="0"/>
        <v>84832</v>
      </c>
      <c r="I8" s="131">
        <f t="shared" si="3"/>
        <v>0.99818793683665541</v>
      </c>
      <c r="J8" s="116">
        <v>158</v>
      </c>
      <c r="K8" s="120">
        <v>211</v>
      </c>
      <c r="L8" s="129">
        <f t="shared" si="4"/>
        <v>53</v>
      </c>
      <c r="M8" s="131">
        <f t="shared" si="5"/>
        <v>0.25118483412322273</v>
      </c>
      <c r="N8" s="116">
        <v>204</v>
      </c>
      <c r="O8" s="120">
        <v>271</v>
      </c>
      <c r="P8" s="129">
        <f t="shared" si="6"/>
        <v>67</v>
      </c>
      <c r="Q8" s="131">
        <f t="shared" si="7"/>
        <v>0.24723247232472326</v>
      </c>
      <c r="R8" s="116">
        <v>163</v>
      </c>
      <c r="S8" s="120">
        <v>203</v>
      </c>
      <c r="T8" s="129">
        <f t="shared" si="8"/>
        <v>40</v>
      </c>
      <c r="U8" s="131">
        <f t="shared" si="9"/>
        <v>0.19704433497536947</v>
      </c>
      <c r="V8" s="116">
        <v>292</v>
      </c>
      <c r="W8" s="120">
        <v>350</v>
      </c>
      <c r="X8" s="129">
        <f t="shared" si="10"/>
        <v>58</v>
      </c>
      <c r="Y8" s="131">
        <f t="shared" si="11"/>
        <v>0.1657142857142857</v>
      </c>
      <c r="Z8" s="116">
        <v>172</v>
      </c>
      <c r="AA8" s="120">
        <v>218</v>
      </c>
      <c r="AB8" s="129">
        <f t="shared" si="12"/>
        <v>46</v>
      </c>
      <c r="AC8" s="131">
        <f t="shared" si="13"/>
        <v>0.21100917431192662</v>
      </c>
      <c r="AE8" s="120" t="s">
        <v>31</v>
      </c>
      <c r="AF8" s="116" t="s">
        <v>31</v>
      </c>
    </row>
    <row r="9" spans="1:32" hidden="1" x14ac:dyDescent="0.2">
      <c r="A9" s="116" t="s">
        <v>28</v>
      </c>
      <c r="B9" s="116">
        <v>84787</v>
      </c>
      <c r="C9" s="126">
        <v>84828.666666666657</v>
      </c>
      <c r="D9" s="129">
        <f t="shared" ref="D9" si="14">(C9-B9)</f>
        <v>41.666666666656965</v>
      </c>
      <c r="E9" s="131">
        <f t="shared" ref="E9" si="15">D9/C9</f>
        <v>4.911861556233778E-4</v>
      </c>
      <c r="F9" s="116">
        <f>SUM(F4:F8)</f>
        <v>85084</v>
      </c>
      <c r="G9" s="120">
        <f>SUM(G4:G8)</f>
        <v>169972</v>
      </c>
      <c r="H9" s="129">
        <f t="shared" ref="H9" si="16">(G9-F9)</f>
        <v>84888</v>
      </c>
      <c r="I9" s="131">
        <f>H9/G9</f>
        <v>0.49942343444802673</v>
      </c>
      <c r="J9" s="116">
        <v>83981</v>
      </c>
      <c r="K9" s="120">
        <v>84030</v>
      </c>
      <c r="L9" s="129">
        <f t="shared" ref="L9" si="17">(K9-J9)</f>
        <v>49</v>
      </c>
      <c r="M9" s="131">
        <f t="shared" ref="M9" si="18">L9/K9</f>
        <v>5.8312507437819825E-4</v>
      </c>
      <c r="N9" s="116">
        <v>83250</v>
      </c>
      <c r="O9" s="120">
        <v>83312</v>
      </c>
      <c r="P9" s="129">
        <f t="shared" ref="P9" si="19">(O9-N9)</f>
        <v>62</v>
      </c>
      <c r="Q9" s="131">
        <f t="shared" ref="Q9" si="20">P9/O9</f>
        <v>7.441905127712695E-4</v>
      </c>
      <c r="R9" s="116">
        <v>83919</v>
      </c>
      <c r="S9" s="120">
        <v>83957</v>
      </c>
      <c r="T9" s="129">
        <f t="shared" si="8"/>
        <v>38</v>
      </c>
      <c r="U9" s="131">
        <f t="shared" si="9"/>
        <v>4.5261264695022453E-4</v>
      </c>
      <c r="V9" s="116">
        <v>86516</v>
      </c>
      <c r="W9" s="120">
        <v>86571</v>
      </c>
      <c r="X9" s="129">
        <f>(W9-V9)</f>
        <v>55</v>
      </c>
      <c r="Y9" s="131">
        <f t="shared" si="11"/>
        <v>6.353166764851971E-4</v>
      </c>
      <c r="Z9" s="116">
        <v>86126</v>
      </c>
      <c r="AA9" s="120">
        <v>86172</v>
      </c>
      <c r="AB9" s="129">
        <f t="shared" si="12"/>
        <v>46</v>
      </c>
      <c r="AC9" s="131">
        <f t="shared" si="13"/>
        <v>5.3381608875272706E-4</v>
      </c>
      <c r="AE9" s="120" t="s">
        <v>28</v>
      </c>
      <c r="AF9" s="116" t="s">
        <v>28</v>
      </c>
    </row>
    <row r="10" spans="1:32" hidden="1" x14ac:dyDescent="0.2">
      <c r="A10" s="116"/>
      <c r="B10" s="116"/>
      <c r="C10" s="120"/>
      <c r="D10" s="129"/>
      <c r="F10" s="116"/>
      <c r="G10" s="120"/>
      <c r="H10" s="129"/>
      <c r="J10" s="116"/>
      <c r="K10" s="120"/>
      <c r="L10" s="129"/>
      <c r="N10" s="116"/>
      <c r="O10" s="120"/>
      <c r="P10" s="129"/>
      <c r="R10" s="116"/>
      <c r="S10" s="120"/>
      <c r="T10" s="129"/>
      <c r="V10" s="116"/>
      <c r="W10" s="120"/>
      <c r="X10" s="129"/>
      <c r="Z10" s="116"/>
      <c r="AA10" s="120"/>
      <c r="AB10" s="129"/>
      <c r="AE10" s="120"/>
      <c r="AF10" s="116"/>
    </row>
    <row r="11" spans="1:32" s="86" customFormat="1" x14ac:dyDescent="0.2">
      <c r="A11" s="124" t="s">
        <v>48</v>
      </c>
      <c r="B11" s="124" t="s">
        <v>14</v>
      </c>
      <c r="C11" s="125" t="s">
        <v>14</v>
      </c>
      <c r="D11" s="128" t="s">
        <v>45</v>
      </c>
      <c r="E11" s="128"/>
      <c r="F11" s="124" t="s">
        <v>20</v>
      </c>
      <c r="G11" s="125" t="s">
        <v>20</v>
      </c>
      <c r="H11" s="128" t="s">
        <v>45</v>
      </c>
      <c r="I11" s="128"/>
      <c r="J11" s="124" t="s">
        <v>21</v>
      </c>
      <c r="K11" s="125" t="s">
        <v>21</v>
      </c>
      <c r="L11" s="128" t="s">
        <v>45</v>
      </c>
      <c r="M11" s="128"/>
      <c r="N11" s="124" t="s">
        <v>22</v>
      </c>
      <c r="O11" s="125" t="s">
        <v>22</v>
      </c>
      <c r="P11" s="128" t="s">
        <v>45</v>
      </c>
      <c r="Q11" s="128"/>
      <c r="R11" s="124" t="s">
        <v>23</v>
      </c>
      <c r="S11" s="125" t="s">
        <v>23</v>
      </c>
      <c r="T11" s="128" t="s">
        <v>45</v>
      </c>
      <c r="U11" s="128"/>
      <c r="V11" s="124" t="s">
        <v>24</v>
      </c>
      <c r="W11" s="125" t="s">
        <v>24</v>
      </c>
      <c r="X11" s="128" t="s">
        <v>45</v>
      </c>
      <c r="Y11" s="128"/>
      <c r="Z11" s="124" t="s">
        <v>25</v>
      </c>
      <c r="AA11" s="125" t="s">
        <v>25</v>
      </c>
      <c r="AB11" s="128" t="s">
        <v>45</v>
      </c>
      <c r="AC11" s="128"/>
      <c r="AE11" s="125" t="s">
        <v>34</v>
      </c>
      <c r="AF11" s="124" t="s">
        <v>34</v>
      </c>
    </row>
    <row r="12" spans="1:32" x14ac:dyDescent="0.2">
      <c r="A12" s="116" t="s">
        <v>29</v>
      </c>
      <c r="B12" s="127">
        <v>4084398.6666666665</v>
      </c>
      <c r="C12" s="126">
        <v>4128612.1666666665</v>
      </c>
      <c r="D12" s="129">
        <f t="shared" si="1"/>
        <v>44213.5</v>
      </c>
      <c r="E12" s="131">
        <f>D12/C12</f>
        <v>1.0709046579130929E-2</v>
      </c>
      <c r="F12" s="116">
        <v>4076664</v>
      </c>
      <c r="G12" s="120">
        <v>4152608</v>
      </c>
      <c r="H12" s="129">
        <f t="shared" ref="H12:H16" si="21">(G12-F12)</f>
        <v>75944</v>
      </c>
      <c r="I12" s="131">
        <f>H12/G12</f>
        <v>1.8288266072790882E-2</v>
      </c>
      <c r="J12" s="116">
        <v>4042884</v>
      </c>
      <c r="K12" s="120">
        <v>4117894</v>
      </c>
      <c r="L12" s="129">
        <f t="shared" ref="L12:L16" si="22">(K12-J12)</f>
        <v>75010</v>
      </c>
      <c r="M12" s="131">
        <f t="shared" ref="M12:M16" si="23">L12/K12</f>
        <v>1.8215621868848494E-2</v>
      </c>
      <c r="N12" s="116">
        <v>3984030</v>
      </c>
      <c r="O12" s="120">
        <v>4059473</v>
      </c>
      <c r="P12" s="129">
        <f t="shared" ref="P12:P16" si="24">(O12-N12)</f>
        <v>75443</v>
      </c>
      <c r="Q12" s="131">
        <f>P12/O12</f>
        <v>1.8584432018638873E-2</v>
      </c>
      <c r="R12" s="116">
        <v>4063340</v>
      </c>
      <c r="S12" s="120">
        <v>4117029</v>
      </c>
      <c r="T12" s="129">
        <f t="shared" ref="T12:T16" si="25">(S12-R12)</f>
        <v>53689</v>
      </c>
      <c r="U12" s="131">
        <f>T12/S12</f>
        <v>1.3040714554111715E-2</v>
      </c>
      <c r="V12" s="116">
        <v>4159387</v>
      </c>
      <c r="W12" s="120">
        <v>4223754</v>
      </c>
      <c r="X12" s="129">
        <f t="shared" ref="X12:X16" si="26">(W12-V12)</f>
        <v>64367</v>
      </c>
      <c r="Y12" s="131">
        <f>X12/W12</f>
        <v>1.5239287136514106E-2</v>
      </c>
      <c r="Z12" s="116">
        <v>4180087</v>
      </c>
      <c r="AA12" s="120">
        <v>4251869</v>
      </c>
      <c r="AB12" s="129">
        <f t="shared" ref="AB12:AB16" si="27">(AA12-Z12)</f>
        <v>71782</v>
      </c>
      <c r="AC12" s="131">
        <f>AB12/AA12</f>
        <v>1.6882458043744997E-2</v>
      </c>
      <c r="AE12" s="120" t="s">
        <v>29</v>
      </c>
      <c r="AF12" s="116" t="s">
        <v>29</v>
      </c>
    </row>
    <row r="13" spans="1:32" x14ac:dyDescent="0.2">
      <c r="A13" s="116" t="s">
        <v>26</v>
      </c>
      <c r="B13" s="127">
        <v>1848160.3333333333</v>
      </c>
      <c r="C13" s="126">
        <v>1769648.3333333333</v>
      </c>
      <c r="D13" s="129">
        <f t="shared" si="1"/>
        <v>-78512</v>
      </c>
      <c r="E13" s="131">
        <f t="shared" ref="E13:E16" si="28">D13/C13</f>
        <v>-4.4365876836169903E-2</v>
      </c>
      <c r="F13" s="116">
        <v>1630666</v>
      </c>
      <c r="G13" s="120">
        <v>1501732</v>
      </c>
      <c r="H13" s="129">
        <f t="shared" si="21"/>
        <v>-128934</v>
      </c>
      <c r="I13" s="131">
        <f t="shared" ref="I13:I16" si="29">H13/G13</f>
        <v>-8.5856863941102673E-2</v>
      </c>
      <c r="J13" s="116">
        <v>2029976</v>
      </c>
      <c r="K13" s="120">
        <v>1902305</v>
      </c>
      <c r="L13" s="129">
        <f t="shared" si="22"/>
        <v>-127671</v>
      </c>
      <c r="M13" s="131">
        <f t="shared" si="23"/>
        <v>-6.7113843468844372E-2</v>
      </c>
      <c r="N13" s="116">
        <v>1915865</v>
      </c>
      <c r="O13" s="120">
        <v>1788060</v>
      </c>
      <c r="P13" s="129">
        <f t="shared" si="24"/>
        <v>-127805</v>
      </c>
      <c r="Q13" s="131">
        <f t="shared" ref="Q13:Q16" si="30">P13/O13</f>
        <v>-7.1476907933738246E-2</v>
      </c>
      <c r="R13" s="116">
        <v>1902953</v>
      </c>
      <c r="S13" s="120">
        <v>1800581</v>
      </c>
      <c r="T13" s="129">
        <f t="shared" si="25"/>
        <v>-102372</v>
      </c>
      <c r="U13" s="131">
        <f t="shared" ref="U13:U16" si="31">T13/S13</f>
        <v>-5.6854981808649542E-2</v>
      </c>
      <c r="V13" s="116">
        <v>1542112</v>
      </c>
      <c r="W13" s="120">
        <v>1429649</v>
      </c>
      <c r="X13" s="129">
        <f t="shared" si="26"/>
        <v>-112463</v>
      </c>
      <c r="Y13" s="131">
        <f t="shared" ref="Y13:Y16" si="32">X13/W13</f>
        <v>-7.8664763169141519E-2</v>
      </c>
      <c r="Z13" s="116">
        <v>2067390</v>
      </c>
      <c r="AA13" s="120">
        <v>1938958</v>
      </c>
      <c r="AB13" s="129">
        <f t="shared" si="27"/>
        <v>-128432</v>
      </c>
      <c r="AC13" s="131">
        <f t="shared" ref="AC13:AC16" si="33">AB13/AA13</f>
        <v>-6.6237638979286806E-2</v>
      </c>
      <c r="AE13" s="120" t="s">
        <v>26</v>
      </c>
      <c r="AF13" s="116" t="s">
        <v>26</v>
      </c>
    </row>
    <row r="14" spans="1:32" x14ac:dyDescent="0.2">
      <c r="A14" s="116" t="s">
        <v>30</v>
      </c>
      <c r="B14" s="127">
        <v>258483.83333333334</v>
      </c>
      <c r="C14" s="126">
        <v>247810.66666666666</v>
      </c>
      <c r="D14" s="129">
        <f t="shared" si="1"/>
        <v>-10673.166666666686</v>
      </c>
      <c r="E14" s="131">
        <f t="shared" si="28"/>
        <v>-4.3069843644072438E-2</v>
      </c>
      <c r="F14" s="116">
        <v>261621</v>
      </c>
      <c r="G14" s="120">
        <v>314611</v>
      </c>
      <c r="H14" s="129">
        <f t="shared" si="21"/>
        <v>52990</v>
      </c>
      <c r="I14" s="131">
        <f t="shared" si="29"/>
        <v>0.16843022017666262</v>
      </c>
      <c r="J14" s="116">
        <v>261723</v>
      </c>
      <c r="K14" s="120">
        <v>314384</v>
      </c>
      <c r="L14" s="129">
        <f t="shared" si="22"/>
        <v>52661</v>
      </c>
      <c r="M14" s="131">
        <f t="shared" si="23"/>
        <v>0.16750534378339865</v>
      </c>
      <c r="N14" s="116">
        <v>251548</v>
      </c>
      <c r="O14" s="120">
        <v>303910</v>
      </c>
      <c r="P14" s="129">
        <f t="shared" si="24"/>
        <v>52362</v>
      </c>
      <c r="Q14" s="131">
        <f t="shared" si="30"/>
        <v>0.1722944292718239</v>
      </c>
      <c r="R14" s="116">
        <v>272155</v>
      </c>
      <c r="S14" s="120">
        <v>178112</v>
      </c>
      <c r="T14" s="129">
        <f t="shared" si="25"/>
        <v>-94043</v>
      </c>
      <c r="U14" s="131">
        <f t="shared" si="31"/>
        <v>-0.52799923643550128</v>
      </c>
      <c r="V14" s="116">
        <v>266118</v>
      </c>
      <c r="W14" s="120">
        <v>314214</v>
      </c>
      <c r="X14" s="129">
        <f t="shared" si="26"/>
        <v>48096</v>
      </c>
      <c r="Y14" s="131">
        <f t="shared" si="32"/>
        <v>0.1530676545284424</v>
      </c>
      <c r="Z14" s="116">
        <v>237738</v>
      </c>
      <c r="AA14" s="120">
        <v>167284</v>
      </c>
      <c r="AB14" s="129">
        <f t="shared" si="27"/>
        <v>-70454</v>
      </c>
      <c r="AC14" s="131">
        <f t="shared" si="33"/>
        <v>-0.42116400851246982</v>
      </c>
      <c r="AE14" s="120" t="s">
        <v>30</v>
      </c>
      <c r="AF14" s="116" t="s">
        <v>30</v>
      </c>
    </row>
    <row r="15" spans="1:32" x14ac:dyDescent="0.2">
      <c r="A15" s="116" t="s">
        <v>27</v>
      </c>
      <c r="B15" s="127">
        <v>120047</v>
      </c>
      <c r="C15" s="126">
        <v>202846.5</v>
      </c>
      <c r="D15" s="129">
        <f t="shared" si="1"/>
        <v>82799.5</v>
      </c>
      <c r="E15" s="131">
        <f t="shared" si="28"/>
        <v>0.40818796479111052</v>
      </c>
      <c r="F15" s="116">
        <v>115344</v>
      </c>
      <c r="G15" s="120">
        <v>171350</v>
      </c>
      <c r="H15" s="129">
        <f t="shared" si="21"/>
        <v>56006</v>
      </c>
      <c r="I15" s="131">
        <f t="shared" si="29"/>
        <v>0.32685147359206301</v>
      </c>
      <c r="J15" s="116">
        <v>112198</v>
      </c>
      <c r="K15" s="120">
        <v>166785</v>
      </c>
      <c r="L15" s="129">
        <f t="shared" si="22"/>
        <v>54587</v>
      </c>
      <c r="M15" s="131">
        <f t="shared" si="23"/>
        <v>0.32728962436669962</v>
      </c>
      <c r="N15" s="116">
        <v>122644</v>
      </c>
      <c r="O15" s="120">
        <v>182724</v>
      </c>
      <c r="P15" s="129">
        <f t="shared" si="24"/>
        <v>60080</v>
      </c>
      <c r="Q15" s="131">
        <f t="shared" si="30"/>
        <v>0.32880190888991045</v>
      </c>
      <c r="R15" s="116">
        <v>123006</v>
      </c>
      <c r="S15" s="120">
        <v>320838</v>
      </c>
      <c r="T15" s="129">
        <f t="shared" si="25"/>
        <v>197832</v>
      </c>
      <c r="U15" s="131">
        <f t="shared" si="31"/>
        <v>0.61661025190282948</v>
      </c>
      <c r="V15" s="116">
        <v>137163</v>
      </c>
      <c r="W15" s="120">
        <v>191587</v>
      </c>
      <c r="X15" s="129">
        <f t="shared" si="26"/>
        <v>54424</v>
      </c>
      <c r="Y15" s="131">
        <f t="shared" si="32"/>
        <v>0.28406937840250124</v>
      </c>
      <c r="Z15" s="116">
        <v>109927</v>
      </c>
      <c r="AA15" s="120">
        <v>294388</v>
      </c>
      <c r="AB15" s="129">
        <f t="shared" si="27"/>
        <v>184461</v>
      </c>
      <c r="AC15" s="131">
        <f t="shared" si="33"/>
        <v>0.62659143715097088</v>
      </c>
      <c r="AE15" s="120" t="s">
        <v>27</v>
      </c>
      <c r="AF15" s="116" t="s">
        <v>27</v>
      </c>
    </row>
    <row r="16" spans="1:32" x14ac:dyDescent="0.2">
      <c r="A16" s="116" t="s">
        <v>31</v>
      </c>
      <c r="B16" s="127">
        <v>378530.83333333337</v>
      </c>
      <c r="C16" s="126">
        <v>450657.16666666663</v>
      </c>
      <c r="D16" s="129">
        <f t="shared" si="1"/>
        <v>72126.333333333256</v>
      </c>
      <c r="E16" s="131">
        <f t="shared" si="28"/>
        <v>0.16004701282534417</v>
      </c>
      <c r="F16" s="116">
        <v>376965</v>
      </c>
      <c r="G16" s="120">
        <v>485961</v>
      </c>
      <c r="H16" s="129">
        <f t="shared" si="21"/>
        <v>108996</v>
      </c>
      <c r="I16" s="131">
        <f t="shared" si="29"/>
        <v>0.22428960348669955</v>
      </c>
      <c r="J16" s="116">
        <v>373921</v>
      </c>
      <c r="K16" s="120">
        <v>314384</v>
      </c>
      <c r="L16" s="129">
        <f t="shared" si="22"/>
        <v>-59537</v>
      </c>
      <c r="M16" s="131">
        <f t="shared" si="23"/>
        <v>-0.18937668583642933</v>
      </c>
      <c r="N16" s="116">
        <v>374192</v>
      </c>
      <c r="O16" s="120">
        <v>486634</v>
      </c>
      <c r="P16" s="129">
        <f t="shared" si="24"/>
        <v>112442</v>
      </c>
      <c r="Q16" s="131">
        <f t="shared" si="30"/>
        <v>0.23106071503429682</v>
      </c>
      <c r="R16" s="116">
        <v>395161</v>
      </c>
      <c r="S16" s="120">
        <v>498950</v>
      </c>
      <c r="T16" s="129">
        <f t="shared" si="25"/>
        <v>103789</v>
      </c>
      <c r="U16" s="131">
        <f t="shared" si="31"/>
        <v>0.20801483114540534</v>
      </c>
      <c r="V16" s="116">
        <v>403281</v>
      </c>
      <c r="W16" s="120">
        <v>505801</v>
      </c>
      <c r="X16" s="129">
        <f t="shared" si="26"/>
        <v>102520</v>
      </c>
      <c r="Y16" s="131">
        <f t="shared" si="32"/>
        <v>0.20268840907787847</v>
      </c>
      <c r="Z16" s="116">
        <v>347665</v>
      </c>
      <c r="AA16" s="120">
        <v>461672</v>
      </c>
      <c r="AB16" s="129">
        <f t="shared" si="27"/>
        <v>114007</v>
      </c>
      <c r="AC16" s="131">
        <f t="shared" si="33"/>
        <v>0.24694371761770262</v>
      </c>
      <c r="AE16" s="120" t="s">
        <v>31</v>
      </c>
      <c r="AF16" s="116" t="s">
        <v>31</v>
      </c>
    </row>
    <row r="17" spans="1:32" x14ac:dyDescent="0.2">
      <c r="A17" s="116" t="s">
        <v>28</v>
      </c>
      <c r="B17" s="127">
        <v>6311089.833333333</v>
      </c>
      <c r="C17" s="126">
        <v>6348917.666666667</v>
      </c>
      <c r="D17" s="129">
        <f t="shared" ref="D17" si="34">(C17-B17)</f>
        <v>37827.833333333954</v>
      </c>
      <c r="E17" s="131">
        <f t="shared" ref="E17" si="35">D17/C17</f>
        <v>5.9581546523967558E-3</v>
      </c>
      <c r="F17" s="116">
        <v>6084295</v>
      </c>
      <c r="G17" s="120">
        <v>6140301</v>
      </c>
      <c r="H17" s="129">
        <f t="shared" ref="H17" si="36">(G17-F17)</f>
        <v>56006</v>
      </c>
      <c r="I17" s="131">
        <f t="shared" ref="I17" si="37">H17/G17</f>
        <v>9.1210512318532916E-3</v>
      </c>
      <c r="J17" s="116">
        <v>6446781</v>
      </c>
      <c r="K17" s="120">
        <v>6446781</v>
      </c>
      <c r="L17" s="129">
        <f t="shared" ref="L17" si="38">(K17-J17)</f>
        <v>0</v>
      </c>
      <c r="M17" s="131">
        <f t="shared" ref="M17" si="39">L17/K17</f>
        <v>0</v>
      </c>
      <c r="N17" s="116">
        <v>6274087</v>
      </c>
      <c r="O17" s="120">
        <v>6334167</v>
      </c>
      <c r="P17" s="129">
        <f t="shared" ref="P17" si="40">(O17-N17)</f>
        <v>60080</v>
      </c>
      <c r="Q17" s="131">
        <f t="shared" ref="Q17" si="41">P17/O17</f>
        <v>9.4850672550944749E-3</v>
      </c>
      <c r="R17" s="116">
        <v>6361454</v>
      </c>
      <c r="S17" s="120">
        <v>6416560</v>
      </c>
      <c r="T17" s="129">
        <f t="shared" ref="T17" si="42">(S17-R17)</f>
        <v>55106</v>
      </c>
      <c r="U17" s="131">
        <f t="shared" ref="U17" si="43">T17/S17</f>
        <v>8.5880908150161462E-3</v>
      </c>
      <c r="V17" s="116">
        <v>6104780</v>
      </c>
      <c r="W17" s="120">
        <v>6159204</v>
      </c>
      <c r="X17" s="129">
        <f t="shared" ref="X17" si="44">(W17-V17)</f>
        <v>54424</v>
      </c>
      <c r="Y17" s="131">
        <f t="shared" ref="Y17" si="45">X17/W17</f>
        <v>8.836206756587377E-3</v>
      </c>
      <c r="Z17" s="116">
        <v>6595142</v>
      </c>
      <c r="AA17" s="120">
        <v>6652499</v>
      </c>
      <c r="AB17" s="129">
        <f t="shared" ref="AB17" si="46">(AA17-Z17)</f>
        <v>57357</v>
      </c>
      <c r="AC17" s="131">
        <f t="shared" ref="AC17" si="47">AB17/AA17</f>
        <v>8.6218727729233773E-3</v>
      </c>
      <c r="AE17" s="120" t="s">
        <v>28</v>
      </c>
      <c r="AF17" s="116" t="s">
        <v>28</v>
      </c>
    </row>
    <row r="18" spans="1:32" x14ac:dyDescent="0.2">
      <c r="A18" s="116"/>
      <c r="B18" s="116"/>
      <c r="C18" s="126"/>
      <c r="D18" s="129"/>
      <c r="E18" s="129"/>
      <c r="F18" s="116"/>
      <c r="G18" s="120"/>
      <c r="H18" s="129"/>
      <c r="I18" s="129"/>
      <c r="J18" s="116"/>
      <c r="K18" s="120"/>
      <c r="L18" s="129"/>
      <c r="M18" s="129"/>
      <c r="N18" s="116"/>
      <c r="O18" s="120"/>
      <c r="P18" s="129"/>
      <c r="Q18" s="129"/>
      <c r="R18" s="116"/>
      <c r="S18" s="120"/>
      <c r="T18" s="129"/>
      <c r="U18" s="129"/>
      <c r="V18" s="116"/>
      <c r="W18" s="120"/>
      <c r="X18" s="129"/>
      <c r="Y18" s="129"/>
      <c r="Z18" s="116"/>
      <c r="AA18" s="120"/>
      <c r="AB18" s="129"/>
      <c r="AC18" s="129"/>
      <c r="AE18" s="120"/>
      <c r="AF18" s="116"/>
    </row>
    <row r="19" spans="1:32" x14ac:dyDescent="0.2">
      <c r="A19" s="116"/>
      <c r="B19" s="116"/>
      <c r="C19" s="126"/>
      <c r="D19" s="129"/>
      <c r="E19" s="129"/>
      <c r="F19" s="116"/>
      <c r="G19" s="120"/>
      <c r="H19" s="129"/>
      <c r="I19" s="129"/>
      <c r="J19" s="116"/>
      <c r="K19" s="120"/>
      <c r="L19" s="129"/>
      <c r="M19" s="129"/>
      <c r="N19" s="116"/>
      <c r="O19" s="120"/>
      <c r="P19" s="129"/>
      <c r="Q19" s="129"/>
      <c r="R19" s="116"/>
      <c r="S19" s="120"/>
      <c r="T19" s="129"/>
      <c r="U19" s="129"/>
      <c r="V19" s="116"/>
      <c r="W19" s="120"/>
      <c r="X19" s="129"/>
      <c r="Y19" s="129"/>
      <c r="Z19" s="116"/>
      <c r="AA19" s="120"/>
      <c r="AB19" s="129"/>
      <c r="AC19" s="129"/>
      <c r="AE19" s="120"/>
      <c r="AF19" s="116"/>
    </row>
    <row r="20" spans="1:32" x14ac:dyDescent="0.2">
      <c r="A20" s="116"/>
      <c r="B20" s="116"/>
      <c r="C20" s="120"/>
      <c r="D20" s="129"/>
      <c r="F20" s="116"/>
      <c r="G20" s="120"/>
      <c r="H20" s="129"/>
      <c r="J20" s="116"/>
      <c r="K20" s="120"/>
      <c r="L20" s="129"/>
      <c r="N20" s="116"/>
      <c r="O20" s="120"/>
      <c r="P20" s="129"/>
      <c r="R20" s="116"/>
      <c r="S20" s="120"/>
      <c r="T20" s="129"/>
      <c r="V20" s="116"/>
      <c r="W20" s="120"/>
      <c r="X20" s="129"/>
      <c r="Z20" s="116"/>
      <c r="AA20" s="120"/>
      <c r="AB20" s="129"/>
      <c r="AE20" s="120"/>
      <c r="AF20" s="116"/>
    </row>
    <row r="21" spans="1:32" s="86" customFormat="1" x14ac:dyDescent="0.2">
      <c r="A21" s="124"/>
      <c r="B21" s="124"/>
      <c r="C21" s="125"/>
      <c r="D21" s="129"/>
      <c r="E21" s="128"/>
      <c r="F21" s="124"/>
      <c r="G21" s="125"/>
      <c r="H21" s="129"/>
      <c r="I21" s="128"/>
      <c r="J21" s="124"/>
      <c r="K21" s="125"/>
      <c r="L21" s="129"/>
      <c r="M21" s="128"/>
      <c r="N21" s="124"/>
      <c r="O21" s="125"/>
      <c r="P21" s="129"/>
      <c r="Q21" s="128"/>
      <c r="R21" s="124"/>
      <c r="S21" s="125"/>
      <c r="T21" s="129"/>
      <c r="U21" s="128"/>
      <c r="V21" s="124"/>
      <c r="W21" s="125"/>
      <c r="X21" s="129"/>
      <c r="Y21" s="128"/>
      <c r="Z21" s="124"/>
      <c r="AA21" s="125"/>
      <c r="AB21" s="129"/>
      <c r="AC21" s="128"/>
      <c r="AE21" s="125" t="s">
        <v>18</v>
      </c>
      <c r="AF21" s="124" t="s">
        <v>16</v>
      </c>
    </row>
    <row r="22" spans="1:32" s="86" customFormat="1" x14ac:dyDescent="0.2">
      <c r="A22" s="124" t="s">
        <v>47</v>
      </c>
      <c r="B22" s="124" t="s">
        <v>14</v>
      </c>
      <c r="C22" s="125" t="s">
        <v>14</v>
      </c>
      <c r="D22" s="128" t="s">
        <v>45</v>
      </c>
      <c r="E22" s="128"/>
      <c r="F22" s="124" t="s">
        <v>20</v>
      </c>
      <c r="G22" s="125" t="s">
        <v>20</v>
      </c>
      <c r="H22" s="128" t="s">
        <v>45</v>
      </c>
      <c r="I22" s="128"/>
      <c r="J22" s="124" t="s">
        <v>21</v>
      </c>
      <c r="K22" s="125" t="s">
        <v>21</v>
      </c>
      <c r="L22" s="128" t="s">
        <v>45</v>
      </c>
      <c r="M22" s="128"/>
      <c r="N22" s="124" t="s">
        <v>22</v>
      </c>
      <c r="O22" s="125" t="s">
        <v>22</v>
      </c>
      <c r="P22" s="128" t="s">
        <v>45</v>
      </c>
      <c r="Q22" s="128"/>
      <c r="R22" s="124" t="s">
        <v>23</v>
      </c>
      <c r="S22" s="125" t="s">
        <v>23</v>
      </c>
      <c r="T22" s="128" t="s">
        <v>45</v>
      </c>
      <c r="U22" s="128"/>
      <c r="V22" s="124" t="s">
        <v>24</v>
      </c>
      <c r="W22" s="125" t="s">
        <v>24</v>
      </c>
      <c r="X22" s="128" t="s">
        <v>45</v>
      </c>
      <c r="Y22" s="128"/>
      <c r="Z22" s="124" t="s">
        <v>25</v>
      </c>
      <c r="AA22" s="125" t="s">
        <v>25</v>
      </c>
      <c r="AB22" s="128" t="s">
        <v>45</v>
      </c>
      <c r="AC22" s="128"/>
      <c r="AE22" s="125" t="s">
        <v>33</v>
      </c>
      <c r="AF22" s="124" t="s">
        <v>33</v>
      </c>
    </row>
    <row r="23" spans="1:32" x14ac:dyDescent="0.2">
      <c r="A23" s="116" t="s">
        <v>29</v>
      </c>
      <c r="B23" s="116">
        <v>80745</v>
      </c>
      <c r="C23" s="126">
        <v>81247.333333333328</v>
      </c>
      <c r="D23" s="129">
        <f t="shared" ref="D23:D27" si="48">(C23-B23)</f>
        <v>502.33333333332848</v>
      </c>
      <c r="E23" s="131">
        <f t="shared" ref="E23:E27" si="49">D23/C23</f>
        <v>6.1827670241484259E-3</v>
      </c>
      <c r="F23" s="116">
        <v>80608</v>
      </c>
      <c r="G23" s="120">
        <v>81453</v>
      </c>
      <c r="H23" s="129">
        <f t="shared" ref="H23:H27" si="50">(G23-F23)</f>
        <v>845</v>
      </c>
      <c r="I23" s="131">
        <f>H23/G23</f>
        <v>1.0374080758228672E-2</v>
      </c>
      <c r="J23" s="116">
        <v>79839</v>
      </c>
      <c r="K23" s="120">
        <v>80604</v>
      </c>
      <c r="L23" s="129">
        <f t="shared" ref="L23:L27" si="51">(K23-J23)</f>
        <v>765</v>
      </c>
      <c r="M23" s="131">
        <f>L23/K23</f>
        <v>9.4908441268423405E-3</v>
      </c>
      <c r="N23" s="116">
        <v>79030</v>
      </c>
      <c r="O23" s="120">
        <v>79792</v>
      </c>
      <c r="P23" s="129">
        <f t="shared" ref="P23:P27" si="52">(O23-N23)</f>
        <v>762</v>
      </c>
      <c r="Q23" s="131">
        <f>P23/O23</f>
        <v>9.549829556847805E-3</v>
      </c>
      <c r="R23" s="116">
        <v>80319</v>
      </c>
      <c r="S23" s="120">
        <v>80730</v>
      </c>
      <c r="T23" s="129">
        <f t="shared" ref="T23:T27" si="53">(S23-R23)</f>
        <v>411</v>
      </c>
      <c r="U23" s="131">
        <f>T23/S23</f>
        <v>5.0910442214790038E-3</v>
      </c>
      <c r="V23" s="116">
        <v>82427</v>
      </c>
      <c r="W23" s="120">
        <v>83004</v>
      </c>
      <c r="X23" s="129">
        <f t="shared" ref="X23:X27" si="54">(W23-V23)</f>
        <v>577</v>
      </c>
      <c r="Y23" s="131">
        <f>X23/W23</f>
        <v>6.9514722182063516E-3</v>
      </c>
      <c r="Z23" s="116">
        <v>82247</v>
      </c>
      <c r="AA23" s="120">
        <v>82746</v>
      </c>
      <c r="AB23" s="129">
        <f t="shared" ref="AB23:AB27" si="55">(AA23-Z23)</f>
        <v>499</v>
      </c>
      <c r="AC23" s="131">
        <f>AB23/AA23</f>
        <v>6.0305029850385517E-3</v>
      </c>
      <c r="AE23" s="120" t="s">
        <v>29</v>
      </c>
      <c r="AF23" s="116" t="s">
        <v>29</v>
      </c>
    </row>
    <row r="24" spans="1:32" x14ac:dyDescent="0.2">
      <c r="A24" s="116" t="s">
        <v>26</v>
      </c>
      <c r="B24" s="127">
        <v>3735.1666666666665</v>
      </c>
      <c r="C24" s="126">
        <v>3232.8333333333335</v>
      </c>
      <c r="D24" s="129">
        <f t="shared" si="48"/>
        <v>-502.33333333333303</v>
      </c>
      <c r="E24" s="131">
        <f t="shared" si="49"/>
        <v>-0.15538485332783411</v>
      </c>
      <c r="F24" s="116">
        <v>4052</v>
      </c>
      <c r="G24" s="120">
        <v>3207</v>
      </c>
      <c r="H24" s="129">
        <f t="shared" si="50"/>
        <v>-845</v>
      </c>
      <c r="I24" s="131">
        <f t="shared" ref="I24:I27" si="56">H24/G24</f>
        <v>-0.26348612410352357</v>
      </c>
      <c r="J24" s="116">
        <v>3868</v>
      </c>
      <c r="K24" s="120">
        <v>3103</v>
      </c>
      <c r="L24" s="129">
        <f t="shared" si="51"/>
        <v>-765</v>
      </c>
      <c r="M24" s="131">
        <f t="shared" ref="M24:M27" si="57">L24/K24</f>
        <v>-0.24653561069932323</v>
      </c>
      <c r="N24" s="116">
        <v>3901</v>
      </c>
      <c r="O24" s="120">
        <v>3139</v>
      </c>
      <c r="P24" s="129">
        <f t="shared" si="52"/>
        <v>-762</v>
      </c>
      <c r="Q24" s="131">
        <f t="shared" ref="Q24:Q27" si="58">P24/O24</f>
        <v>-0.24275246893915259</v>
      </c>
      <c r="R24" s="116">
        <v>3324</v>
      </c>
      <c r="S24" s="120">
        <v>2913</v>
      </c>
      <c r="T24" s="129">
        <f t="shared" si="53"/>
        <v>-411</v>
      </c>
      <c r="U24" s="131">
        <f t="shared" ref="U24:U27" si="59">T24/S24</f>
        <v>-0.14109165808444901</v>
      </c>
      <c r="V24" s="116">
        <v>3677</v>
      </c>
      <c r="W24" s="120">
        <v>3100</v>
      </c>
      <c r="X24" s="129">
        <f t="shared" si="54"/>
        <v>-577</v>
      </c>
      <c r="Y24" s="131">
        <f t="shared" ref="Y24:Y27" si="60">X24/W24</f>
        <v>-0.18612903225806451</v>
      </c>
      <c r="Z24" s="116">
        <v>3589</v>
      </c>
      <c r="AA24" s="120">
        <v>3090</v>
      </c>
      <c r="AB24" s="129">
        <f t="shared" si="55"/>
        <v>-499</v>
      </c>
      <c r="AC24" s="131">
        <f t="shared" ref="AC24:AC27" si="61">AB24/AA24</f>
        <v>-0.16148867313915857</v>
      </c>
      <c r="AE24" s="120" t="s">
        <v>26</v>
      </c>
      <c r="AF24" s="116" t="s">
        <v>26</v>
      </c>
    </row>
    <row r="25" spans="1:32" x14ac:dyDescent="0.2">
      <c r="A25" s="116" t="s">
        <v>30</v>
      </c>
      <c r="B25" s="116">
        <v>0</v>
      </c>
      <c r="C25" s="120">
        <v>0</v>
      </c>
      <c r="D25" s="129">
        <f t="shared" si="48"/>
        <v>0</v>
      </c>
      <c r="E25" s="131"/>
      <c r="F25" s="116">
        <v>0</v>
      </c>
      <c r="G25" s="120">
        <v>0</v>
      </c>
      <c r="H25" s="129">
        <f t="shared" si="50"/>
        <v>0</v>
      </c>
      <c r="I25" s="131"/>
      <c r="J25" s="116">
        <v>0</v>
      </c>
      <c r="K25" s="120">
        <v>0</v>
      </c>
      <c r="L25" s="129">
        <f t="shared" si="51"/>
        <v>0</v>
      </c>
      <c r="M25" s="131"/>
      <c r="N25" s="116">
        <v>0</v>
      </c>
      <c r="O25" s="120">
        <v>0</v>
      </c>
      <c r="P25" s="129">
        <f t="shared" si="52"/>
        <v>0</v>
      </c>
      <c r="Q25" s="131"/>
      <c r="R25" s="116">
        <v>0</v>
      </c>
      <c r="S25" s="120">
        <v>0</v>
      </c>
      <c r="T25" s="129">
        <f t="shared" si="53"/>
        <v>0</v>
      </c>
      <c r="U25" s="131"/>
      <c r="V25" s="116">
        <v>0</v>
      </c>
      <c r="W25" s="120">
        <v>0</v>
      </c>
      <c r="X25" s="129">
        <f t="shared" si="54"/>
        <v>0</v>
      </c>
      <c r="Y25" s="131"/>
      <c r="Z25" s="116">
        <v>0</v>
      </c>
      <c r="AA25" s="120">
        <v>0</v>
      </c>
      <c r="AB25" s="129">
        <f t="shared" si="55"/>
        <v>0</v>
      </c>
      <c r="AC25" s="131"/>
      <c r="AE25" s="120" t="s">
        <v>30</v>
      </c>
      <c r="AF25" s="116" t="s">
        <v>30</v>
      </c>
    </row>
    <row r="26" spans="1:32" x14ac:dyDescent="0.2">
      <c r="A26" s="116" t="s">
        <v>27</v>
      </c>
      <c r="B26" s="127">
        <v>182.66666666666666</v>
      </c>
      <c r="C26" s="126">
        <v>223.83333333333334</v>
      </c>
      <c r="D26" s="129">
        <f t="shared" si="48"/>
        <v>41.166666666666686</v>
      </c>
      <c r="E26" s="131">
        <f t="shared" si="49"/>
        <v>0.18391660461653023</v>
      </c>
      <c r="F26" s="116">
        <v>147</v>
      </c>
      <c r="G26" s="120">
        <v>202</v>
      </c>
      <c r="H26" s="129">
        <f t="shared" si="50"/>
        <v>55</v>
      </c>
      <c r="I26" s="131">
        <f t="shared" si="56"/>
        <v>0.2722772277227723</v>
      </c>
      <c r="J26" s="116">
        <v>150</v>
      </c>
      <c r="K26" s="120">
        <v>199</v>
      </c>
      <c r="L26" s="129">
        <f t="shared" si="51"/>
        <v>49</v>
      </c>
      <c r="M26" s="131">
        <f t="shared" si="57"/>
        <v>0.24623115577889448</v>
      </c>
      <c r="N26" s="116">
        <v>201</v>
      </c>
      <c r="O26" s="120">
        <v>262</v>
      </c>
      <c r="P26" s="129">
        <f t="shared" si="52"/>
        <v>61</v>
      </c>
      <c r="Q26" s="131">
        <f t="shared" si="58"/>
        <v>0.23282442748091603</v>
      </c>
      <c r="R26" s="116">
        <v>154</v>
      </c>
      <c r="S26" s="120">
        <v>191</v>
      </c>
      <c r="T26" s="129">
        <f t="shared" si="53"/>
        <v>37</v>
      </c>
      <c r="U26" s="131">
        <f t="shared" si="59"/>
        <v>0.193717277486911</v>
      </c>
      <c r="V26" s="116">
        <v>281</v>
      </c>
      <c r="W26" s="120">
        <v>335</v>
      </c>
      <c r="X26" s="129">
        <f t="shared" si="54"/>
        <v>54</v>
      </c>
      <c r="Y26" s="131">
        <f t="shared" si="60"/>
        <v>0.16119402985074627</v>
      </c>
      <c r="Z26" s="116">
        <v>163</v>
      </c>
      <c r="AA26" s="120">
        <v>209</v>
      </c>
      <c r="AB26" s="129">
        <f t="shared" si="55"/>
        <v>46</v>
      </c>
      <c r="AC26" s="131">
        <f t="shared" si="61"/>
        <v>0.22009569377990432</v>
      </c>
      <c r="AE26" s="120" t="s">
        <v>27</v>
      </c>
      <c r="AF26" s="116" t="s">
        <v>27</v>
      </c>
    </row>
    <row r="27" spans="1:32" x14ac:dyDescent="0.2">
      <c r="A27" s="116" t="s">
        <v>31</v>
      </c>
      <c r="B27" s="127">
        <v>182.66666666666666</v>
      </c>
      <c r="C27" s="126">
        <v>223.83333333333334</v>
      </c>
      <c r="D27" s="129">
        <f t="shared" si="48"/>
        <v>41.166666666666686</v>
      </c>
      <c r="E27" s="131">
        <f t="shared" si="49"/>
        <v>0.18391660461653023</v>
      </c>
      <c r="F27" s="116">
        <v>147</v>
      </c>
      <c r="G27" s="120">
        <v>202</v>
      </c>
      <c r="H27" s="129">
        <f t="shared" si="50"/>
        <v>55</v>
      </c>
      <c r="I27" s="131">
        <f t="shared" si="56"/>
        <v>0.2722772277227723</v>
      </c>
      <c r="J27" s="116">
        <v>150</v>
      </c>
      <c r="K27" s="120">
        <v>199</v>
      </c>
      <c r="L27" s="129">
        <f t="shared" si="51"/>
        <v>49</v>
      </c>
      <c r="M27" s="131">
        <f t="shared" si="57"/>
        <v>0.24623115577889448</v>
      </c>
      <c r="N27" s="116">
        <v>201</v>
      </c>
      <c r="O27" s="120">
        <v>262</v>
      </c>
      <c r="P27" s="129">
        <f t="shared" si="52"/>
        <v>61</v>
      </c>
      <c r="Q27" s="131">
        <f t="shared" si="58"/>
        <v>0.23282442748091603</v>
      </c>
      <c r="R27" s="116">
        <v>154</v>
      </c>
      <c r="S27" s="120">
        <v>191</v>
      </c>
      <c r="T27" s="129">
        <f t="shared" si="53"/>
        <v>37</v>
      </c>
      <c r="U27" s="131">
        <f t="shared" si="59"/>
        <v>0.193717277486911</v>
      </c>
      <c r="V27" s="116">
        <v>281</v>
      </c>
      <c r="W27" s="120">
        <v>335</v>
      </c>
      <c r="X27" s="129">
        <f t="shared" si="54"/>
        <v>54</v>
      </c>
      <c r="Y27" s="131">
        <f t="shared" si="60"/>
        <v>0.16119402985074627</v>
      </c>
      <c r="Z27" s="116">
        <v>163</v>
      </c>
      <c r="AA27" s="120">
        <v>209</v>
      </c>
      <c r="AB27" s="129">
        <f t="shared" si="55"/>
        <v>46</v>
      </c>
      <c r="AC27" s="131">
        <f t="shared" si="61"/>
        <v>0.22009569377990432</v>
      </c>
      <c r="AE27" s="120" t="s">
        <v>31</v>
      </c>
      <c r="AF27" s="116" t="s">
        <v>31</v>
      </c>
    </row>
    <row r="28" spans="1:32" x14ac:dyDescent="0.2">
      <c r="A28" s="116" t="s">
        <v>28</v>
      </c>
      <c r="B28" s="127">
        <v>84480.166666666672</v>
      </c>
      <c r="C28" s="126">
        <v>84703.999999999985</v>
      </c>
      <c r="D28" s="129">
        <f t="shared" ref="D28" si="62">(C28-B28)</f>
        <v>223.83333333331393</v>
      </c>
      <c r="E28" s="131">
        <f t="shared" ref="E28" si="63">D28/C28</f>
        <v>2.6425355748643979E-3</v>
      </c>
      <c r="F28" s="116">
        <v>84660</v>
      </c>
      <c r="G28" s="120">
        <v>84862</v>
      </c>
      <c r="H28" s="129">
        <f t="shared" ref="H28" si="64">(G28-F28)</f>
        <v>202</v>
      </c>
      <c r="I28" s="131">
        <f t="shared" ref="I28" si="65">H28/G28</f>
        <v>2.3803351323324925E-3</v>
      </c>
      <c r="J28" s="116">
        <v>83707</v>
      </c>
      <c r="K28" s="120">
        <v>83906</v>
      </c>
      <c r="L28" s="129">
        <f t="shared" ref="L28" si="66">(K28-J28)</f>
        <v>199</v>
      </c>
      <c r="M28" s="131">
        <f t="shared" ref="M28" si="67">L28/K28</f>
        <v>2.3717016661502156E-3</v>
      </c>
      <c r="N28" s="116">
        <v>82931</v>
      </c>
      <c r="O28" s="120">
        <v>83193</v>
      </c>
      <c r="P28" s="129">
        <f t="shared" ref="P28" si="68">(O28-N28)</f>
        <v>262</v>
      </c>
      <c r="Q28" s="131">
        <f t="shared" ref="Q28" si="69">P28/O28</f>
        <v>3.1493034269710193E-3</v>
      </c>
      <c r="R28" s="116">
        <v>83643</v>
      </c>
      <c r="S28" s="120">
        <v>83834</v>
      </c>
      <c r="T28" s="129">
        <f t="shared" ref="T28" si="70">(S28-R28)</f>
        <v>191</v>
      </c>
      <c r="U28" s="131">
        <f t="shared" ref="U28" si="71">T28/S28</f>
        <v>2.2783119020922298E-3</v>
      </c>
      <c r="V28" s="116">
        <v>86104</v>
      </c>
      <c r="W28" s="120">
        <v>86439</v>
      </c>
      <c r="X28" s="129">
        <f t="shared" ref="X28" si="72">(W28-V28)</f>
        <v>335</v>
      </c>
      <c r="Y28" s="131">
        <f t="shared" ref="Y28" si="73">X28/W28</f>
        <v>3.875565427642615E-3</v>
      </c>
      <c r="Z28" s="116">
        <v>85836</v>
      </c>
      <c r="AA28" s="120">
        <v>86045</v>
      </c>
      <c r="AB28" s="129">
        <f t="shared" ref="AB28" si="74">(AA28-Z28)</f>
        <v>209</v>
      </c>
      <c r="AC28" s="131">
        <f t="shared" ref="AC28" si="75">AB28/AA28</f>
        <v>2.4289615898657681E-3</v>
      </c>
      <c r="AE28" s="120" t="s">
        <v>28</v>
      </c>
      <c r="AF28" s="116" t="s">
        <v>28</v>
      </c>
    </row>
    <row r="29" spans="1:32" x14ac:dyDescent="0.2">
      <c r="A29" s="116"/>
      <c r="B29" s="116"/>
      <c r="C29" s="126"/>
      <c r="D29" s="129"/>
      <c r="E29" s="129"/>
      <c r="F29" s="116"/>
      <c r="G29" s="120"/>
      <c r="H29" s="129"/>
      <c r="I29" s="129"/>
      <c r="J29" s="116"/>
      <c r="K29" s="120"/>
      <c r="L29" s="129"/>
      <c r="M29" s="129"/>
      <c r="N29" s="116"/>
      <c r="O29" s="120"/>
      <c r="P29" s="129"/>
      <c r="Q29" s="129"/>
      <c r="R29" s="116"/>
      <c r="S29" s="120"/>
      <c r="T29" s="129"/>
      <c r="U29" s="129"/>
      <c r="V29" s="116"/>
      <c r="W29" s="120"/>
      <c r="X29" s="129"/>
      <c r="Y29" s="129"/>
      <c r="Z29" s="116"/>
      <c r="AA29" s="120"/>
      <c r="AB29" s="129"/>
      <c r="AC29" s="129"/>
      <c r="AE29" s="120"/>
      <c r="AF29" s="116"/>
    </row>
    <row r="30" spans="1:32" s="86" customFormat="1" x14ac:dyDescent="0.2">
      <c r="A30" s="124" t="s">
        <v>46</v>
      </c>
      <c r="B30" s="124" t="s">
        <v>14</v>
      </c>
      <c r="C30" s="125" t="s">
        <v>14</v>
      </c>
      <c r="D30" s="128" t="s">
        <v>45</v>
      </c>
      <c r="E30" s="128"/>
      <c r="F30" s="124" t="s">
        <v>20</v>
      </c>
      <c r="G30" s="125" t="s">
        <v>20</v>
      </c>
      <c r="H30" s="128" t="s">
        <v>45</v>
      </c>
      <c r="I30" s="128"/>
      <c r="J30" s="124" t="s">
        <v>21</v>
      </c>
      <c r="K30" s="125" t="s">
        <v>21</v>
      </c>
      <c r="L30" s="128" t="s">
        <v>45</v>
      </c>
      <c r="M30" s="128"/>
      <c r="N30" s="124" t="s">
        <v>22</v>
      </c>
      <c r="O30" s="125" t="s">
        <v>22</v>
      </c>
      <c r="P30" s="128" t="s">
        <v>45</v>
      </c>
      <c r="Q30" s="128"/>
      <c r="R30" s="124" t="s">
        <v>23</v>
      </c>
      <c r="S30" s="125" t="s">
        <v>23</v>
      </c>
      <c r="T30" s="128" t="s">
        <v>45</v>
      </c>
      <c r="U30" s="128"/>
      <c r="V30" s="124" t="s">
        <v>24</v>
      </c>
      <c r="W30" s="125" t="s">
        <v>24</v>
      </c>
      <c r="X30" s="128" t="s">
        <v>45</v>
      </c>
      <c r="Y30" s="128"/>
      <c r="Z30" s="124" t="s">
        <v>25</v>
      </c>
      <c r="AA30" s="125" t="s">
        <v>25</v>
      </c>
      <c r="AB30" s="128" t="s">
        <v>45</v>
      </c>
      <c r="AC30" s="128"/>
      <c r="AE30" s="125" t="s">
        <v>34</v>
      </c>
      <c r="AF30" s="124" t="s">
        <v>34</v>
      </c>
    </row>
    <row r="31" spans="1:32" x14ac:dyDescent="0.2">
      <c r="A31" s="116" t="s">
        <v>29</v>
      </c>
      <c r="B31" s="127">
        <v>3360319.5</v>
      </c>
      <c r="C31" s="126">
        <v>3389326.8333333335</v>
      </c>
      <c r="D31" s="129">
        <f t="shared" ref="D31:D35" si="76">(C31-B31)</f>
        <v>29007.333333333489</v>
      </c>
      <c r="E31" s="131">
        <f>D31/C31</f>
        <v>8.5584349812630398E-3</v>
      </c>
      <c r="F31" s="116">
        <v>3351113</v>
      </c>
      <c r="G31" s="120">
        <v>3392877</v>
      </c>
      <c r="H31" s="129">
        <f t="shared" ref="H31:H35" si="77">(G31-F31)</f>
        <v>41764</v>
      </c>
      <c r="I31" s="131">
        <f>H31/G31</f>
        <v>1.2309317431784294E-2</v>
      </c>
      <c r="J31" s="116">
        <v>3320982</v>
      </c>
      <c r="K31" s="120">
        <v>3361892</v>
      </c>
      <c r="L31" s="129">
        <f t="shared" ref="L31:L35" si="78">(K31-J31)</f>
        <v>40910</v>
      </c>
      <c r="M31" s="131">
        <f>L31/K31</f>
        <v>1.216874307681508E-2</v>
      </c>
      <c r="N31" s="116">
        <v>3277988</v>
      </c>
      <c r="O31" s="120">
        <v>3319075</v>
      </c>
      <c r="P31" s="129">
        <f t="shared" ref="P31:P35" si="79">(O31-N31)</f>
        <v>41087</v>
      </c>
      <c r="Q31" s="131">
        <f>P31/O31</f>
        <v>1.2379051392330694E-2</v>
      </c>
      <c r="R31" s="116">
        <v>3335116</v>
      </c>
      <c r="S31" s="120">
        <v>3359889</v>
      </c>
      <c r="T31" s="129">
        <f t="shared" ref="T31:T35" si="80">(S31-R31)</f>
        <v>24773</v>
      </c>
      <c r="U31" s="131">
        <f>T31/S31</f>
        <v>7.3731602442818796E-3</v>
      </c>
      <c r="V31" s="116">
        <v>3422378</v>
      </c>
      <c r="W31" s="120">
        <v>3455501</v>
      </c>
      <c r="X31" s="129">
        <f t="shared" ref="X31:X35" si="81">(W31-V31)</f>
        <v>33123</v>
      </c>
      <c r="Y31" s="131">
        <f>X31/W31</f>
        <v>9.5855854187279939E-3</v>
      </c>
      <c r="Z31" s="116">
        <v>3454340</v>
      </c>
      <c r="AA31" s="120">
        <v>3488491</v>
      </c>
      <c r="AB31" s="129">
        <f t="shared" ref="AB31:AB35" si="82">(AA31-Z31)</f>
        <v>34151</v>
      </c>
      <c r="AC31" s="131">
        <f>AB31/AA31</f>
        <v>9.7896196378319447E-3</v>
      </c>
      <c r="AE31" s="120" t="s">
        <v>29</v>
      </c>
      <c r="AF31" s="116" t="s">
        <v>29</v>
      </c>
    </row>
    <row r="32" spans="1:32" x14ac:dyDescent="0.2">
      <c r="A32" s="116" t="s">
        <v>26</v>
      </c>
      <c r="B32" s="127">
        <v>1194145.6666666667</v>
      </c>
      <c r="C32" s="126">
        <v>1165138.3333333333</v>
      </c>
      <c r="D32" s="129">
        <f t="shared" si="76"/>
        <v>-29007.333333333489</v>
      </c>
      <c r="E32" s="131">
        <f t="shared" ref="E32:E35" si="83">D32/C32</f>
        <v>-2.4896042386955617E-2</v>
      </c>
      <c r="F32" s="116">
        <v>987117</v>
      </c>
      <c r="G32" s="120">
        <v>945353</v>
      </c>
      <c r="H32" s="129">
        <f t="shared" si="77"/>
        <v>-41764</v>
      </c>
      <c r="I32" s="131">
        <f t="shared" ref="I32:I35" si="84">H32/G32</f>
        <v>-4.4178206447750203E-2</v>
      </c>
      <c r="J32" s="116">
        <v>1355643</v>
      </c>
      <c r="K32" s="120">
        <v>1314733</v>
      </c>
      <c r="L32" s="129">
        <f t="shared" si="78"/>
        <v>-40910</v>
      </c>
      <c r="M32" s="131">
        <f t="shared" ref="M32:M35" si="85">L32/K32</f>
        <v>-3.1116584127727834E-2</v>
      </c>
      <c r="N32" s="116">
        <v>1280121</v>
      </c>
      <c r="O32" s="120">
        <v>1239034</v>
      </c>
      <c r="P32" s="129">
        <f t="shared" si="79"/>
        <v>-41087</v>
      </c>
      <c r="Q32" s="131">
        <f t="shared" ref="Q32:Q35" si="86">P32/O32</f>
        <v>-3.3160510526749065E-2</v>
      </c>
      <c r="R32" s="116">
        <v>1270050</v>
      </c>
      <c r="S32" s="120">
        <v>1245277</v>
      </c>
      <c r="T32" s="129">
        <f t="shared" si="80"/>
        <v>-24773</v>
      </c>
      <c r="U32" s="131">
        <f t="shared" ref="U32:U35" si="87">T32/S32</f>
        <v>-1.9893565849204636E-2</v>
      </c>
      <c r="V32" s="116">
        <v>927973</v>
      </c>
      <c r="W32" s="120">
        <v>894850</v>
      </c>
      <c r="X32" s="129">
        <f t="shared" si="81"/>
        <v>-33123</v>
      </c>
      <c r="Y32" s="131">
        <f t="shared" ref="Y32:Y35" si="88">X32/W32</f>
        <v>-3.7015142202603789E-2</v>
      </c>
      <c r="Z32" s="116">
        <v>1343970</v>
      </c>
      <c r="AA32" s="120">
        <v>1309819</v>
      </c>
      <c r="AB32" s="129">
        <f t="shared" si="82"/>
        <v>-34151</v>
      </c>
      <c r="AC32" s="131">
        <f t="shared" ref="AC32:AC35" si="89">AB32/AA32</f>
        <v>-2.6073068110937465E-2</v>
      </c>
      <c r="AE32" s="120" t="s">
        <v>26</v>
      </c>
      <c r="AF32" s="116" t="s">
        <v>26</v>
      </c>
    </row>
    <row r="33" spans="1:32" x14ac:dyDescent="0.2">
      <c r="A33" s="116" t="s">
        <v>30</v>
      </c>
      <c r="B33" s="116">
        <v>0</v>
      </c>
      <c r="C33" s="120">
        <v>0</v>
      </c>
      <c r="D33" s="129">
        <f t="shared" si="76"/>
        <v>0</v>
      </c>
      <c r="E33" s="131"/>
      <c r="F33" s="116">
        <v>0</v>
      </c>
      <c r="G33" s="120">
        <v>0</v>
      </c>
      <c r="H33" s="129">
        <f t="shared" si="77"/>
        <v>0</v>
      </c>
      <c r="I33" s="131"/>
      <c r="J33" s="116">
        <v>0</v>
      </c>
      <c r="K33" s="120">
        <v>0</v>
      </c>
      <c r="L33" s="129">
        <f t="shared" si="78"/>
        <v>0</v>
      </c>
      <c r="M33" s="131"/>
      <c r="N33" s="116">
        <v>0</v>
      </c>
      <c r="O33" s="120">
        <v>0</v>
      </c>
      <c r="P33" s="129">
        <f t="shared" si="79"/>
        <v>0</v>
      </c>
      <c r="Q33" s="131"/>
      <c r="R33" s="116">
        <v>0</v>
      </c>
      <c r="S33" s="120">
        <v>0</v>
      </c>
      <c r="T33" s="129">
        <f t="shared" si="80"/>
        <v>0</v>
      </c>
      <c r="U33" s="131"/>
      <c r="V33" s="116">
        <v>0</v>
      </c>
      <c r="W33" s="120">
        <v>0</v>
      </c>
      <c r="X33" s="129">
        <f t="shared" si="81"/>
        <v>0</v>
      </c>
      <c r="Y33" s="131"/>
      <c r="Z33" s="116">
        <v>0</v>
      </c>
      <c r="AA33" s="120">
        <v>0</v>
      </c>
      <c r="AB33" s="129">
        <f t="shared" si="82"/>
        <v>0</v>
      </c>
      <c r="AC33" s="131"/>
      <c r="AE33" s="120" t="s">
        <v>30</v>
      </c>
      <c r="AF33" s="116" t="s">
        <v>30</v>
      </c>
    </row>
    <row r="34" spans="1:32" x14ac:dyDescent="0.2">
      <c r="A34" s="116" t="s">
        <v>27</v>
      </c>
      <c r="B34" s="116">
        <v>47063</v>
      </c>
      <c r="C34" s="126">
        <v>59481.333333333336</v>
      </c>
      <c r="D34" s="129">
        <f t="shared" si="76"/>
        <v>12418.333333333336</v>
      </c>
      <c r="E34" s="131">
        <f t="shared" si="83"/>
        <v>0.20877698325525099</v>
      </c>
      <c r="F34" s="116">
        <v>44226</v>
      </c>
      <c r="G34" s="120">
        <v>59729</v>
      </c>
      <c r="H34" s="129">
        <f t="shared" si="77"/>
        <v>15503</v>
      </c>
      <c r="I34" s="131">
        <f t="shared" si="84"/>
        <v>0.25955565972977951</v>
      </c>
      <c r="J34" s="116">
        <v>43734</v>
      </c>
      <c r="K34" s="120">
        <v>58693</v>
      </c>
      <c r="L34" s="129">
        <f t="shared" si="78"/>
        <v>14959</v>
      </c>
      <c r="M34" s="131">
        <f t="shared" si="85"/>
        <v>0.25486855331981667</v>
      </c>
      <c r="N34" s="116">
        <v>48149</v>
      </c>
      <c r="O34" s="120">
        <v>64367</v>
      </c>
      <c r="P34" s="129">
        <f t="shared" si="79"/>
        <v>16218</v>
      </c>
      <c r="Q34" s="131">
        <f t="shared" si="86"/>
        <v>0.25196140879643297</v>
      </c>
      <c r="R34" s="116">
        <v>45909</v>
      </c>
      <c r="S34" s="120">
        <v>59219</v>
      </c>
      <c r="T34" s="129">
        <f t="shared" si="80"/>
        <v>13310</v>
      </c>
      <c r="U34" s="131">
        <f t="shared" si="87"/>
        <v>0.22475894560867291</v>
      </c>
      <c r="V34" s="116">
        <v>53407</v>
      </c>
      <c r="W34" s="120">
        <v>68139</v>
      </c>
      <c r="X34" s="129">
        <f t="shared" si="81"/>
        <v>14732</v>
      </c>
      <c r="Y34" s="131">
        <f t="shared" si="88"/>
        <v>0.21620511014250282</v>
      </c>
      <c r="Z34" s="116">
        <v>46953</v>
      </c>
      <c r="AA34" s="120">
        <v>62244</v>
      </c>
      <c r="AB34" s="129">
        <f t="shared" si="82"/>
        <v>15291</v>
      </c>
      <c r="AC34" s="131">
        <f t="shared" si="89"/>
        <v>0.24566223250433777</v>
      </c>
      <c r="AE34" s="120" t="s">
        <v>27</v>
      </c>
      <c r="AF34" s="116" t="s">
        <v>27</v>
      </c>
    </row>
    <row r="35" spans="1:32" x14ac:dyDescent="0.2">
      <c r="A35" s="116" t="s">
        <v>31</v>
      </c>
      <c r="B35" s="116">
        <v>47063</v>
      </c>
      <c r="C35" s="126">
        <v>59481.333333333336</v>
      </c>
      <c r="D35" s="129">
        <f t="shared" si="76"/>
        <v>12418.333333333336</v>
      </c>
      <c r="E35" s="131">
        <f t="shared" si="83"/>
        <v>0.20877698325525099</v>
      </c>
      <c r="F35" s="116">
        <v>44226</v>
      </c>
      <c r="G35" s="120">
        <v>59729</v>
      </c>
      <c r="H35" s="129">
        <f t="shared" si="77"/>
        <v>15503</v>
      </c>
      <c r="I35" s="131">
        <f t="shared" si="84"/>
        <v>0.25955565972977951</v>
      </c>
      <c r="J35" s="116">
        <v>43734</v>
      </c>
      <c r="K35" s="120">
        <v>58693</v>
      </c>
      <c r="L35" s="129">
        <f t="shared" si="78"/>
        <v>14959</v>
      </c>
      <c r="M35" s="131">
        <f t="shared" si="85"/>
        <v>0.25486855331981667</v>
      </c>
      <c r="N35" s="116">
        <v>48149</v>
      </c>
      <c r="O35" s="120">
        <v>64367</v>
      </c>
      <c r="P35" s="129">
        <f t="shared" si="79"/>
        <v>16218</v>
      </c>
      <c r="Q35" s="131">
        <f t="shared" si="86"/>
        <v>0.25196140879643297</v>
      </c>
      <c r="R35" s="116">
        <v>45909</v>
      </c>
      <c r="S35" s="120">
        <v>59219</v>
      </c>
      <c r="T35" s="129">
        <f t="shared" si="80"/>
        <v>13310</v>
      </c>
      <c r="U35" s="131">
        <f t="shared" si="87"/>
        <v>0.22475894560867291</v>
      </c>
      <c r="V35" s="116">
        <v>53407</v>
      </c>
      <c r="W35" s="120">
        <v>68139</v>
      </c>
      <c r="X35" s="129">
        <f t="shared" si="81"/>
        <v>14732</v>
      </c>
      <c r="Y35" s="131">
        <f t="shared" si="88"/>
        <v>0.21620511014250282</v>
      </c>
      <c r="Z35" s="116">
        <v>46953</v>
      </c>
      <c r="AA35" s="120">
        <v>62244</v>
      </c>
      <c r="AB35" s="129">
        <f t="shared" si="82"/>
        <v>15291</v>
      </c>
      <c r="AC35" s="131">
        <f t="shared" si="89"/>
        <v>0.24566223250433777</v>
      </c>
      <c r="AE35" s="120" t="s">
        <v>31</v>
      </c>
      <c r="AF35" s="116" t="s">
        <v>31</v>
      </c>
    </row>
    <row r="36" spans="1:32" x14ac:dyDescent="0.2">
      <c r="A36" s="116" t="s">
        <v>28</v>
      </c>
      <c r="B36" s="127">
        <v>4601528.166666667</v>
      </c>
      <c r="C36" s="126">
        <v>4613946.5</v>
      </c>
      <c r="D36" s="129">
        <f t="shared" ref="D36" si="90">(C36-B36)</f>
        <v>12418.333333333023</v>
      </c>
      <c r="E36" s="131">
        <f t="shared" ref="E36" si="91">D36/C36</f>
        <v>2.6914775308584577E-3</v>
      </c>
      <c r="F36" s="116">
        <f>SUM(F31:F34)</f>
        <v>4382456</v>
      </c>
      <c r="G36" s="116">
        <f>SUM(G31:G34)</f>
        <v>4397959</v>
      </c>
      <c r="H36" s="116">
        <f>SUM(H31:H35)</f>
        <v>31006</v>
      </c>
      <c r="I36" s="131">
        <f t="shared" ref="I36" si="92">H36/G36</f>
        <v>7.0500884614886133E-3</v>
      </c>
      <c r="J36" s="116">
        <v>4720359</v>
      </c>
      <c r="K36" s="120">
        <v>4735318</v>
      </c>
      <c r="L36" s="129">
        <f t="shared" ref="L36" si="93">(K36-J36)</f>
        <v>14959</v>
      </c>
      <c r="M36" s="131">
        <f t="shared" ref="M36" si="94">L36/K36</f>
        <v>3.1590275457741169E-3</v>
      </c>
      <c r="N36" s="116">
        <v>4606258</v>
      </c>
      <c r="O36" s="120">
        <v>4622476</v>
      </c>
      <c r="P36" s="129">
        <f t="shared" ref="P36" si="95">(O36-N36)</f>
        <v>16218</v>
      </c>
      <c r="Q36" s="131">
        <f t="shared" ref="Q36" si="96">P36/O36</f>
        <v>3.5085092924225024E-3</v>
      </c>
      <c r="R36" s="116">
        <v>4651075</v>
      </c>
      <c r="S36" s="120">
        <v>4664385</v>
      </c>
      <c r="T36" s="129">
        <f t="shared" ref="T36" si="97">(S36-R36)</f>
        <v>13310</v>
      </c>
      <c r="U36" s="131">
        <f t="shared" ref="U36" si="98">T36/S36</f>
        <v>2.8535380334170526E-3</v>
      </c>
      <c r="V36" s="116">
        <v>4403758</v>
      </c>
      <c r="W36" s="120">
        <v>4418490</v>
      </c>
      <c r="X36" s="129">
        <f t="shared" ref="X36" si="99">(W36-V36)</f>
        <v>14732</v>
      </c>
      <c r="Y36" s="131">
        <f t="shared" ref="Y36" si="100">X36/W36</f>
        <v>3.3341707234824567E-3</v>
      </c>
      <c r="Z36" s="116">
        <v>4845263</v>
      </c>
      <c r="AA36" s="120">
        <v>4860554</v>
      </c>
      <c r="AB36" s="129">
        <f t="shared" ref="AB36" si="101">(AA36-Z36)</f>
        <v>15291</v>
      </c>
      <c r="AC36" s="131">
        <f t="shared" ref="AC36" si="102">AB36/AA36</f>
        <v>3.1459376852926643E-3</v>
      </c>
      <c r="AE36" s="120" t="s">
        <v>28</v>
      </c>
      <c r="AF36" s="116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6FB0-0F97-7847-A915-CD400053EBC7}">
  <dimension ref="A1:Q36"/>
  <sheetViews>
    <sheetView workbookViewId="0">
      <selection sqref="A1:H1"/>
    </sheetView>
  </sheetViews>
  <sheetFormatPr baseColWidth="10" defaultRowHeight="16" x14ac:dyDescent="0.2"/>
  <sheetData>
    <row r="1" spans="1:17" x14ac:dyDescent="0.2">
      <c r="A1" s="150" t="s">
        <v>42</v>
      </c>
      <c r="B1" s="150"/>
      <c r="C1" s="150"/>
      <c r="D1" s="150"/>
      <c r="E1" s="150"/>
      <c r="F1" s="150"/>
      <c r="G1" s="150"/>
      <c r="H1" s="150"/>
      <c r="J1" s="151" t="s">
        <v>44</v>
      </c>
      <c r="K1" s="151"/>
      <c r="L1" s="151"/>
      <c r="M1" s="151"/>
      <c r="N1" s="151"/>
      <c r="O1" s="151"/>
      <c r="P1" s="151"/>
      <c r="Q1" s="151"/>
    </row>
    <row r="2" spans="1:17" x14ac:dyDescent="0.2">
      <c r="A2" s="116" t="s">
        <v>32</v>
      </c>
      <c r="B2" s="116"/>
      <c r="C2" s="116"/>
      <c r="D2" s="116"/>
      <c r="E2" s="116"/>
      <c r="F2" s="116"/>
      <c r="G2" s="116"/>
      <c r="H2" s="116"/>
      <c r="J2" s="120" t="s">
        <v>17</v>
      </c>
      <c r="K2" s="120"/>
      <c r="L2" s="120"/>
      <c r="M2" s="120"/>
      <c r="N2" s="120"/>
      <c r="O2" s="120"/>
      <c r="P2" s="120"/>
      <c r="Q2" s="120"/>
    </row>
    <row r="3" spans="1:17" x14ac:dyDescent="0.2">
      <c r="A3" s="116" t="s">
        <v>33</v>
      </c>
      <c r="B3" s="124" t="s">
        <v>14</v>
      </c>
      <c r="C3" s="124" t="s">
        <v>20</v>
      </c>
      <c r="D3" s="124" t="s">
        <v>21</v>
      </c>
      <c r="E3" s="124" t="s">
        <v>22</v>
      </c>
      <c r="F3" s="124" t="s">
        <v>23</v>
      </c>
      <c r="G3" s="124" t="s">
        <v>24</v>
      </c>
      <c r="H3" s="124" t="s">
        <v>25</v>
      </c>
      <c r="J3" s="120" t="s">
        <v>33</v>
      </c>
      <c r="K3" s="125" t="s">
        <v>14</v>
      </c>
      <c r="L3" s="125" t="s">
        <v>20</v>
      </c>
      <c r="M3" s="125" t="s">
        <v>21</v>
      </c>
      <c r="N3" s="125" t="s">
        <v>22</v>
      </c>
      <c r="O3" s="125" t="s">
        <v>23</v>
      </c>
      <c r="P3" s="125" t="s">
        <v>24</v>
      </c>
      <c r="Q3" s="125" t="s">
        <v>25</v>
      </c>
    </row>
    <row r="4" spans="1:17" x14ac:dyDescent="0.2">
      <c r="A4" s="116" t="s">
        <v>29</v>
      </c>
      <c r="B4" s="117">
        <v>0.95272860226213929</v>
      </c>
      <c r="C4" s="117">
        <v>0.94949958789591427</v>
      </c>
      <c r="D4" s="117">
        <v>0.9510841738012169</v>
      </c>
      <c r="E4" s="117">
        <v>0.94969369369369372</v>
      </c>
      <c r="F4" s="117">
        <v>0.9575423920685423</v>
      </c>
      <c r="G4" s="117">
        <v>0.95311849831245088</v>
      </c>
      <c r="H4" s="117">
        <v>0.95536771706569446</v>
      </c>
      <c r="J4" s="120" t="s">
        <v>29</v>
      </c>
      <c r="K4" s="121">
        <v>0.95819416392257339</v>
      </c>
      <c r="L4" s="121">
        <v>0.94949958789591427</v>
      </c>
      <c r="M4" s="121">
        <v>0.95964536475068429</v>
      </c>
      <c r="N4" s="121">
        <v>0.95815728826579605</v>
      </c>
      <c r="O4" s="121">
        <v>0.96200435937444173</v>
      </c>
      <c r="P4" s="121">
        <v>0.95918956694505086</v>
      </c>
      <c r="Q4" s="121">
        <v>0.96067167989602187</v>
      </c>
    </row>
    <row r="5" spans="1:17" x14ac:dyDescent="0.2">
      <c r="A5" s="116" t="s">
        <v>26</v>
      </c>
      <c r="B5" s="117">
        <v>4.5024591034002852E-2</v>
      </c>
      <c r="C5" s="117">
        <v>4.8687154126928062E-2</v>
      </c>
      <c r="D5" s="117">
        <v>4.7034448268060636E-2</v>
      </c>
      <c r="E5" s="117">
        <v>4.7855855855855854E-2</v>
      </c>
      <c r="F5" s="117">
        <v>4.0515258761424706E-2</v>
      </c>
      <c r="G5" s="117">
        <v>4.3506403439826161E-2</v>
      </c>
      <c r="H5" s="117">
        <v>4.2635208880013001E-2</v>
      </c>
      <c r="J5" s="120" t="s">
        <v>26</v>
      </c>
      <c r="K5" s="121">
        <v>3.9041440393577646E-2</v>
      </c>
      <c r="L5" s="121">
        <v>4.8687154126928062E-2</v>
      </c>
      <c r="M5" s="121">
        <v>3.7843627275972867E-2</v>
      </c>
      <c r="N5" s="121">
        <v>3.8589879009026308E-2</v>
      </c>
      <c r="O5" s="121">
        <v>3.5577736222113701E-2</v>
      </c>
      <c r="P5" s="121">
        <v>3.6767508750043316E-2</v>
      </c>
      <c r="Q5" s="121">
        <v>3.679849603119343E-2</v>
      </c>
    </row>
    <row r="6" spans="1:17" x14ac:dyDescent="0.2">
      <c r="A6" s="116" t="s">
        <v>30</v>
      </c>
      <c r="B6" s="117">
        <v>6.4868435019519501E-5</v>
      </c>
      <c r="C6" s="117">
        <v>4.7097609796302835E-5</v>
      </c>
      <c r="D6" s="117">
        <v>7.1444731546421221E-5</v>
      </c>
      <c r="E6" s="117">
        <v>2.4024024024024024E-5</v>
      </c>
      <c r="F6" s="117">
        <v>8.3413768038227332E-5</v>
      </c>
      <c r="G6" s="117">
        <v>8.0909889500208049E-5</v>
      </c>
      <c r="H6" s="117">
        <v>8.1276269651440919E-5</v>
      </c>
      <c r="J6" s="120" t="s">
        <v>30</v>
      </c>
      <c r="K6" s="121">
        <v>9.2342997257216508E-5</v>
      </c>
      <c r="L6" s="121">
        <v>4.7097609796302835E-5</v>
      </c>
      <c r="M6" s="121">
        <v>1.1900511722004047E-4</v>
      </c>
      <c r="N6" s="121">
        <v>8.4021509506433653E-5</v>
      </c>
      <c r="O6" s="121">
        <v>1.0719773217242159E-4</v>
      </c>
      <c r="P6" s="121">
        <v>1.1551212299730857E-4</v>
      </c>
      <c r="Q6" s="121">
        <v>8.1232883071067168E-5</v>
      </c>
    </row>
    <row r="7" spans="1:17" x14ac:dyDescent="0.2">
      <c r="A7" s="116" t="s">
        <v>27</v>
      </c>
      <c r="B7" s="117">
        <v>2.1819382688383834E-3</v>
      </c>
      <c r="C7" s="117">
        <v>1.7661603673613563E-3</v>
      </c>
      <c r="D7" s="117">
        <v>1.8099331991760041E-3</v>
      </c>
      <c r="E7" s="117">
        <v>2.4264264264264265E-3</v>
      </c>
      <c r="F7" s="117">
        <v>1.8589354019947807E-3</v>
      </c>
      <c r="G7" s="117">
        <v>3.2941883582227566E-3</v>
      </c>
      <c r="H7" s="117">
        <v>1.9157977846411072E-3</v>
      </c>
      <c r="J7" s="120" t="s">
        <v>27</v>
      </c>
      <c r="K7" s="121">
        <v>2.6720526865917972E-3</v>
      </c>
      <c r="L7" s="121">
        <v>1.7661603673613563E-3</v>
      </c>
      <c r="M7" s="121">
        <v>2.3920028561228131E-3</v>
      </c>
      <c r="N7" s="121">
        <v>3.1688112156712119E-3</v>
      </c>
      <c r="O7" s="121">
        <v>2.3107066712721989E-3</v>
      </c>
      <c r="P7" s="121">
        <v>3.9274121819084917E-3</v>
      </c>
      <c r="Q7" s="121">
        <v>2.4485911897135959E-3</v>
      </c>
    </row>
    <row r="8" spans="1:17" x14ac:dyDescent="0.2">
      <c r="A8" s="116" t="s">
        <v>31</v>
      </c>
      <c r="B8" s="118">
        <v>2.2468067038579026E-3</v>
      </c>
      <c r="C8" s="117">
        <v>1.8132579771576592E-3</v>
      </c>
      <c r="D8" s="117">
        <v>1.8813779307224254E-3</v>
      </c>
      <c r="E8" s="117">
        <v>2.4504504504504507E-3</v>
      </c>
      <c r="F8" s="117">
        <v>1.942349170033008E-3</v>
      </c>
      <c r="G8" s="117">
        <v>3.3750982477229645E-3</v>
      </c>
      <c r="H8" s="117">
        <v>1.997074054292548E-3</v>
      </c>
      <c r="J8" s="120" t="s">
        <v>31</v>
      </c>
      <c r="K8" s="122">
        <v>2.7643956838490137E-3</v>
      </c>
      <c r="L8" s="121">
        <v>1.8132579771576592E-3</v>
      </c>
      <c r="M8" s="121">
        <v>2.5110079733428538E-3</v>
      </c>
      <c r="N8" s="121">
        <v>3.2528327251776456E-3</v>
      </c>
      <c r="O8" s="121">
        <v>2.4179044034446204E-3</v>
      </c>
      <c r="P8" s="121">
        <v>4.0429243049058001E-3</v>
      </c>
      <c r="Q8" s="121">
        <v>2.5298240727846632E-3</v>
      </c>
    </row>
    <row r="9" spans="1:17" x14ac:dyDescent="0.2">
      <c r="A9" s="116" t="s">
        <v>28</v>
      </c>
      <c r="B9" s="117">
        <v>1</v>
      </c>
      <c r="C9" s="117">
        <v>1</v>
      </c>
      <c r="D9" s="117">
        <v>1</v>
      </c>
      <c r="E9" s="117">
        <v>1</v>
      </c>
      <c r="F9" s="117">
        <v>1</v>
      </c>
      <c r="G9" s="117">
        <v>1</v>
      </c>
      <c r="H9" s="117">
        <v>1</v>
      </c>
      <c r="J9" s="120" t="s">
        <v>28</v>
      </c>
      <c r="K9" s="121">
        <v>1</v>
      </c>
      <c r="L9" s="121">
        <v>1</v>
      </c>
      <c r="M9" s="121">
        <v>1</v>
      </c>
      <c r="N9" s="121">
        <v>1</v>
      </c>
      <c r="O9" s="121">
        <v>1</v>
      </c>
      <c r="P9" s="121">
        <v>1</v>
      </c>
      <c r="Q9" s="121">
        <v>1</v>
      </c>
    </row>
    <row r="10" spans="1:17" x14ac:dyDescent="0.2">
      <c r="A10" s="116"/>
      <c r="B10" s="117"/>
      <c r="C10" s="117"/>
      <c r="D10" s="117"/>
      <c r="E10" s="117"/>
      <c r="F10" s="117"/>
      <c r="G10" s="117"/>
      <c r="H10" s="117"/>
      <c r="J10" s="120"/>
      <c r="K10" s="121"/>
      <c r="L10" s="121"/>
      <c r="M10" s="121"/>
      <c r="N10" s="121"/>
      <c r="O10" s="121"/>
      <c r="P10" s="121"/>
      <c r="Q10" s="121"/>
    </row>
    <row r="11" spans="1:17" x14ac:dyDescent="0.2">
      <c r="A11" s="116" t="s">
        <v>34</v>
      </c>
      <c r="B11" s="124" t="s">
        <v>14</v>
      </c>
      <c r="C11" s="124" t="s">
        <v>20</v>
      </c>
      <c r="D11" s="124" t="s">
        <v>21</v>
      </c>
      <c r="E11" s="124" t="s">
        <v>22</v>
      </c>
      <c r="F11" s="124" t="s">
        <v>23</v>
      </c>
      <c r="G11" s="124" t="s">
        <v>24</v>
      </c>
      <c r="H11" s="124" t="s">
        <v>25</v>
      </c>
      <c r="J11" s="120" t="s">
        <v>34</v>
      </c>
      <c r="K11" s="125" t="s">
        <v>14</v>
      </c>
      <c r="L11" s="125" t="s">
        <v>20</v>
      </c>
      <c r="M11" s="125" t="s">
        <v>21</v>
      </c>
      <c r="N11" s="125" t="s">
        <v>22</v>
      </c>
      <c r="O11" s="125" t="s">
        <v>23</v>
      </c>
      <c r="P11" s="125" t="s">
        <v>24</v>
      </c>
      <c r="Q11" s="125" t="s">
        <v>25</v>
      </c>
    </row>
    <row r="12" spans="1:17" x14ac:dyDescent="0.2">
      <c r="A12" s="116" t="s">
        <v>29</v>
      </c>
      <c r="B12" s="117">
        <v>0.64717802701746785</v>
      </c>
      <c r="C12" s="117">
        <v>0.67003062803496538</v>
      </c>
      <c r="D12" s="117">
        <v>0.62711669591382113</v>
      </c>
      <c r="E12" s="117">
        <v>0.63499757016439207</v>
      </c>
      <c r="F12" s="117">
        <v>0.63874390980426798</v>
      </c>
      <c r="G12" s="117">
        <v>0.68133282444248611</v>
      </c>
      <c r="H12" s="117">
        <v>0.63381303996183858</v>
      </c>
      <c r="J12" s="120" t="s">
        <v>29</v>
      </c>
      <c r="K12" s="121">
        <v>0.65028598312793784</v>
      </c>
      <c r="L12" s="121">
        <v>0.67003062803496538</v>
      </c>
      <c r="M12" s="121">
        <v>0.62711669591382113</v>
      </c>
      <c r="N12" s="121">
        <v>0.6408850603402152</v>
      </c>
      <c r="O12" s="121">
        <v>0.64162557507449469</v>
      </c>
      <c r="P12" s="121">
        <v>0.68576296547410998</v>
      </c>
      <c r="Q12" s="121">
        <v>0.63913861542857808</v>
      </c>
    </row>
    <row r="13" spans="1:17" x14ac:dyDescent="0.2">
      <c r="A13" s="116" t="s">
        <v>26</v>
      </c>
      <c r="B13" s="117">
        <v>0.29284329365300588</v>
      </c>
      <c r="C13" s="117">
        <v>0.26801231695701805</v>
      </c>
      <c r="D13" s="117">
        <v>0.31488210938141065</v>
      </c>
      <c r="E13" s="117">
        <v>0.30536156097293521</v>
      </c>
      <c r="F13" s="117">
        <v>0.29913805868909843</v>
      </c>
      <c r="G13" s="117">
        <v>0.25260730116400593</v>
      </c>
      <c r="H13" s="117">
        <v>0.31347164321859938</v>
      </c>
      <c r="J13" s="120" t="s">
        <v>26</v>
      </c>
      <c r="K13" s="121">
        <v>0.27873228576020276</v>
      </c>
      <c r="L13" s="121">
        <v>0.26801231695701805</v>
      </c>
      <c r="M13" s="121">
        <v>0.31488210938141065</v>
      </c>
      <c r="N13" s="121">
        <v>0.28228810512889857</v>
      </c>
      <c r="O13" s="121">
        <v>0.28061469073771617</v>
      </c>
      <c r="P13" s="121">
        <v>0.23211587081707311</v>
      </c>
      <c r="Q13" s="121">
        <v>0.29146310281294291</v>
      </c>
    </row>
    <row r="14" spans="1:17" x14ac:dyDescent="0.2">
      <c r="A14" s="116" t="s">
        <v>30</v>
      </c>
      <c r="B14" s="117">
        <v>4.0957083508476974E-2</v>
      </c>
      <c r="C14" s="117">
        <v>4.2999394342319038E-2</v>
      </c>
      <c r="D14" s="117">
        <v>4.0597470272373141E-2</v>
      </c>
      <c r="E14" s="117">
        <v>4.0093164152808211E-2</v>
      </c>
      <c r="F14" s="117">
        <v>4.2781886027942667E-2</v>
      </c>
      <c r="G14" s="117">
        <v>4.3591742863788703E-2</v>
      </c>
      <c r="H14" s="117">
        <v>3.6047442193056646E-2</v>
      </c>
      <c r="J14" s="120" t="s">
        <v>30</v>
      </c>
      <c r="K14" s="121">
        <v>3.9031954685399654E-2</v>
      </c>
      <c r="L14" s="121">
        <v>4.2999394342319038E-2</v>
      </c>
      <c r="M14" s="121">
        <v>4.0597470272373141E-2</v>
      </c>
      <c r="N14" s="121">
        <v>4.7979473859782983E-2</v>
      </c>
      <c r="O14" s="121">
        <v>2.7758175720323661E-2</v>
      </c>
      <c r="P14" s="121">
        <v>5.101535847814101E-2</v>
      </c>
      <c r="Q14" s="121">
        <v>2.5146039105004001E-2</v>
      </c>
    </row>
    <row r="15" spans="1:17" x14ac:dyDescent="0.2">
      <c r="A15" s="116" t="s">
        <v>27</v>
      </c>
      <c r="B15" s="117">
        <v>1.9021595821049293E-2</v>
      </c>
      <c r="C15" s="117">
        <v>1.8957660665697505E-2</v>
      </c>
      <c r="D15" s="117">
        <v>1.7403724432395021E-2</v>
      </c>
      <c r="E15" s="117">
        <v>1.9547704709864559E-2</v>
      </c>
      <c r="F15" s="117">
        <v>1.9336145478690878E-2</v>
      </c>
      <c r="G15" s="117">
        <v>2.2468131529719333E-2</v>
      </c>
      <c r="H15" s="117">
        <v>1.6667874626505388E-2</v>
      </c>
      <c r="J15" s="120" t="s">
        <v>27</v>
      </c>
      <c r="K15" s="121">
        <v>3.1949776426459665E-2</v>
      </c>
      <c r="L15" s="121">
        <v>1.8957660665697505E-2</v>
      </c>
      <c r="M15" s="121">
        <v>1.7403724432395021E-2</v>
      </c>
      <c r="N15" s="121">
        <v>2.8847360671103241E-2</v>
      </c>
      <c r="O15" s="121">
        <v>5.0001558467465436E-2</v>
      </c>
      <c r="P15" s="121">
        <v>3.1105805230675913E-2</v>
      </c>
      <c r="Q15" s="121">
        <v>4.4252242653475035E-2</v>
      </c>
    </row>
    <row r="16" spans="1:17" x14ac:dyDescent="0.2">
      <c r="A16" s="116" t="s">
        <v>31</v>
      </c>
      <c r="B16" s="117">
        <v>5.9978679329526267E-2</v>
      </c>
      <c r="C16" s="117">
        <v>6.1957055008016543E-2</v>
      </c>
      <c r="D16" s="117">
        <v>5.8001194704768159E-2</v>
      </c>
      <c r="E16" s="117">
        <v>5.9640868862672766E-2</v>
      </c>
      <c r="F16" s="117">
        <v>6.2118031506633545E-2</v>
      </c>
      <c r="G16" s="117">
        <v>6.6059874393508036E-2</v>
      </c>
      <c r="H16" s="117">
        <v>5.2715316819562034E-2</v>
      </c>
      <c r="J16" s="120" t="s">
        <v>31</v>
      </c>
      <c r="K16" s="121">
        <v>7.098173111185932E-2</v>
      </c>
      <c r="L16" s="121">
        <v>6.1957055008016543E-2</v>
      </c>
      <c r="M16" s="121">
        <v>5.8001194704768159E-2</v>
      </c>
      <c r="N16" s="121">
        <v>7.682683453088622E-2</v>
      </c>
      <c r="O16" s="121">
        <v>7.7759734187789101E-2</v>
      </c>
      <c r="P16" s="121">
        <v>8.2121163708816919E-2</v>
      </c>
      <c r="Q16" s="121">
        <v>6.9398281758479036E-2</v>
      </c>
    </row>
    <row r="17" spans="1:17" x14ac:dyDescent="0.2">
      <c r="A17" s="116" t="s">
        <v>28</v>
      </c>
      <c r="B17" s="117">
        <v>1</v>
      </c>
      <c r="C17" s="117">
        <v>1</v>
      </c>
      <c r="D17" s="117">
        <v>1</v>
      </c>
      <c r="E17" s="117">
        <v>1</v>
      </c>
      <c r="F17" s="117">
        <v>1</v>
      </c>
      <c r="G17" s="117">
        <v>1</v>
      </c>
      <c r="H17" s="117">
        <v>1</v>
      </c>
      <c r="J17" s="120" t="s">
        <v>28</v>
      </c>
      <c r="K17" s="121">
        <v>1</v>
      </c>
      <c r="L17" s="121">
        <v>1</v>
      </c>
      <c r="M17" s="121">
        <v>1</v>
      </c>
      <c r="N17" s="121">
        <v>1</v>
      </c>
      <c r="O17" s="121">
        <v>1</v>
      </c>
      <c r="P17" s="121">
        <v>1</v>
      </c>
      <c r="Q17" s="121">
        <v>1</v>
      </c>
    </row>
    <row r="18" spans="1:17" x14ac:dyDescent="0.2">
      <c r="A18" s="116"/>
      <c r="B18" s="117"/>
      <c r="C18" s="117"/>
      <c r="D18" s="117"/>
      <c r="E18" s="117"/>
      <c r="F18" s="117"/>
      <c r="G18" s="117"/>
      <c r="H18" s="117"/>
      <c r="J18" s="120"/>
      <c r="K18" s="121"/>
      <c r="L18" s="121"/>
      <c r="M18" s="121"/>
      <c r="N18" s="121"/>
      <c r="O18" s="121"/>
      <c r="P18" s="121"/>
      <c r="Q18" s="121"/>
    </row>
    <row r="19" spans="1:17" x14ac:dyDescent="0.2">
      <c r="A19" s="116"/>
      <c r="B19" s="117"/>
      <c r="C19" s="117"/>
      <c r="D19" s="117"/>
      <c r="E19" s="117"/>
      <c r="F19" s="117"/>
      <c r="G19" s="117"/>
      <c r="H19" s="117"/>
      <c r="J19" s="120"/>
      <c r="K19" s="121"/>
      <c r="L19" s="121"/>
      <c r="M19" s="121"/>
      <c r="N19" s="121"/>
      <c r="O19" s="121"/>
      <c r="P19" s="121"/>
      <c r="Q19" s="121"/>
    </row>
    <row r="20" spans="1:17" x14ac:dyDescent="0.2">
      <c r="A20" s="116"/>
      <c r="B20" s="117"/>
      <c r="C20" s="117"/>
      <c r="D20" s="117"/>
      <c r="E20" s="117"/>
      <c r="F20" s="117"/>
      <c r="G20" s="117"/>
      <c r="H20" s="117"/>
      <c r="J20" s="120"/>
      <c r="K20" s="121"/>
      <c r="L20" s="121"/>
      <c r="M20" s="121"/>
      <c r="N20" s="121"/>
      <c r="O20" s="121"/>
      <c r="P20" s="121"/>
      <c r="Q20" s="121"/>
    </row>
    <row r="21" spans="1:17" x14ac:dyDescent="0.2">
      <c r="A21" s="116" t="s">
        <v>16</v>
      </c>
      <c r="B21" s="116"/>
      <c r="C21" s="116"/>
      <c r="D21" s="116"/>
      <c r="E21" s="116"/>
      <c r="F21" s="116"/>
      <c r="G21" s="116"/>
      <c r="H21" s="116"/>
      <c r="J21" s="120" t="s">
        <v>18</v>
      </c>
      <c r="K21" s="120"/>
      <c r="L21" s="120"/>
      <c r="M21" s="120"/>
      <c r="N21" s="120"/>
      <c r="O21" s="120"/>
      <c r="P21" s="120"/>
      <c r="Q21" s="120"/>
    </row>
    <row r="22" spans="1:17" x14ac:dyDescent="0.2">
      <c r="A22" s="116" t="s">
        <v>33</v>
      </c>
      <c r="B22" s="124" t="s">
        <v>14</v>
      </c>
      <c r="C22" s="124" t="s">
        <v>20</v>
      </c>
      <c r="D22" s="124" t="s">
        <v>21</v>
      </c>
      <c r="E22" s="124" t="s">
        <v>22</v>
      </c>
      <c r="F22" s="124" t="s">
        <v>23</v>
      </c>
      <c r="G22" s="124" t="s">
        <v>24</v>
      </c>
      <c r="H22" s="124" t="s">
        <v>25</v>
      </c>
      <c r="J22" s="120" t="s">
        <v>33</v>
      </c>
      <c r="K22" s="125" t="s">
        <v>14</v>
      </c>
      <c r="L22" s="125" t="s">
        <v>20</v>
      </c>
      <c r="M22" s="125" t="s">
        <v>21</v>
      </c>
      <c r="N22" s="125" t="s">
        <v>22</v>
      </c>
      <c r="O22" s="125" t="s">
        <v>23</v>
      </c>
      <c r="P22" s="125" t="s">
        <v>24</v>
      </c>
      <c r="Q22" s="125" t="s">
        <v>25</v>
      </c>
    </row>
    <row r="23" spans="1:17" x14ac:dyDescent="0.2">
      <c r="A23" s="116" t="s">
        <v>29</v>
      </c>
      <c r="B23" s="117">
        <v>0.95947497130308934</v>
      </c>
      <c r="C23" s="117">
        <v>0.95213796361918257</v>
      </c>
      <c r="D23" s="117">
        <v>0.95379120025804298</v>
      </c>
      <c r="E23" s="117">
        <v>0.95296089520203542</v>
      </c>
      <c r="F23" s="117">
        <v>0.96025967504752341</v>
      </c>
      <c r="G23" s="117">
        <v>0.95729582830065962</v>
      </c>
      <c r="H23" s="117">
        <v>0.95818770678969201</v>
      </c>
      <c r="J23" s="120" t="s">
        <v>29</v>
      </c>
      <c r="K23" s="121">
        <v>0.95919122276791347</v>
      </c>
      <c r="L23" s="121">
        <v>0.95048757767637104</v>
      </c>
      <c r="M23" s="121">
        <v>0.96064643768026126</v>
      </c>
      <c r="N23" s="121">
        <v>0.95911915665981518</v>
      </c>
      <c r="O23" s="121">
        <v>0.96297444950735978</v>
      </c>
      <c r="P23" s="121">
        <v>0.96026099330163472</v>
      </c>
      <c r="Q23" s="121">
        <v>0.96165959672264512</v>
      </c>
    </row>
    <row r="24" spans="1:17" x14ac:dyDescent="0.2">
      <c r="A24" s="116" t="s">
        <v>26</v>
      </c>
      <c r="B24" s="117">
        <v>4.4384159146848172E-2</v>
      </c>
      <c r="C24" s="117">
        <v>4.7862036380817388E-2</v>
      </c>
      <c r="D24" s="117">
        <v>4.6208799741957067E-2</v>
      </c>
      <c r="E24" s="117">
        <v>4.7039104797964575E-2</v>
      </c>
      <c r="F24" s="117">
        <v>3.9740324952476598E-2</v>
      </c>
      <c r="G24" s="117">
        <v>4.2704171699340335E-2</v>
      </c>
      <c r="H24" s="117">
        <v>4.1812293210308028E-2</v>
      </c>
      <c r="J24" s="120" t="s">
        <v>26</v>
      </c>
      <c r="K24" s="121">
        <v>3.8166241657222023E-2</v>
      </c>
      <c r="L24" s="121">
        <v>4.7779074840520241E-2</v>
      </c>
      <c r="M24" s="121">
        <v>3.6981860653588543E-2</v>
      </c>
      <c r="N24" s="121">
        <v>3.7731539913213853E-2</v>
      </c>
      <c r="O24" s="121">
        <v>3.4747238590547985E-2</v>
      </c>
      <c r="P24" s="121">
        <v>3.5863441270722704E-2</v>
      </c>
      <c r="Q24" s="121">
        <v>3.5911441687489103E-2</v>
      </c>
    </row>
    <row r="25" spans="1:17" x14ac:dyDescent="0.2">
      <c r="A25" s="116" t="s">
        <v>30</v>
      </c>
      <c r="B25" s="117">
        <v>0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J25" s="120" t="s">
        <v>30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</row>
    <row r="26" spans="1:17" x14ac:dyDescent="0.2">
      <c r="A26" s="116" t="s">
        <v>27</v>
      </c>
      <c r="B26" s="119">
        <v>2.8943759555104838E-5</v>
      </c>
      <c r="C26" s="117">
        <v>1.7363571934798016E-3</v>
      </c>
      <c r="D26" s="117">
        <v>1.791964829703609E-3</v>
      </c>
      <c r="E26" s="117">
        <v>2.4237016314767696E-3</v>
      </c>
      <c r="F26" s="117">
        <v>1.8411582559209976E-3</v>
      </c>
      <c r="G26" s="117">
        <v>3.2634953079996283E-3</v>
      </c>
      <c r="H26" s="117">
        <v>1.8989701290833684E-3</v>
      </c>
      <c r="J26" s="120" t="s">
        <v>27</v>
      </c>
      <c r="K26" s="123">
        <v>2.6425355748646274E-3</v>
      </c>
      <c r="L26" s="121">
        <v>1.7333474831087057E-3</v>
      </c>
      <c r="M26" s="121">
        <v>2.3717016661502156E-3</v>
      </c>
      <c r="N26" s="121">
        <v>3.1493034269710193E-3</v>
      </c>
      <c r="O26" s="121">
        <v>2.2783119020922298E-3</v>
      </c>
      <c r="P26" s="121">
        <v>3.875565427642615E-3</v>
      </c>
      <c r="Q26" s="121">
        <v>2.4289615898657681E-3</v>
      </c>
    </row>
    <row r="27" spans="1:17" x14ac:dyDescent="0.2">
      <c r="A27" s="116" t="s">
        <v>31</v>
      </c>
      <c r="B27" s="119">
        <v>2.8943759555104838E-5</v>
      </c>
      <c r="C27" s="117">
        <v>2.4160564206699379E-5</v>
      </c>
      <c r="D27" s="117">
        <v>2.3267426022382332E-5</v>
      </c>
      <c r="E27" s="117">
        <v>3.2036533761804703E-5</v>
      </c>
      <c r="F27" s="117">
        <v>2.4208302064276501E-5</v>
      </c>
      <c r="G27" s="117">
        <v>4.6029504748737872E-5</v>
      </c>
      <c r="H27" s="117">
        <v>2.4715161553761843E-5</v>
      </c>
      <c r="J27" s="120" t="s">
        <v>31</v>
      </c>
      <c r="K27" s="123">
        <v>2.6425355748646274E-3</v>
      </c>
      <c r="L27" s="121">
        <v>1.7333474831087057E-3</v>
      </c>
      <c r="M27" s="121">
        <v>2.3717016661502156E-3</v>
      </c>
      <c r="N27" s="121">
        <v>3.1493034269710193E-3</v>
      </c>
      <c r="O27" s="121">
        <v>2.2783119020922298E-3</v>
      </c>
      <c r="P27" s="121">
        <v>3.875565427642615E-3</v>
      </c>
      <c r="Q27" s="121">
        <v>2.4289615898657681E-3</v>
      </c>
    </row>
    <row r="28" spans="1:17" x14ac:dyDescent="0.2">
      <c r="A28" s="116" t="s">
        <v>28</v>
      </c>
      <c r="B28" s="117">
        <v>1.0038591304499376</v>
      </c>
      <c r="C28" s="117">
        <v>1</v>
      </c>
      <c r="D28" s="117">
        <v>1</v>
      </c>
      <c r="E28" s="117">
        <v>1</v>
      </c>
      <c r="F28" s="117">
        <v>1</v>
      </c>
      <c r="G28" s="117">
        <v>1</v>
      </c>
      <c r="H28" s="117">
        <v>1</v>
      </c>
      <c r="J28" s="120" t="s">
        <v>28</v>
      </c>
      <c r="K28" s="121">
        <v>1</v>
      </c>
      <c r="L28" s="121">
        <v>1</v>
      </c>
      <c r="M28" s="121">
        <v>1</v>
      </c>
      <c r="N28" s="121">
        <v>1</v>
      </c>
      <c r="O28" s="121">
        <v>1</v>
      </c>
      <c r="P28" s="121">
        <v>1</v>
      </c>
      <c r="Q28" s="121">
        <v>1</v>
      </c>
    </row>
    <row r="29" spans="1:17" x14ac:dyDescent="0.2">
      <c r="A29" s="116"/>
      <c r="B29" s="117"/>
      <c r="C29" s="117"/>
      <c r="D29" s="117"/>
      <c r="E29" s="117"/>
      <c r="F29" s="117"/>
      <c r="G29" s="117"/>
      <c r="H29" s="117"/>
      <c r="J29" s="120"/>
      <c r="K29" s="121">
        <v>0</v>
      </c>
      <c r="L29" s="121">
        <v>0</v>
      </c>
      <c r="M29" s="121">
        <v>0</v>
      </c>
      <c r="N29" s="121" t="s">
        <v>43</v>
      </c>
      <c r="O29" s="121">
        <v>0</v>
      </c>
      <c r="P29" s="121">
        <v>0</v>
      </c>
      <c r="Q29" s="121">
        <v>0</v>
      </c>
    </row>
    <row r="30" spans="1:17" x14ac:dyDescent="0.2">
      <c r="A30" s="116" t="s">
        <v>34</v>
      </c>
      <c r="B30" s="124" t="s">
        <v>14</v>
      </c>
      <c r="C30" s="124" t="s">
        <v>20</v>
      </c>
      <c r="D30" s="124" t="s">
        <v>21</v>
      </c>
      <c r="E30" s="124" t="s">
        <v>22</v>
      </c>
      <c r="F30" s="124" t="s">
        <v>23</v>
      </c>
      <c r="G30" s="124" t="s">
        <v>24</v>
      </c>
      <c r="H30" s="124" t="s">
        <v>25</v>
      </c>
      <c r="J30" s="120" t="s">
        <v>34</v>
      </c>
      <c r="K30" s="125" t="s">
        <v>14</v>
      </c>
      <c r="L30" s="125" t="s">
        <v>20</v>
      </c>
      <c r="M30" s="125" t="s">
        <v>21</v>
      </c>
      <c r="N30" s="125" t="s">
        <v>22</v>
      </c>
      <c r="O30" s="125" t="s">
        <v>23</v>
      </c>
      <c r="P30" s="125" t="s">
        <v>24</v>
      </c>
      <c r="Q30" s="125" t="s">
        <v>25</v>
      </c>
    </row>
    <row r="31" spans="1:17" x14ac:dyDescent="0.2">
      <c r="A31" s="116" t="s">
        <v>29</v>
      </c>
      <c r="B31" s="117">
        <v>0.73026163880557216</v>
      </c>
      <c r="C31" s="117">
        <v>0.76466552088600548</v>
      </c>
      <c r="D31" s="117">
        <v>0.70354437024811034</v>
      </c>
      <c r="E31" s="117">
        <v>0.7116379499368034</v>
      </c>
      <c r="F31" s="117">
        <v>0.71706347457308262</v>
      </c>
      <c r="G31" s="117">
        <v>0.77714942555880684</v>
      </c>
      <c r="H31" s="117">
        <v>0.7129313723527495</v>
      </c>
      <c r="J31" s="120" t="s">
        <v>29</v>
      </c>
      <c r="K31" s="121">
        <v>0.73458303717508067</v>
      </c>
      <c r="L31" s="121">
        <v>0.76466552088600548</v>
      </c>
      <c r="M31" s="121">
        <v>0.70996118951251008</v>
      </c>
      <c r="N31" s="121">
        <v>0.71802968798540001</v>
      </c>
      <c r="O31" s="121">
        <v>0.72032840342295934</v>
      </c>
      <c r="P31" s="121">
        <v>0.78205472910428675</v>
      </c>
      <c r="Q31" s="121">
        <v>0.71771468849024211</v>
      </c>
    </row>
    <row r="32" spans="1:17" x14ac:dyDescent="0.2">
      <c r="A32" s="116" t="s">
        <v>26</v>
      </c>
      <c r="B32" s="117">
        <v>0.25951067198002231</v>
      </c>
      <c r="C32" s="117">
        <v>0.22524287750977989</v>
      </c>
      <c r="D32" s="117">
        <v>0.28719065647337416</v>
      </c>
      <c r="E32" s="117">
        <v>0.27790909671147385</v>
      </c>
      <c r="F32" s="117">
        <v>0.27306590411894027</v>
      </c>
      <c r="G32" s="117">
        <v>0.21072297796563752</v>
      </c>
      <c r="H32" s="117">
        <v>0.27737813200232886</v>
      </c>
      <c r="J32" s="120" t="s">
        <v>26</v>
      </c>
      <c r="K32" s="121">
        <v>0.2525253236753684</v>
      </c>
      <c r="L32" s="121">
        <v>0.22524287750977989</v>
      </c>
      <c r="M32" s="121">
        <v>0.27764407796899809</v>
      </c>
      <c r="N32" s="121">
        <v>0.26804552365442241</v>
      </c>
      <c r="O32" s="121">
        <v>0.2669756034289622</v>
      </c>
      <c r="P32" s="121">
        <v>0.20252393917379014</v>
      </c>
      <c r="Q32" s="121">
        <v>0.26947936387498217</v>
      </c>
    </row>
    <row r="33" spans="1:17" x14ac:dyDescent="0.2">
      <c r="A33" s="116" t="s">
        <v>30</v>
      </c>
      <c r="B33" s="117">
        <v>0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J33" s="120" t="s">
        <v>30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</row>
    <row r="34" spans="1:17" x14ac:dyDescent="0.2">
      <c r="A34" s="116" t="s">
        <v>27</v>
      </c>
      <c r="B34" s="117">
        <v>1.0227689214405547E-2</v>
      </c>
      <c r="C34" s="117">
        <v>1.0091601604214623E-2</v>
      </c>
      <c r="D34" s="117">
        <v>9.2649732785154686E-3</v>
      </c>
      <c r="E34" s="117">
        <v>1.0452953351722808E-2</v>
      </c>
      <c r="F34" s="117">
        <v>9.8706213079771885E-3</v>
      </c>
      <c r="G34" s="117">
        <v>1.212759647555565E-2</v>
      </c>
      <c r="H34" s="117">
        <v>9.6904956449216477E-3</v>
      </c>
      <c r="J34" s="120" t="s">
        <v>27</v>
      </c>
      <c r="K34" s="121">
        <v>1.2891639149550896E-2</v>
      </c>
      <c r="L34" s="121">
        <v>1.0091601604214623E-2</v>
      </c>
      <c r="M34" s="121">
        <v>1.2394732518491894E-2</v>
      </c>
      <c r="N34" s="121">
        <v>1.3924788360177532E-2</v>
      </c>
      <c r="O34" s="121">
        <v>1.2695993148078471E-2</v>
      </c>
      <c r="P34" s="121">
        <v>1.5421331721923101E-2</v>
      </c>
      <c r="Q34" s="121">
        <v>1.2805947634775789E-2</v>
      </c>
    </row>
    <row r="35" spans="1:17" x14ac:dyDescent="0.2">
      <c r="A35" s="116" t="s">
        <v>31</v>
      </c>
      <c r="B35" s="117">
        <v>7.4571906347184252E-3</v>
      </c>
      <c r="C35" s="117">
        <v>7.2688783170441274E-3</v>
      </c>
      <c r="D35" s="117">
        <v>6.7838507310857927E-3</v>
      </c>
      <c r="E35" s="117">
        <v>7.6742640004832576E-3</v>
      </c>
      <c r="F35" s="117">
        <v>7.2167463601874662E-3</v>
      </c>
      <c r="G35" s="117">
        <v>8.748390605394462E-3</v>
      </c>
      <c r="H35" s="117">
        <v>7.1193311683053978E-3</v>
      </c>
      <c r="J35" s="120" t="s">
        <v>31</v>
      </c>
      <c r="K35" s="121">
        <v>1.2891639149550896E-2</v>
      </c>
      <c r="L35" s="121">
        <v>1.0091601604214623E-2</v>
      </c>
      <c r="M35" s="121">
        <v>1.2394732518491894E-2</v>
      </c>
      <c r="N35" s="121">
        <v>1.3924788360177532E-2</v>
      </c>
      <c r="O35" s="121">
        <v>1.2695993148078471E-2</v>
      </c>
      <c r="P35" s="121">
        <v>1.5421331721923101E-2</v>
      </c>
      <c r="Q35" s="121">
        <v>1.2805947634775789E-2</v>
      </c>
    </row>
    <row r="36" spans="1:17" x14ac:dyDescent="0.2">
      <c r="A36" s="116" t="s">
        <v>28</v>
      </c>
      <c r="B36" s="117">
        <v>1</v>
      </c>
      <c r="C36" s="117">
        <v>1</v>
      </c>
      <c r="D36" s="117">
        <v>1</v>
      </c>
      <c r="E36" s="117">
        <v>1</v>
      </c>
      <c r="F36" s="117">
        <v>1</v>
      </c>
      <c r="G36" s="117">
        <v>1</v>
      </c>
      <c r="H36" s="117">
        <v>1</v>
      </c>
      <c r="J36" s="120" t="s">
        <v>28</v>
      </c>
      <c r="K36" s="121">
        <v>1</v>
      </c>
      <c r="L36" s="121">
        <v>1</v>
      </c>
      <c r="M36" s="121">
        <v>1</v>
      </c>
      <c r="N36" s="121">
        <v>1</v>
      </c>
      <c r="O36" s="121">
        <v>1</v>
      </c>
      <c r="P36" s="121">
        <v>1</v>
      </c>
      <c r="Q36" s="121">
        <v>1</v>
      </c>
    </row>
  </sheetData>
  <mergeCells count="2">
    <mergeCell ref="A1:H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No 0 0</vt:lpstr>
      <vt:lpstr>Filtered</vt:lpstr>
      <vt:lpstr>Table_GP09</vt:lpstr>
      <vt:lpstr>0_7</vt:lpstr>
      <vt:lpstr>TableGP07</vt:lpstr>
      <vt:lpstr>Missed</vt:lpstr>
      <vt:lpstr>Diff</vt:lpstr>
      <vt:lpstr>09vs07_percent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2019-11-15T10:00:24Z</dcterms:created>
  <dcterms:modified xsi:type="dcterms:W3CDTF">2020-03-25T18:33:04Z</dcterms:modified>
</cp:coreProperties>
</file>