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mart\Desktop\Studium\5. Praxissemester\Seti\PAM\PAM_modules\att\"/>
    </mc:Choice>
  </mc:AlternateContent>
  <xr:revisionPtr revIDLastSave="0" documentId="13_ncr:1_{B1CA7698-9315-4A26-BEA5-B74FBC87DCA7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18" i="1"/>
  <c r="J16" i="1"/>
  <c r="A16" i="1"/>
  <c r="J10" i="1"/>
</calcChain>
</file>

<file path=xl/sharedStrings.xml><?xml version="1.0" encoding="utf-8"?>
<sst xmlns="http://schemas.openxmlformats.org/spreadsheetml/2006/main" count="127" uniqueCount="73">
  <si>
    <t>Type</t>
  </si>
  <si>
    <t>Manufacturer</t>
  </si>
  <si>
    <t>Mfr. #</t>
  </si>
  <si>
    <t>Datasheet</t>
  </si>
  <si>
    <t>↗</t>
  </si>
  <si>
    <t>Mouser</t>
  </si>
  <si>
    <t>Cost p.P. $</t>
  </si>
  <si>
    <t>81-GCM1885C1H102FA6D</t>
  </si>
  <si>
    <r>
      <rPr>
        <sz val="11"/>
        <color theme="1"/>
        <rFont val="Calibri"/>
        <family val="2"/>
        <scheme val="minor"/>
      </rPr>
      <t>GCM1885C1H102FA16D</t>
    </r>
    <r>
      <rPr>
        <b/>
        <sz val="11"/>
        <color theme="1"/>
        <rFont val="Calibri"/>
        <family val="2"/>
        <scheme val="minor"/>
      </rPr>
      <t xml:space="preserve"> </t>
    </r>
  </si>
  <si>
    <t>Murata Electronics</t>
  </si>
  <si>
    <t>Package (metric)</t>
  </si>
  <si>
    <t xml:space="preserve">81-GRM1555C2A11FA1D </t>
  </si>
  <si>
    <t xml:space="preserve">GRM1555C2A101FA01D </t>
  </si>
  <si>
    <t>Analog Devices</t>
  </si>
  <si>
    <t>QTY [pcs]</t>
  </si>
  <si>
    <t>capacitor, 100 pF</t>
  </si>
  <si>
    <t>Texas Instruments</t>
  </si>
  <si>
    <t>buffer, Non-Inv.</t>
  </si>
  <si>
    <t>buffer, Inv.</t>
  </si>
  <si>
    <t xml:space="preserve">584-HMC1018ALP4E </t>
  </si>
  <si>
    <t>attenuator, 31 dB</t>
  </si>
  <si>
    <t xml:space="preserve">HMC1018ALP4E </t>
  </si>
  <si>
    <t>24-SMT 4x4</t>
  </si>
  <si>
    <t>capacitor, 1000 pF</t>
  </si>
  <si>
    <t>total</t>
  </si>
  <si>
    <t>Supplier #</t>
  </si>
  <si>
    <t>Supplier Link</t>
  </si>
  <si>
    <t>Supplier</t>
  </si>
  <si>
    <t xml:space="preserve">SN74LVC3G04DCTR </t>
  </si>
  <si>
    <t>595-SN74LVC3G04DCTR</t>
  </si>
  <si>
    <t xml:space="preserve">SN74LVC3G17DCUR </t>
  </si>
  <si>
    <t xml:space="preserve">595-SN74LVC3G17DCUR </t>
  </si>
  <si>
    <t>VSSOP-8</t>
  </si>
  <si>
    <t>BOM for PAM Attenuator Module</t>
  </si>
  <si>
    <t>SMA connector</t>
  </si>
  <si>
    <t xml:space="preserve">530-142-1701-201 </t>
  </si>
  <si>
    <t>SMA</t>
  </si>
  <si>
    <t>Johnson/Cinch Connectivity Solutions</t>
  </si>
  <si>
    <t xml:space="preserve">142-1701-201 </t>
  </si>
  <si>
    <t>feed trough C</t>
  </si>
  <si>
    <t>4-40UNC-2A</t>
  </si>
  <si>
    <t>turret terminal</t>
  </si>
  <si>
    <t xml:space="preserve">534-1595-2 </t>
  </si>
  <si>
    <t>2-56 UNC – 2A</t>
  </si>
  <si>
    <t>Keystone Electronics</t>
  </si>
  <si>
    <t xml:space="preserve">1595-2 </t>
  </si>
  <si>
    <t>box</t>
  </si>
  <si>
    <t>lid</t>
  </si>
  <si>
    <t>screws for SMA</t>
  </si>
  <si>
    <t>screws for PCB</t>
  </si>
  <si>
    <t>screws for lid</t>
  </si>
  <si>
    <t>2478-B3C153B-ND</t>
  </si>
  <si>
    <t>EMI Filter Company</t>
  </si>
  <si>
    <t>B3C153B</t>
  </si>
  <si>
    <t>DigiKey</t>
  </si>
  <si>
    <t>92196A091</t>
  </si>
  <si>
    <t>3-48 UNC - 2B x 3/16</t>
  </si>
  <si>
    <t>McMaster-Carr</t>
  </si>
  <si>
    <t xml:space="preserve">534-21202 </t>
  </si>
  <si>
    <t>2-56 UNC - 2B x 1/8</t>
  </si>
  <si>
    <t>91771A884</t>
  </si>
  <si>
    <t>2-56 UNC - 2B x 5/32</t>
  </si>
  <si>
    <t>RF-absorber (PSA)</t>
  </si>
  <si>
    <t>MR42-0008-20</t>
  </si>
  <si>
    <t>0.08'' (20 x 24 mm)</t>
  </si>
  <si>
    <t>MAST</t>
  </si>
  <si>
    <t>-</t>
  </si>
  <si>
    <t>RFMW</t>
  </si>
  <si>
    <t>31.4 x 27.4 x 9 mm</t>
  </si>
  <si>
    <t>JLCPCB</t>
  </si>
  <si>
    <t>31.4 x 27.4 x 1 mm</t>
  </si>
  <si>
    <t>21 x 25 x 0.51 mm</t>
  </si>
  <si>
    <t xml:space="preserve">RO4350 PCB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</si>
</sst>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1" applyFont="1" applyAlignment="1">
      <alignment horizontal="center"/>
    </xf>
    <xf numFmtId="0" fontId="7" fillId="0" borderId="0" xfId="0" applyFont="1"/>
    <xf numFmtId="0" fontId="0" fillId="0" borderId="0" xfId="0" applyAlignment="1">
      <alignment horizontal="left" vertic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Vishay-Beyschlag/MCT06030Z0000ZP500?qs=ZGqKRUKL60JJyj3HWrIZ1Q%3D%3D" TargetMode="External"/><Relationship Id="rId13" Type="http://schemas.openxmlformats.org/officeDocument/2006/relationships/hyperlink" Target="https://www.mouser.com/ProductDetail/Johnson-Cinch-Connectivity-Solutions/142-1701-201?qs=W847AxTQu3I2o5ivyGK%2FSw%3D%3D&amp;srsltid=AfmBOoo6nMrqgpjbB2bc3A-pljBtpxl8kYYE0PE8nBAjkGXGogLriaIT" TargetMode="External"/><Relationship Id="rId18" Type="http://schemas.openxmlformats.org/officeDocument/2006/relationships/hyperlink" Target="https://emifiltercompany.herokuapp.com/static/products/pdfs/b3cs_revd.pdf" TargetMode="External"/><Relationship Id="rId26" Type="http://schemas.openxmlformats.org/officeDocument/2006/relationships/hyperlink" Target="https://cart.jlcpcb.com/quote?orderType=1&amp;stencilLayer=2&amp;stencilWidth=100&amp;stencilLength=100" TargetMode="External"/><Relationship Id="rId3" Type="http://schemas.openxmlformats.org/officeDocument/2006/relationships/hyperlink" Target="https://www.mouser.com/ProductDetail/Murata-Electronics/GRM1555C2A101FA01D?qs=rrS6PyfT74dhi48KLJGpTA%3D%3D" TargetMode="External"/><Relationship Id="rId21" Type="http://schemas.openxmlformats.org/officeDocument/2006/relationships/hyperlink" Target="https://www.mcmaster.com/91771A884/" TargetMode="External"/><Relationship Id="rId7" Type="http://schemas.openxmlformats.org/officeDocument/2006/relationships/hyperlink" Target="https://www.vishay.com/docs/28705/mcx0x0xpro.pdf" TargetMode="External"/><Relationship Id="rId12" Type="http://schemas.openxmlformats.org/officeDocument/2006/relationships/hyperlink" Target="https://www.ti.com/lit/ds/symlink/sn74lvc3g04.pdf?ts=1740509846248&amp;ref_url=https%253A%252F%252Fwww.mouser.com%252F" TargetMode="External"/><Relationship Id="rId17" Type="http://schemas.openxmlformats.org/officeDocument/2006/relationships/hyperlink" Target="https://www.digikey.com/en/products/detail/emi-filter-company/B3C153B/13561272" TargetMode="External"/><Relationship Id="rId25" Type="http://schemas.openxmlformats.org/officeDocument/2006/relationships/hyperlink" Target="https://jlccnc.com/cnc-machining-quote?spm=Jlc3dp.Homepage.1011.d2" TargetMode="External"/><Relationship Id="rId2" Type="http://schemas.openxmlformats.org/officeDocument/2006/relationships/hyperlink" Target="https://www.mouser.com/datasheet/2/281/1/GCM1885C1H102FA16_01A-3142390.pdf" TargetMode="External"/><Relationship Id="rId16" Type="http://schemas.openxmlformats.org/officeDocument/2006/relationships/hyperlink" Target="https://www.mouser.com/datasheet/2/215/595-1_1595-2-742696.pdf" TargetMode="External"/><Relationship Id="rId20" Type="http://schemas.openxmlformats.org/officeDocument/2006/relationships/hyperlink" Target="https://www.keyelco.com/product.cfm/product_id/14722" TargetMode="External"/><Relationship Id="rId1" Type="http://schemas.openxmlformats.org/officeDocument/2006/relationships/hyperlink" Target="https://www.mouser.com/ProductDetail/Murata-Electronics/GCM1885C1H102FA16D?qs=bGEzvQhTDna07gGegWNXCA%3D%3D" TargetMode="External"/><Relationship Id="rId6" Type="http://schemas.openxmlformats.org/officeDocument/2006/relationships/hyperlink" Target="https://www.mouser.com/datasheet/2/609/hmc1018a-3123112.pdf" TargetMode="External"/><Relationship Id="rId11" Type="http://schemas.openxmlformats.org/officeDocument/2006/relationships/hyperlink" Target="https://www.mouser.com/ProductDetail/Texas-Instruments/SN74LVC3G04DCTR?qs=DcvZ7Fltd5xgtUoI16LLCQ%3D%3D" TargetMode="External"/><Relationship Id="rId24" Type="http://schemas.openxmlformats.org/officeDocument/2006/relationships/hyperlink" Target="https://jlccnc.com/cnc-machining-quote?spm=Jlc3dp.Homepage.1011.d2" TargetMode="External"/><Relationship Id="rId5" Type="http://schemas.openxmlformats.org/officeDocument/2006/relationships/hyperlink" Target="https://www.mouser.com/ProductDetail/Analog-Devices/HMC1018ALP4E?qs=XflvcvBPbgW0VxFFfcxVBA%3D%3D" TargetMode="External"/><Relationship Id="rId15" Type="http://schemas.openxmlformats.org/officeDocument/2006/relationships/hyperlink" Target="https://www.mouser.com/ProductDetail/Keystone-Electronics/1595-2?qs=UrbseFuNL0lAijfEDTSGkw%3D%3D" TargetMode="External"/><Relationship Id="rId23" Type="http://schemas.openxmlformats.org/officeDocument/2006/relationships/hyperlink" Target="https://www.rfmw.com/products/detail/mr42000820-mast/460494/?srsltid=AfmBOoqU6HSqgrB40bpPiegH39a_JawhpLD3xWdQZPGM4OTOGr3gVDu4" TargetMode="External"/><Relationship Id="rId10" Type="http://schemas.openxmlformats.org/officeDocument/2006/relationships/hyperlink" Target="https://www.ti.com/lit/ds/symlink/sn74lvc3g17.pdf?ts=1740501997031&amp;ref_url=https%253A%252F%252Fwww.ti.com%252Fproduct%252FSN74LVC3G17" TargetMode="External"/><Relationship Id="rId19" Type="http://schemas.openxmlformats.org/officeDocument/2006/relationships/hyperlink" Target="https://www.mouser.com/ProductDetail/Keystone-Electronics/21202?qs=zW32dvEIR3vqxnJFyoQnbw%3D%3D" TargetMode="External"/><Relationship Id="rId4" Type="http://schemas.openxmlformats.org/officeDocument/2006/relationships/hyperlink" Target="https://www.mouser.com/datasheet/2/281/1/GRM1555C2A101FA01_01A-1983221.pdf" TargetMode="External"/><Relationship Id="rId9" Type="http://schemas.openxmlformats.org/officeDocument/2006/relationships/hyperlink" Target="https://www.mouser.com/ProductDetail/Texas-Instruments/SN74LVC3G17DCUR?qs=0smPjiIwnfJ%2FZmnYCRa%2FdA%3D%3D" TargetMode="External"/><Relationship Id="rId14" Type="http://schemas.openxmlformats.org/officeDocument/2006/relationships/hyperlink" Target="https://www.belfuse.com/resources/productinformations/cinchconnectivitysolutions/johnson/pi-ccs-john-142-1701-201.pdf" TargetMode="External"/><Relationship Id="rId22" Type="http://schemas.openxmlformats.org/officeDocument/2006/relationships/hyperlink" Target="https://www.mcmaster.com/92196A091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Normal="100" workbookViewId="0">
      <selection activeCell="L19" sqref="L19"/>
    </sheetView>
  </sheetViews>
  <sheetFormatPr baseColWidth="10" defaultColWidth="9.06640625" defaultRowHeight="14.25" x14ac:dyDescent="0.45"/>
  <cols>
    <col min="1" max="1" width="8" customWidth="1"/>
    <col min="2" max="2" width="15.3984375" customWidth="1"/>
    <col min="3" max="3" width="22.265625" customWidth="1"/>
    <col min="4" max="4" width="16.53125" customWidth="1"/>
    <col min="5" max="5" width="25.33203125" customWidth="1"/>
    <col min="6" max="6" width="20.33203125" customWidth="1"/>
    <col min="7" max="7" width="11.1328125" customWidth="1"/>
    <col min="8" max="8" width="9.6640625" customWidth="1"/>
    <col min="9" max="9" width="15" customWidth="1"/>
    <col min="10" max="10" width="9.06640625" customWidth="1"/>
    <col min="11" max="11" width="9.46484375" customWidth="1"/>
  </cols>
  <sheetData>
    <row r="1" spans="1:13" x14ac:dyDescent="0.45">
      <c r="A1" s="1" t="s">
        <v>33</v>
      </c>
      <c r="B1" s="1"/>
    </row>
    <row r="2" spans="1:13" x14ac:dyDescent="0.45">
      <c r="E2" s="3"/>
    </row>
    <row r="3" spans="1:13" x14ac:dyDescent="0.45">
      <c r="A3" s="2" t="s">
        <v>14</v>
      </c>
      <c r="B3" s="2" t="s">
        <v>0</v>
      </c>
      <c r="C3" s="2" t="s">
        <v>25</v>
      </c>
      <c r="D3" s="2" t="s">
        <v>10</v>
      </c>
      <c r="E3" s="2" t="s">
        <v>1</v>
      </c>
      <c r="F3" s="2" t="s">
        <v>2</v>
      </c>
      <c r="G3" s="2" t="s">
        <v>26</v>
      </c>
      <c r="H3" s="2" t="s">
        <v>3</v>
      </c>
      <c r="I3" s="2" t="s">
        <v>27</v>
      </c>
      <c r="J3" s="2" t="s">
        <v>6</v>
      </c>
    </row>
    <row r="4" spans="1:13" x14ac:dyDescent="0.45">
      <c r="A4">
        <v>3</v>
      </c>
      <c r="B4" t="s">
        <v>15</v>
      </c>
      <c r="C4" t="s">
        <v>11</v>
      </c>
      <c r="D4" s="9">
        <v>1005</v>
      </c>
      <c r="E4" t="s">
        <v>9</v>
      </c>
      <c r="F4" s="6" t="s">
        <v>12</v>
      </c>
      <c r="G4" s="4" t="s">
        <v>4</v>
      </c>
      <c r="H4" s="4" t="s">
        <v>4</v>
      </c>
      <c r="I4" t="s">
        <v>5</v>
      </c>
      <c r="J4">
        <v>0.18</v>
      </c>
    </row>
    <row r="5" spans="1:13" x14ac:dyDescent="0.45">
      <c r="A5">
        <v>3</v>
      </c>
      <c r="B5" t="s">
        <v>23</v>
      </c>
      <c r="C5" t="s">
        <v>7</v>
      </c>
      <c r="D5" s="9">
        <v>1608</v>
      </c>
      <c r="E5" t="s">
        <v>9</v>
      </c>
      <c r="F5" s="5" t="s">
        <v>8</v>
      </c>
      <c r="G5" s="4" t="s">
        <v>4</v>
      </c>
      <c r="H5" s="4" t="s">
        <v>4</v>
      </c>
      <c r="I5" t="s">
        <v>5</v>
      </c>
      <c r="J5">
        <v>0.35</v>
      </c>
    </row>
    <row r="6" spans="1:13" x14ac:dyDescent="0.45">
      <c r="A6" s="11">
        <v>1</v>
      </c>
      <c r="B6" s="11" t="s">
        <v>17</v>
      </c>
      <c r="C6" s="11" t="s">
        <v>31</v>
      </c>
      <c r="D6" s="11" t="s">
        <v>32</v>
      </c>
      <c r="E6" s="11" t="s">
        <v>16</v>
      </c>
      <c r="F6" s="12" t="s">
        <v>30</v>
      </c>
      <c r="G6" s="13" t="s">
        <v>4</v>
      </c>
      <c r="H6" s="13" t="s">
        <v>4</v>
      </c>
      <c r="I6" s="11" t="s">
        <v>5</v>
      </c>
      <c r="J6" s="11">
        <v>0.36</v>
      </c>
      <c r="L6" s="7"/>
    </row>
    <row r="7" spans="1:13" x14ac:dyDescent="0.45">
      <c r="A7" s="11">
        <v>1</v>
      </c>
      <c r="B7" s="11" t="s">
        <v>18</v>
      </c>
      <c r="C7" s="11" t="s">
        <v>29</v>
      </c>
      <c r="D7" s="11" t="s">
        <v>32</v>
      </c>
      <c r="E7" s="11" t="s">
        <v>16</v>
      </c>
      <c r="F7" s="12" t="s">
        <v>28</v>
      </c>
      <c r="G7" s="13" t="s">
        <v>4</v>
      </c>
      <c r="H7" s="13" t="s">
        <v>4</v>
      </c>
      <c r="I7" s="11" t="s">
        <v>5</v>
      </c>
      <c r="J7" s="11">
        <v>0.44</v>
      </c>
    </row>
    <row r="8" spans="1:13" ht="14.65" customHeight="1" x14ac:dyDescent="0.45">
      <c r="A8">
        <v>1</v>
      </c>
      <c r="B8" t="s">
        <v>20</v>
      </c>
      <c r="C8" t="s">
        <v>19</v>
      </c>
      <c r="D8" t="s">
        <v>22</v>
      </c>
      <c r="E8" t="s">
        <v>13</v>
      </c>
      <c r="F8" s="6" t="s">
        <v>21</v>
      </c>
      <c r="G8" s="4" t="s">
        <v>4</v>
      </c>
      <c r="H8" s="4" t="s">
        <v>4</v>
      </c>
      <c r="I8" t="s">
        <v>5</v>
      </c>
      <c r="J8">
        <v>176.04</v>
      </c>
    </row>
    <row r="9" spans="1:13" x14ac:dyDescent="0.45">
      <c r="D9" s="8"/>
      <c r="F9" s="6"/>
      <c r="G9" s="4"/>
      <c r="H9" s="4"/>
    </row>
    <row r="10" spans="1:13" x14ac:dyDescent="0.45">
      <c r="D10" s="10"/>
      <c r="G10" s="4"/>
      <c r="H10" s="4"/>
      <c r="I10" t="s">
        <v>24</v>
      </c>
      <c r="J10">
        <f>A4*J4+A5*J5+A6*J6+A7*J7+A8*J8</f>
        <v>178.42999999999998</v>
      </c>
    </row>
    <row r="11" spans="1:13" x14ac:dyDescent="0.45">
      <c r="D11" s="8"/>
      <c r="F11" s="6"/>
      <c r="G11" s="4"/>
      <c r="H11" s="4"/>
      <c r="M11" s="4"/>
    </row>
    <row r="13" spans="1:13" x14ac:dyDescent="0.45">
      <c r="A13">
        <v>2</v>
      </c>
      <c r="B13" t="s">
        <v>34</v>
      </c>
      <c r="C13" t="s">
        <v>35</v>
      </c>
      <c r="D13" t="s">
        <v>36</v>
      </c>
      <c r="E13" t="s">
        <v>37</v>
      </c>
      <c r="F13" s="6" t="s">
        <v>38</v>
      </c>
      <c r="G13" s="4" t="s">
        <v>4</v>
      </c>
      <c r="H13" s="4" t="s">
        <v>4</v>
      </c>
      <c r="I13" t="s">
        <v>5</v>
      </c>
      <c r="J13">
        <v>9.49</v>
      </c>
    </row>
    <row r="14" spans="1:13" x14ac:dyDescent="0.45">
      <c r="A14">
        <v>5</v>
      </c>
      <c r="B14" t="s">
        <v>39</v>
      </c>
      <c r="C14" t="s">
        <v>51</v>
      </c>
      <c r="D14" s="14" t="s">
        <v>40</v>
      </c>
      <c r="E14" t="s">
        <v>52</v>
      </c>
      <c r="F14" s="6" t="s">
        <v>53</v>
      </c>
      <c r="G14" s="4" t="s">
        <v>4</v>
      </c>
      <c r="H14" s="4" t="s">
        <v>4</v>
      </c>
      <c r="I14" t="s">
        <v>54</v>
      </c>
      <c r="J14">
        <v>13.49</v>
      </c>
      <c r="K14" s="4"/>
      <c r="L14" s="4"/>
    </row>
    <row r="15" spans="1:13" x14ac:dyDescent="0.45">
      <c r="A15">
        <v>1</v>
      </c>
      <c r="B15" t="s">
        <v>41</v>
      </c>
      <c r="C15" t="s">
        <v>42</v>
      </c>
      <c r="D15" s="14" t="s">
        <v>43</v>
      </c>
      <c r="E15" t="s">
        <v>44</v>
      </c>
      <c r="F15" s="6" t="s">
        <v>45</v>
      </c>
      <c r="G15" s="4" t="s">
        <v>4</v>
      </c>
      <c r="H15" s="4" t="s">
        <v>4</v>
      </c>
      <c r="I15" t="s">
        <v>5</v>
      </c>
      <c r="J15">
        <v>0.7</v>
      </c>
    </row>
    <row r="16" spans="1:13" x14ac:dyDescent="0.45">
      <c r="A16">
        <f>A13*2</f>
        <v>4</v>
      </c>
      <c r="B16" t="s">
        <v>48</v>
      </c>
      <c r="C16" t="s">
        <v>55</v>
      </c>
      <c r="D16" t="s">
        <v>56</v>
      </c>
      <c r="E16" t="s">
        <v>57</v>
      </c>
      <c r="F16" t="s">
        <v>55</v>
      </c>
      <c r="G16" s="4" t="s">
        <v>4</v>
      </c>
      <c r="H16" s="4"/>
      <c r="I16" t="s">
        <v>57</v>
      </c>
      <c r="J16">
        <f>17.5/50</f>
        <v>0.35</v>
      </c>
    </row>
    <row r="17" spans="1:10" x14ac:dyDescent="0.45">
      <c r="A17">
        <v>4</v>
      </c>
      <c r="B17" t="s">
        <v>49</v>
      </c>
      <c r="C17" t="s">
        <v>58</v>
      </c>
      <c r="D17" t="s">
        <v>59</v>
      </c>
      <c r="E17" t="s">
        <v>44</v>
      </c>
      <c r="F17" s="15">
        <v>21202</v>
      </c>
      <c r="G17" s="4" t="s">
        <v>4</v>
      </c>
      <c r="H17" s="4" t="s">
        <v>4</v>
      </c>
      <c r="I17" t="s">
        <v>5</v>
      </c>
      <c r="J17">
        <v>5.08</v>
      </c>
    </row>
    <row r="18" spans="1:10" x14ac:dyDescent="0.45">
      <c r="A18">
        <v>4</v>
      </c>
      <c r="B18" t="s">
        <v>50</v>
      </c>
      <c r="C18" t="s">
        <v>60</v>
      </c>
      <c r="D18" t="s">
        <v>61</v>
      </c>
      <c r="E18" t="s">
        <v>57</v>
      </c>
      <c r="F18" t="s">
        <v>60</v>
      </c>
      <c r="G18" s="4" t="s">
        <v>4</v>
      </c>
      <c r="I18" t="s">
        <v>57</v>
      </c>
      <c r="J18">
        <f>8.86/100</f>
        <v>8.8599999999999998E-2</v>
      </c>
    </row>
    <row r="19" spans="1:10" ht="13.9" customHeight="1" x14ac:dyDescent="0.45">
      <c r="A19">
        <v>1</v>
      </c>
      <c r="B19" t="s">
        <v>62</v>
      </c>
      <c r="C19" t="s">
        <v>63</v>
      </c>
      <c r="D19" t="s">
        <v>64</v>
      </c>
      <c r="E19" t="s">
        <v>65</v>
      </c>
      <c r="F19" t="s">
        <v>63</v>
      </c>
      <c r="G19" s="4" t="s">
        <v>4</v>
      </c>
      <c r="H19" t="s">
        <v>66</v>
      </c>
      <c r="I19" t="s">
        <v>67</v>
      </c>
      <c r="J19">
        <f>153.46/180</f>
        <v>0.85255555555555562</v>
      </c>
    </row>
    <row r="20" spans="1:10" x14ac:dyDescent="0.45">
      <c r="A20">
        <v>1</v>
      </c>
      <c r="B20" t="s">
        <v>46</v>
      </c>
      <c r="C20" t="s">
        <v>66</v>
      </c>
      <c r="D20" t="s">
        <v>68</v>
      </c>
      <c r="E20" t="s">
        <v>69</v>
      </c>
      <c r="F20" t="s">
        <v>66</v>
      </c>
      <c r="G20" s="4" t="s">
        <v>4</v>
      </c>
      <c r="H20" t="s">
        <v>66</v>
      </c>
      <c r="I20" t="s">
        <v>69</v>
      </c>
    </row>
    <row r="21" spans="1:10" x14ac:dyDescent="0.45">
      <c r="A21">
        <v>1</v>
      </c>
      <c r="B21" t="s">
        <v>47</v>
      </c>
      <c r="C21" t="s">
        <v>66</v>
      </c>
      <c r="D21" t="s">
        <v>70</v>
      </c>
      <c r="E21" t="s">
        <v>69</v>
      </c>
      <c r="F21" t="s">
        <v>66</v>
      </c>
      <c r="G21" s="4" t="s">
        <v>4</v>
      </c>
      <c r="H21" t="s">
        <v>66</v>
      </c>
      <c r="I21" t="s">
        <v>69</v>
      </c>
    </row>
    <row r="22" spans="1:10" x14ac:dyDescent="0.45">
      <c r="A22">
        <v>1</v>
      </c>
      <c r="B22" t="s">
        <v>72</v>
      </c>
      <c r="C22" t="s">
        <v>66</v>
      </c>
      <c r="D22" t="s">
        <v>71</v>
      </c>
      <c r="E22" t="s">
        <v>69</v>
      </c>
      <c r="F22" t="s">
        <v>66</v>
      </c>
      <c r="G22" s="4" t="s">
        <v>4</v>
      </c>
      <c r="H22" t="s">
        <v>66</v>
      </c>
      <c r="I22" t="s">
        <v>69</v>
      </c>
    </row>
  </sheetData>
  <phoneticPr fontId="4" type="noConversion"/>
  <hyperlinks>
    <hyperlink ref="G5" r:id="rId1" xr:uid="{DB330055-02B0-4BC4-AD72-BBFC332F14EB}"/>
    <hyperlink ref="H5" r:id="rId2" xr:uid="{DD339095-6BBB-4FA9-A4E2-B7EA60374209}"/>
    <hyperlink ref="G4" r:id="rId3" xr:uid="{77CFE5F3-4D72-41FF-B4DB-1951D6568C13}"/>
    <hyperlink ref="H4" r:id="rId4" xr:uid="{7162E191-F5C8-4673-ADBA-7CB0EDCB73D4}"/>
    <hyperlink ref="G8" r:id="rId5" xr:uid="{20C77B11-DE41-4F52-B63F-E89A3C038788}"/>
    <hyperlink ref="H8" r:id="rId6" xr:uid="{96D300F3-0790-4732-9D9E-F6F7A1512D9C}"/>
    <hyperlink ref="H6:H7" r:id="rId7" display="↗" xr:uid="{D1082D7D-42A6-4D72-ABB6-BDE98F45CEFD}"/>
    <hyperlink ref="G6:G7" r:id="rId8" display="↗" xr:uid="{31CADC18-F8B7-4BBF-92D4-72C8FCB5E5BF}"/>
    <hyperlink ref="G6" r:id="rId9" xr:uid="{131D5216-BB3F-4C02-A906-CC535C68CD1C}"/>
    <hyperlink ref="H6" r:id="rId10" xr:uid="{9678FF3F-F623-4EDB-B528-5F3A191286BD}"/>
    <hyperlink ref="G7" r:id="rId11" xr:uid="{E8ED54B9-62F8-4C37-A7E3-23E14621E73B}"/>
    <hyperlink ref="H7" r:id="rId12" xr:uid="{629FB6BA-C2B3-4385-B97F-9C3C0450BDDF}"/>
    <hyperlink ref="G13" r:id="rId13" xr:uid="{7D92203E-E684-4B03-AFF7-615C6A394EB7}"/>
    <hyperlink ref="H13" r:id="rId14" xr:uid="{FBB69348-3CCD-4089-9AA4-77CF7DAE3C77}"/>
    <hyperlink ref="G15" r:id="rId15" xr:uid="{BAC35955-B83A-48D1-8A97-C63228BFD5E8}"/>
    <hyperlink ref="H15" r:id="rId16" xr:uid="{FDFA22AE-E7FB-4A14-8CFF-08D5B1660D2F}"/>
    <hyperlink ref="G14" r:id="rId17" xr:uid="{8B7A1F35-A65B-4AD1-B244-65C785345A9A}"/>
    <hyperlink ref="H14" r:id="rId18" xr:uid="{4D37F540-C0A6-4954-96B4-46B627F89501}"/>
    <hyperlink ref="G17" r:id="rId19" xr:uid="{83E6E0D2-6802-444C-80BA-6C38053B5DBE}"/>
    <hyperlink ref="H17" r:id="rId20" xr:uid="{BC3FBAA5-76D7-43F0-9921-8902652585DE}"/>
    <hyperlink ref="G18" r:id="rId21" xr:uid="{BA7451CA-4501-4FAC-AAD0-5D6FEB2528D5}"/>
    <hyperlink ref="G16" r:id="rId22" xr:uid="{9ADAF324-1EFC-4C54-A8C8-E3ED954692C6}"/>
    <hyperlink ref="G19" r:id="rId23" xr:uid="{DE7D1D3E-D90A-49D5-BC80-920BF03FF273}"/>
    <hyperlink ref="G20" r:id="rId24" xr:uid="{B022566F-AA60-4593-8A99-F434A61FF216}"/>
    <hyperlink ref="G21" r:id="rId25" xr:uid="{1BDFB652-88B2-4DC8-8B7D-D5E6D759A833}"/>
    <hyperlink ref="G22" r:id="rId26" xr:uid="{CDCA4968-F16A-41F2-B9D2-DB671B1DCA8E}"/>
  </hyperlinks>
  <pageMargins left="0.7" right="0.7" top="0.75" bottom="0.75" header="0.3" footer="0.3"/>
  <pageSetup orientation="portrait" r:id="rId27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Monika Schäfer</cp:lastModifiedBy>
  <dcterms:created xsi:type="dcterms:W3CDTF">2015-06-05T18:17:20Z</dcterms:created>
  <dcterms:modified xsi:type="dcterms:W3CDTF">2025-03-21T20:46:34Z</dcterms:modified>
</cp:coreProperties>
</file>