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jrcassvc\Desktop\SEV Data\Mean-Var Experiment\MVE methods MS Ecosphere\"/>
    </mc:Choice>
  </mc:AlternateContent>
  <xr:revisionPtr revIDLastSave="0" documentId="13_ncr:1_{B4409A73-4799-4113-BA16-50F35AD11B97}" xr6:coauthVersionLast="36" xr6:coauthVersionMax="47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D68" i="2" l="1"/>
  <c r="D49" i="2" l="1"/>
  <c r="D20" i="2"/>
  <c r="D67" i="2" l="1"/>
  <c r="D66" i="2"/>
  <c r="D62" i="2"/>
  <c r="D64" i="2"/>
  <c r="D60" i="2"/>
  <c r="D48" i="2"/>
  <c r="D55" i="2"/>
  <c r="D59" i="2"/>
  <c r="D54" i="2"/>
  <c r="D52" i="2"/>
  <c r="D51" i="2"/>
  <c r="D85" i="2"/>
  <c r="D46" i="2"/>
  <c r="D45" i="2"/>
  <c r="D44" i="2"/>
  <c r="D43" i="2"/>
  <c r="D41" i="2"/>
  <c r="D40" i="2"/>
  <c r="D39" i="2"/>
  <c r="D38" i="2"/>
  <c r="D33" i="2"/>
  <c r="D32" i="2"/>
  <c r="D31" i="2"/>
  <c r="D30" i="2"/>
  <c r="D29" i="2"/>
  <c r="D28" i="2"/>
  <c r="D27" i="2"/>
  <c r="D25" i="2"/>
  <c r="C21" i="2"/>
  <c r="D18" i="2"/>
  <c r="D17" i="2"/>
  <c r="D16" i="2"/>
  <c r="D15" i="2"/>
  <c r="D14" i="2"/>
  <c r="D13" i="2"/>
  <c r="D12" i="2"/>
  <c r="D11" i="2"/>
  <c r="D10" i="2"/>
  <c r="D9" i="2"/>
  <c r="D5" i="2"/>
  <c r="D3" i="2"/>
  <c r="D4" i="2"/>
  <c r="B9" i="2"/>
  <c r="B8" i="2"/>
</calcChain>
</file>

<file path=xl/sharedStrings.xml><?xml version="1.0" encoding="utf-8"?>
<sst xmlns="http://schemas.openxmlformats.org/spreadsheetml/2006/main" count="107" uniqueCount="104">
  <si>
    <t>Supply</t>
  </si>
  <si>
    <t>Hand drill</t>
  </si>
  <si>
    <t>Bateries for drills</t>
  </si>
  <si>
    <t>Gloves</t>
  </si>
  <si>
    <t>Metal washers (discs)</t>
  </si>
  <si>
    <t>Rubber washers (squares)</t>
  </si>
  <si>
    <t>Twist bit 3/16" metal</t>
  </si>
  <si>
    <t>Twist bit 1/4" metal</t>
  </si>
  <si>
    <t>Phillips head screwdrivers</t>
  </si>
  <si>
    <t>Wrench 3/8"</t>
  </si>
  <si>
    <t>Wrench 9/16"</t>
  </si>
  <si>
    <t>Wrench 7/16"</t>
  </si>
  <si>
    <t>Monkey wrenches</t>
  </si>
  <si>
    <t>6" carriage bolt</t>
  </si>
  <si>
    <t>Bolts 3/8"-16 x 2"</t>
  </si>
  <si>
    <t>Nuts 3/8"-16</t>
  </si>
  <si>
    <t>3 rolls</t>
  </si>
  <si>
    <t>builder's aprons</t>
  </si>
  <si>
    <t>3/16" metal rope</t>
  </si>
  <si>
    <t>wire cutters</t>
  </si>
  <si>
    <t>pliers</t>
  </si>
  <si>
    <t>vinyl sticky numbers</t>
  </si>
  <si>
    <t xml:space="preserve">Quantity </t>
  </si>
  <si>
    <t>10 pairs</t>
  </si>
  <si>
    <t>Total cost</t>
  </si>
  <si>
    <t>2500 ft</t>
  </si>
  <si>
    <t>1 in. x 2 in. x 2 ft. Wooden stakes</t>
  </si>
  <si>
    <t>12V Heat cable 3.5 watts/foot</t>
  </si>
  <si>
    <t>L-ruler</t>
  </si>
  <si>
    <t>10-32 stainless steel nylon insert hex nuts</t>
  </si>
  <si>
    <t>10-32 stainless steel bolts</t>
  </si>
  <si>
    <t>3/16" x 2" clevis pins</t>
  </si>
  <si>
    <t>Split loom tool</t>
  </si>
  <si>
    <t>550 ft</t>
  </si>
  <si>
    <t>Plywood 2x4' boards</t>
  </si>
  <si>
    <t>compact cable cutter</t>
  </si>
  <si>
    <t>5 ft tposts</t>
  </si>
  <si>
    <t>8 ft tpost</t>
  </si>
  <si>
    <t>10 x 3/4" self-tapping screws</t>
  </si>
  <si>
    <t>galvanized flashing 50 ft roll</t>
  </si>
  <si>
    <t>1/2" hose clamp</t>
  </si>
  <si>
    <t>24 feet</t>
  </si>
  <si>
    <t>plastic flags</t>
  </si>
  <si>
    <t>CR1000X data logger</t>
  </si>
  <si>
    <t>AM16/32B multiplexer</t>
  </si>
  <si>
    <t>TEROS 11 sensors</t>
  </si>
  <si>
    <t xml:space="preserve">1 in. x 2 in. x 1 ft. Wooden stakes </t>
  </si>
  <si>
    <t>batteries</t>
  </si>
  <si>
    <t>rain barrels</t>
  </si>
  <si>
    <t>PVC gutters</t>
  </si>
  <si>
    <t>1000 ft</t>
  </si>
  <si>
    <t>multiplexer enclosure</t>
  </si>
  <si>
    <t>datalogger enclosure</t>
  </si>
  <si>
    <t>pump boxes</t>
  </si>
  <si>
    <t>200 feet</t>
  </si>
  <si>
    <t>pipe fittings</t>
  </si>
  <si>
    <t>Sprinkler nozzles Rain Bird R-VAN24-360</t>
  </si>
  <si>
    <t>Sprinkler nozzles Rain Bird R-VAN14-360</t>
  </si>
  <si>
    <t>10 ft conduit</t>
  </si>
  <si>
    <t>Cost per unit or bundle</t>
  </si>
  <si>
    <t>14 gauge wire for clevice pins</t>
  </si>
  <si>
    <t>Round bend, Zinc plated steel, 1/4"-20, 1-1/8" x 2-1/4" u-bolts</t>
  </si>
  <si>
    <t>3/8" x 6" 1200 lb WLL Galvanized Eye and Eye Drop Forged Turnbuckle</t>
  </si>
  <si>
    <t>3/16" Zinc Plated Malleable Wire Rope Clips</t>
  </si>
  <si>
    <t>carriage bolt nuts 3/8"-16</t>
  </si>
  <si>
    <t>action packers for batteries</t>
  </si>
  <si>
    <t>SunSaver 20 Amp 12 Volt Solar Charge Controller with LVD</t>
  </si>
  <si>
    <t>Electrical tape red</t>
  </si>
  <si>
    <t>Electrical tape blue</t>
  </si>
  <si>
    <t>Butt splicers</t>
  </si>
  <si>
    <t xml:space="preserve">16 gauge wire </t>
  </si>
  <si>
    <t>PVC elbows for gutters</t>
  </si>
  <si>
    <t>bricks</t>
  </si>
  <si>
    <t>Solarland SLP100-12U Multicrystalline 100 Watt 12 Volt Solar Panel</t>
  </si>
  <si>
    <t>1 roll</t>
  </si>
  <si>
    <t>shovels</t>
  </si>
  <si>
    <t>Attwood 4202-7 float switches</t>
  </si>
  <si>
    <t>miscellaneous</t>
  </si>
  <si>
    <t>brick squares 12" x 12" x 2"</t>
  </si>
  <si>
    <t>Liquid electrical tape</t>
  </si>
  <si>
    <t>2 packs of 100</t>
  </si>
  <si>
    <t>gardener's blue ribbon 200 ft</t>
  </si>
  <si>
    <t xml:space="preserve">Dead Blow Hammer: Steel Handle, 18 oz Head Wt, 1 3/4 in Hammer </t>
  </si>
  <si>
    <t>Oatey 8-fl oz Purple CPVC and PVC Primer</t>
  </si>
  <si>
    <t>Plumber's tape</t>
  </si>
  <si>
    <t>5 rolls</t>
  </si>
  <si>
    <t>Total</t>
  </si>
  <si>
    <t>12 gauge punched angle iron for brackets</t>
  </si>
  <si>
    <t xml:space="preserve">18 AWG 2 conductor power belden wire </t>
  </si>
  <si>
    <t>24 AWG 6 conductor multiplexer belden wire</t>
  </si>
  <si>
    <t>24 AWG 3 conductor sensor belden wire</t>
  </si>
  <si>
    <t>Belden 709SC 1-Pair Quick Snap Splice Connector</t>
  </si>
  <si>
    <t>200 pack</t>
  </si>
  <si>
    <t>Flexible PVC split tubbing corrugated 1"</t>
  </si>
  <si>
    <t>42-Series Diaphragm Water Pumps seaflo 12V</t>
  </si>
  <si>
    <t>Ethyl acrylate 5" x 96" strips</t>
  </si>
  <si>
    <t>Trenching machine rental (3 days)</t>
  </si>
  <si>
    <t>Black plastic distribution line (water)</t>
  </si>
  <si>
    <t>Fire hose (to divert water from gutters away from plots)</t>
  </si>
  <si>
    <t>1 50-foot roll</t>
  </si>
  <si>
    <t>2 100' rolls</t>
  </si>
  <si>
    <t>2 days rental</t>
  </si>
  <si>
    <t>This spreadsheet lists the supplies used to build out one Mean x Variance Experimental site, including soil moisture and temperature sensors and equipment rentals.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</si>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</sst>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1" xfId="0" applyFont="1" applyFill="1" applyBorder="1"/>
    <xf numFmtId="16" fontId="3" fillId="0" borderId="0" xfId="0" applyNumberFormat="1" applyFont="1"/>
    <xf numFmtId="0" fontId="3" fillId="0" borderId="0" xfId="0" applyFont="1" applyFill="1"/>
    <xf numFmtId="0" fontId="3" fillId="0" borderId="1" xfId="0" applyFont="1" applyBorder="1"/>
    <xf numFmtId="44" fontId="3" fillId="0" borderId="0" xfId="2" applyFont="1"/>
    <xf numFmtId="44" fontId="3" fillId="0" borderId="0" xfId="2" applyFont="1" applyFill="1"/>
    <xf numFmtId="8" fontId="3" fillId="0" borderId="0" xfId="2" applyNumberFormat="1" applyFont="1" applyFill="1"/>
    <xf numFmtId="44" fontId="3" fillId="0" borderId="1" xfId="2" applyFont="1" applyBorder="1"/>
    <xf numFmtId="8" fontId="3" fillId="0" borderId="0" xfId="0" applyNumberFormat="1" applyFont="1" applyFill="1"/>
    <xf numFmtId="0" fontId="5" fillId="0" borderId="0" xfId="0" applyFont="1"/>
  </cellXfs>
  <cellStyles count="3">
    <cellStyle name="Currency" xfId="2" builtinId="4"/>
    <cellStyle name="Normal" xfId="0" builtinId="0"/>
    <cellStyle name="Normal 2" xfId="1" xr:uid="{720027C0-3059-43ED-9087-3A3D2903C7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9CB7-3257-44D3-9174-328F406BE11B}">
  <dimension ref="A1:H85"/>
  <sheetViews>
    <sheetView tabSelected="1" topLeftCell="A60" workbookViewId="0">
      <selection activeCell="E80" sqref="E80"/>
    </sheetView>
  </sheetViews>
  <sheetFormatPr defaultRowHeight="13.2" x14ac:dyDescent="0.25"/>
  <cols>
    <col min="1" max="1" width="60" style="1" bestFit="1" customWidth="1"/>
    <col min="2" max="2" width="13.77734375" style="1" customWidth="1"/>
    <col min="3" max="3" width="14.33203125" style="1" customWidth="1"/>
    <col min="4" max="4" width="11.44140625" style="1" bestFit="1" customWidth="1"/>
    <col min="5" max="5" width="8.88671875" style="5"/>
    <col min="6" max="16384" width="8.88671875" style="1"/>
  </cols>
  <sheetData>
    <row r="1" spans="1:8" ht="36" customHeight="1" x14ac:dyDescent="0.25">
      <c r="A1" s="12" t="s">
        <v>102</v>
      </c>
    </row>
    <row r="2" spans="1:8" x14ac:dyDescent="0.25">
      <c r="A2" s="2" t="s">
        <v>0</v>
      </c>
      <c r="B2" s="2" t="s">
        <v>22</v>
      </c>
      <c r="C2" s="2" t="s">
        <v>59</v>
      </c>
      <c r="D2" s="3" t="s">
        <v>24</v>
      </c>
    </row>
    <row r="3" spans="1:8" x14ac:dyDescent="0.25">
      <c r="A3" s="1" t="s">
        <v>1</v>
      </c>
      <c r="B3" s="1">
        <v>3</v>
      </c>
      <c r="C3" s="7">
        <v>76.459999999999994</v>
      </c>
      <c r="D3" s="7">
        <f>C3*B3</f>
        <v>229.38</v>
      </c>
    </row>
    <row r="4" spans="1:8" x14ac:dyDescent="0.25">
      <c r="A4" s="1" t="s">
        <v>2</v>
      </c>
      <c r="B4" s="1">
        <v>7</v>
      </c>
      <c r="C4" s="7">
        <v>29.56</v>
      </c>
      <c r="D4" s="7">
        <f>C4*B4</f>
        <v>206.92</v>
      </c>
    </row>
    <row r="5" spans="1:8" x14ac:dyDescent="0.25">
      <c r="A5" s="1" t="s">
        <v>3</v>
      </c>
      <c r="B5" s="1" t="s">
        <v>23</v>
      </c>
      <c r="C5" s="7">
        <v>9.57</v>
      </c>
      <c r="D5" s="7">
        <f>C5*10</f>
        <v>95.7</v>
      </c>
    </row>
    <row r="6" spans="1:8" x14ac:dyDescent="0.25">
      <c r="A6" s="1" t="s">
        <v>29</v>
      </c>
      <c r="B6" s="1">
        <v>2808</v>
      </c>
      <c r="C6" s="7">
        <v>56.2</v>
      </c>
      <c r="D6" s="7">
        <v>165.2</v>
      </c>
    </row>
    <row r="7" spans="1:8" x14ac:dyDescent="0.25">
      <c r="A7" s="1" t="s">
        <v>30</v>
      </c>
      <c r="B7" s="1">
        <v>2808</v>
      </c>
      <c r="C7" s="7">
        <v>234</v>
      </c>
      <c r="D7" s="7">
        <v>680.12</v>
      </c>
    </row>
    <row r="8" spans="1:8" x14ac:dyDescent="0.25">
      <c r="A8" s="1" t="s">
        <v>4</v>
      </c>
      <c r="B8" s="1">
        <f t="shared" ref="B8:B9" si="0">1404*2</f>
        <v>2808</v>
      </c>
      <c r="C8" s="7">
        <v>19.920000000000002</v>
      </c>
      <c r="D8" s="7">
        <v>39.840000000000003</v>
      </c>
    </row>
    <row r="9" spans="1:8" x14ac:dyDescent="0.25">
      <c r="A9" s="1" t="s">
        <v>5</v>
      </c>
      <c r="B9" s="1">
        <f t="shared" si="0"/>
        <v>2808</v>
      </c>
      <c r="C9" s="7">
        <v>17.93</v>
      </c>
      <c r="D9" s="7">
        <f>C9*42</f>
        <v>753.06</v>
      </c>
    </row>
    <row r="10" spans="1:8" x14ac:dyDescent="0.25">
      <c r="A10" s="1" t="s">
        <v>58</v>
      </c>
      <c r="B10" s="1">
        <v>240</v>
      </c>
      <c r="C10" s="7">
        <v>10.46</v>
      </c>
      <c r="D10" s="7">
        <f>C10*240</f>
        <v>2510.4</v>
      </c>
    </row>
    <row r="11" spans="1:8" x14ac:dyDescent="0.25">
      <c r="A11" s="1" t="s">
        <v>31</v>
      </c>
      <c r="B11" s="1">
        <v>160</v>
      </c>
      <c r="C11" s="7">
        <v>1.6</v>
      </c>
      <c r="D11" s="7">
        <f>C11*B11</f>
        <v>256</v>
      </c>
      <c r="H11" s="4"/>
    </row>
    <row r="12" spans="1:8" x14ac:dyDescent="0.25">
      <c r="A12" s="1" t="s">
        <v>6</v>
      </c>
      <c r="B12" s="1">
        <v>9</v>
      </c>
      <c r="C12" s="7">
        <v>8.9700000000000006</v>
      </c>
      <c r="D12" s="7">
        <f>C12*B12</f>
        <v>80.73</v>
      </c>
    </row>
    <row r="13" spans="1:8" x14ac:dyDescent="0.25">
      <c r="A13" s="1" t="s">
        <v>7</v>
      </c>
      <c r="B13" s="1">
        <v>9</v>
      </c>
      <c r="C13" s="7">
        <v>7.97</v>
      </c>
      <c r="D13" s="7">
        <f>C13*B13</f>
        <v>71.73</v>
      </c>
    </row>
    <row r="14" spans="1:8" x14ac:dyDescent="0.25">
      <c r="A14" s="1" t="s">
        <v>8</v>
      </c>
      <c r="B14" s="1">
        <v>12</v>
      </c>
      <c r="C14" s="7">
        <v>6</v>
      </c>
      <c r="D14" s="7">
        <f>B14*C14</f>
        <v>72</v>
      </c>
    </row>
    <row r="15" spans="1:8" x14ac:dyDescent="0.25">
      <c r="A15" s="1" t="s">
        <v>9</v>
      </c>
      <c r="B15" s="1">
        <v>12</v>
      </c>
      <c r="C15" s="7">
        <v>10.47</v>
      </c>
      <c r="D15" s="7">
        <f>C15*B15</f>
        <v>125.64000000000001</v>
      </c>
    </row>
    <row r="16" spans="1:8" x14ac:dyDescent="0.25">
      <c r="A16" s="1" t="s">
        <v>10</v>
      </c>
      <c r="B16" s="1">
        <v>8</v>
      </c>
      <c r="C16" s="7">
        <v>13.47</v>
      </c>
      <c r="D16" s="7">
        <f>B16*C16</f>
        <v>107.76</v>
      </c>
    </row>
    <row r="17" spans="1:4" x14ac:dyDescent="0.25">
      <c r="A17" s="1" t="s">
        <v>11</v>
      </c>
      <c r="B17" s="1">
        <v>8</v>
      </c>
      <c r="C17" s="7">
        <v>5.77</v>
      </c>
      <c r="D17" s="7">
        <f>C17*B17</f>
        <v>46.16</v>
      </c>
    </row>
    <row r="18" spans="1:4" x14ac:dyDescent="0.25">
      <c r="A18" s="1" t="s">
        <v>12</v>
      </c>
      <c r="B18" s="1">
        <v>4</v>
      </c>
      <c r="C18" s="7">
        <v>14.98</v>
      </c>
      <c r="D18" s="7">
        <f>C18*B18</f>
        <v>59.92</v>
      </c>
    </row>
    <row r="19" spans="1:4" x14ac:dyDescent="0.25">
      <c r="A19" s="1" t="s">
        <v>87</v>
      </c>
      <c r="B19" s="1">
        <v>540</v>
      </c>
      <c r="C19" s="7">
        <v>12.096</v>
      </c>
      <c r="D19" s="7">
        <v>338.7</v>
      </c>
    </row>
    <row r="20" spans="1:4" s="5" customFormat="1" x14ac:dyDescent="0.25">
      <c r="A20" s="5" t="s">
        <v>13</v>
      </c>
      <c r="B20" s="5">
        <v>320</v>
      </c>
      <c r="C20" s="8">
        <v>3.9</v>
      </c>
      <c r="D20" s="8">
        <f>C20*B20</f>
        <v>1248</v>
      </c>
    </row>
    <row r="21" spans="1:4" x14ac:dyDescent="0.25">
      <c r="A21" s="1" t="s">
        <v>95</v>
      </c>
      <c r="B21" s="1">
        <v>1410</v>
      </c>
      <c r="C21" s="7">
        <f>D21/B21</f>
        <v>0.78797163120567371</v>
      </c>
      <c r="D21" s="7">
        <v>1111.04</v>
      </c>
    </row>
    <row r="22" spans="1:4" x14ac:dyDescent="0.25">
      <c r="A22" s="1" t="s">
        <v>14</v>
      </c>
      <c r="B22" s="1">
        <v>650</v>
      </c>
      <c r="C22" s="7">
        <v>19.8</v>
      </c>
      <c r="D22" s="7">
        <v>138.6</v>
      </c>
    </row>
    <row r="23" spans="1:4" x14ac:dyDescent="0.25">
      <c r="A23" s="1" t="s">
        <v>15</v>
      </c>
      <c r="B23" s="1">
        <v>650</v>
      </c>
      <c r="C23" s="7">
        <v>8.8000000000000007</v>
      </c>
      <c r="D23" s="7">
        <v>61.6</v>
      </c>
    </row>
    <row r="24" spans="1:4" x14ac:dyDescent="0.25">
      <c r="A24" s="1" t="s">
        <v>60</v>
      </c>
      <c r="B24" s="1" t="s">
        <v>16</v>
      </c>
      <c r="C24" s="7">
        <v>4.47</v>
      </c>
      <c r="D24" s="7">
        <v>13.41</v>
      </c>
    </row>
    <row r="25" spans="1:4" x14ac:dyDescent="0.25">
      <c r="A25" s="1" t="s">
        <v>17</v>
      </c>
      <c r="B25" s="1">
        <v>4</v>
      </c>
      <c r="C25" s="7">
        <v>4.9800000000000004</v>
      </c>
      <c r="D25" s="7">
        <f>C25*B25</f>
        <v>19.920000000000002</v>
      </c>
    </row>
    <row r="26" spans="1:4" x14ac:dyDescent="0.25">
      <c r="A26" s="1" t="s">
        <v>61</v>
      </c>
      <c r="B26" s="1">
        <v>160</v>
      </c>
      <c r="C26" s="7">
        <v>112</v>
      </c>
      <c r="D26" s="7">
        <v>224</v>
      </c>
    </row>
    <row r="27" spans="1:4" x14ac:dyDescent="0.25">
      <c r="A27" s="1" t="s">
        <v>62</v>
      </c>
      <c r="B27" s="1">
        <v>60</v>
      </c>
      <c r="C27" s="7">
        <v>16.7</v>
      </c>
      <c r="D27" s="7">
        <f>C27*B27</f>
        <v>1002</v>
      </c>
    </row>
    <row r="28" spans="1:4" x14ac:dyDescent="0.25">
      <c r="A28" s="1" t="s">
        <v>18</v>
      </c>
      <c r="B28" s="1" t="s">
        <v>25</v>
      </c>
      <c r="C28" s="7">
        <v>2.1800000000000002</v>
      </c>
      <c r="D28" s="7">
        <f>C28*2500</f>
        <v>5450</v>
      </c>
    </row>
    <row r="29" spans="1:4" x14ac:dyDescent="0.25">
      <c r="A29" s="1" t="s">
        <v>63</v>
      </c>
      <c r="B29" s="1">
        <v>540</v>
      </c>
      <c r="C29" s="7">
        <v>1.67</v>
      </c>
      <c r="D29" s="7">
        <f>C29*B29</f>
        <v>901.8</v>
      </c>
    </row>
    <row r="30" spans="1:4" x14ac:dyDescent="0.25">
      <c r="A30" s="1" t="s">
        <v>19</v>
      </c>
      <c r="B30" s="1">
        <v>6</v>
      </c>
      <c r="C30" s="7">
        <v>13.97</v>
      </c>
      <c r="D30" s="7">
        <f>C30*B30</f>
        <v>83.820000000000007</v>
      </c>
    </row>
    <row r="31" spans="1:4" x14ac:dyDescent="0.25">
      <c r="A31" s="1" t="s">
        <v>64</v>
      </c>
      <c r="B31" s="1">
        <v>320</v>
      </c>
      <c r="C31" s="7">
        <v>8.8000000000000007</v>
      </c>
      <c r="D31" s="7">
        <f>C31*B31</f>
        <v>2816</v>
      </c>
    </row>
    <row r="32" spans="1:4" x14ac:dyDescent="0.25">
      <c r="A32" s="1" t="s">
        <v>20</v>
      </c>
      <c r="B32" s="1">
        <v>4</v>
      </c>
      <c r="C32" s="7">
        <v>6.97</v>
      </c>
      <c r="D32" s="7">
        <f>C32*B32</f>
        <v>27.88</v>
      </c>
    </row>
    <row r="33" spans="1:4" x14ac:dyDescent="0.25">
      <c r="A33" s="1" t="s">
        <v>21</v>
      </c>
      <c r="B33" s="1">
        <v>30</v>
      </c>
      <c r="C33" s="7">
        <v>3.47</v>
      </c>
      <c r="D33" s="7">
        <f>3.47*3</f>
        <v>10.41</v>
      </c>
    </row>
    <row r="34" spans="1:4" x14ac:dyDescent="0.25">
      <c r="A34" s="1" t="s">
        <v>35</v>
      </c>
      <c r="B34" s="1">
        <v>1</v>
      </c>
      <c r="C34" s="7">
        <v>21.97</v>
      </c>
      <c r="D34" s="7">
        <v>21.97</v>
      </c>
    </row>
    <row r="35" spans="1:4" x14ac:dyDescent="0.25">
      <c r="A35" s="1" t="s">
        <v>36</v>
      </c>
      <c r="B35" s="1">
        <v>202</v>
      </c>
      <c r="C35" s="7">
        <v>5.49</v>
      </c>
      <c r="D35" s="7">
        <v>1108.98</v>
      </c>
    </row>
    <row r="36" spans="1:4" x14ac:dyDescent="0.25">
      <c r="A36" s="1" t="s">
        <v>37</v>
      </c>
      <c r="B36" s="1">
        <v>90</v>
      </c>
      <c r="C36" s="7">
        <v>8.7899999999999991</v>
      </c>
      <c r="D36" s="7">
        <v>791.1</v>
      </c>
    </row>
    <row r="37" spans="1:4" x14ac:dyDescent="0.25">
      <c r="A37" s="1" t="s">
        <v>38</v>
      </c>
      <c r="B37" s="1">
        <v>300</v>
      </c>
      <c r="C37" s="7">
        <v>12.67</v>
      </c>
      <c r="D37" s="7">
        <v>25.34</v>
      </c>
    </row>
    <row r="38" spans="1:4" x14ac:dyDescent="0.25">
      <c r="A38" s="1" t="s">
        <v>39</v>
      </c>
      <c r="B38" s="1">
        <v>12</v>
      </c>
      <c r="C38" s="7">
        <v>48.48</v>
      </c>
      <c r="D38" s="7">
        <f>C38*B38</f>
        <v>581.76</v>
      </c>
    </row>
    <row r="39" spans="1:4" x14ac:dyDescent="0.25">
      <c r="A39" s="1" t="s">
        <v>26</v>
      </c>
      <c r="B39" s="1">
        <v>420</v>
      </c>
      <c r="C39" s="7">
        <v>0.83</v>
      </c>
      <c r="D39" s="7">
        <f>C39*B39</f>
        <v>348.59999999999997</v>
      </c>
    </row>
    <row r="40" spans="1:4" x14ac:dyDescent="0.25">
      <c r="A40" s="1" t="s">
        <v>40</v>
      </c>
      <c r="B40" s="1">
        <v>80</v>
      </c>
      <c r="C40" s="7">
        <v>1.44</v>
      </c>
      <c r="D40" s="7">
        <f>C40*B40</f>
        <v>115.19999999999999</v>
      </c>
    </row>
    <row r="41" spans="1:4" x14ac:dyDescent="0.25">
      <c r="A41" s="1" t="s">
        <v>76</v>
      </c>
      <c r="B41" s="1">
        <v>10</v>
      </c>
      <c r="C41" s="7">
        <v>28.57</v>
      </c>
      <c r="D41" s="7">
        <f>C41*B41</f>
        <v>285.7</v>
      </c>
    </row>
    <row r="42" spans="1:4" x14ac:dyDescent="0.25">
      <c r="A42" s="1" t="s">
        <v>27</v>
      </c>
      <c r="B42" s="1" t="s">
        <v>41</v>
      </c>
      <c r="C42" s="7">
        <v>11.25</v>
      </c>
      <c r="D42" s="7">
        <v>270</v>
      </c>
    </row>
    <row r="43" spans="1:4" x14ac:dyDescent="0.25">
      <c r="A43" s="1" t="s">
        <v>28</v>
      </c>
      <c r="B43" s="1">
        <v>2</v>
      </c>
      <c r="C43" s="7">
        <v>10.47</v>
      </c>
      <c r="D43" s="7">
        <f>C43*2</f>
        <v>20.94</v>
      </c>
    </row>
    <row r="44" spans="1:4" x14ac:dyDescent="0.25">
      <c r="A44" s="1" t="s">
        <v>42</v>
      </c>
      <c r="B44" s="1">
        <v>270</v>
      </c>
      <c r="C44" s="7">
        <v>0.1</v>
      </c>
      <c r="D44" s="7">
        <f>C44*B44</f>
        <v>27</v>
      </c>
    </row>
    <row r="45" spans="1:4" x14ac:dyDescent="0.25">
      <c r="A45" s="1" t="s">
        <v>73</v>
      </c>
      <c r="B45" s="1">
        <v>11</v>
      </c>
      <c r="C45" s="7">
        <v>224.75</v>
      </c>
      <c r="D45" s="7">
        <f>C45*B45</f>
        <v>2472.25</v>
      </c>
    </row>
    <row r="46" spans="1:4" x14ac:dyDescent="0.25">
      <c r="A46" s="1" t="s">
        <v>65</v>
      </c>
      <c r="B46" s="1">
        <v>11</v>
      </c>
      <c r="C46" s="7">
        <v>116.38</v>
      </c>
      <c r="D46" s="7">
        <f>C46*B46</f>
        <v>1280.1799999999998</v>
      </c>
    </row>
    <row r="47" spans="1:4" x14ac:dyDescent="0.25">
      <c r="A47" s="5" t="s">
        <v>43</v>
      </c>
      <c r="B47" s="5">
        <v>1</v>
      </c>
      <c r="C47" s="8">
        <v>1650</v>
      </c>
      <c r="D47" s="8">
        <v>1650</v>
      </c>
    </row>
    <row r="48" spans="1:4" x14ac:dyDescent="0.25">
      <c r="A48" s="5" t="s">
        <v>44</v>
      </c>
      <c r="B48" s="5">
        <v>3</v>
      </c>
      <c r="C48" s="8">
        <v>576</v>
      </c>
      <c r="D48" s="8">
        <f>C48*B48</f>
        <v>1728</v>
      </c>
    </row>
    <row r="49" spans="1:6" x14ac:dyDescent="0.25">
      <c r="A49" s="5" t="s">
        <v>45</v>
      </c>
      <c r="B49" s="5">
        <v>54</v>
      </c>
      <c r="C49" s="8">
        <v>190</v>
      </c>
      <c r="D49" s="8">
        <f>C49*B49</f>
        <v>10260</v>
      </c>
    </row>
    <row r="50" spans="1:6" x14ac:dyDescent="0.25">
      <c r="A50" s="5" t="s">
        <v>91</v>
      </c>
      <c r="B50" s="5" t="s">
        <v>92</v>
      </c>
      <c r="C50" s="8">
        <v>96</v>
      </c>
      <c r="D50" s="8">
        <v>96</v>
      </c>
      <c r="F50" s="5"/>
    </row>
    <row r="51" spans="1:6" x14ac:dyDescent="0.25">
      <c r="A51" s="5" t="s">
        <v>46</v>
      </c>
      <c r="B51" s="5">
        <v>20</v>
      </c>
      <c r="C51" s="8">
        <v>0.42</v>
      </c>
      <c r="D51" s="8">
        <f>C51*B51</f>
        <v>8.4</v>
      </c>
      <c r="F51" s="5"/>
    </row>
    <row r="52" spans="1:6" x14ac:dyDescent="0.25">
      <c r="A52" s="5" t="s">
        <v>34</v>
      </c>
      <c r="B52" s="5">
        <v>10</v>
      </c>
      <c r="C52" s="8">
        <v>19.170000000000002</v>
      </c>
      <c r="D52" s="8">
        <f>C52*B52</f>
        <v>191.70000000000002</v>
      </c>
      <c r="F52" s="5"/>
    </row>
    <row r="53" spans="1:6" x14ac:dyDescent="0.25">
      <c r="A53" s="5" t="s">
        <v>93</v>
      </c>
      <c r="B53" s="5" t="s">
        <v>33</v>
      </c>
      <c r="C53" s="8">
        <v>69.989999999999995</v>
      </c>
      <c r="D53" s="8">
        <v>839.88</v>
      </c>
      <c r="F53" s="5"/>
    </row>
    <row r="54" spans="1:6" x14ac:dyDescent="0.25">
      <c r="A54" s="5" t="s">
        <v>66</v>
      </c>
      <c r="B54" s="5">
        <v>11</v>
      </c>
      <c r="C54" s="8">
        <v>145</v>
      </c>
      <c r="D54" s="8">
        <f>C54*B54</f>
        <v>1595</v>
      </c>
      <c r="F54" s="5"/>
    </row>
    <row r="55" spans="1:6" x14ac:dyDescent="0.25">
      <c r="A55" s="5" t="s">
        <v>47</v>
      </c>
      <c r="B55" s="5">
        <v>11</v>
      </c>
      <c r="C55" s="8">
        <v>89.95</v>
      </c>
      <c r="D55" s="8">
        <f>C55*B55</f>
        <v>989.45</v>
      </c>
      <c r="F55" s="5"/>
    </row>
    <row r="56" spans="1:6" x14ac:dyDescent="0.25">
      <c r="A56" s="5" t="s">
        <v>90</v>
      </c>
      <c r="B56" s="5" t="s">
        <v>50</v>
      </c>
      <c r="C56" s="8">
        <v>0.16900000000000001</v>
      </c>
      <c r="D56" s="8">
        <v>169.83</v>
      </c>
    </row>
    <row r="57" spans="1:6" x14ac:dyDescent="0.25">
      <c r="A57" s="5" t="s">
        <v>89</v>
      </c>
      <c r="B57" s="5" t="s">
        <v>50</v>
      </c>
      <c r="C57" s="8">
        <v>0.28000000000000003</v>
      </c>
      <c r="D57" s="8">
        <v>283.02999999999997</v>
      </c>
    </row>
    <row r="58" spans="1:6" x14ac:dyDescent="0.25">
      <c r="A58" s="5" t="s">
        <v>88</v>
      </c>
      <c r="B58" s="5" t="s">
        <v>50</v>
      </c>
      <c r="C58" s="8">
        <v>0.09</v>
      </c>
      <c r="D58" s="8">
        <v>93.12</v>
      </c>
    </row>
    <row r="59" spans="1:6" x14ac:dyDescent="0.25">
      <c r="A59" s="5" t="s">
        <v>94</v>
      </c>
      <c r="B59" s="1">
        <v>10</v>
      </c>
      <c r="C59" s="7">
        <v>69.989999999999995</v>
      </c>
      <c r="D59" s="7">
        <f>C59*B59</f>
        <v>699.9</v>
      </c>
    </row>
    <row r="60" spans="1:6" x14ac:dyDescent="0.25">
      <c r="A60" s="5" t="s">
        <v>51</v>
      </c>
      <c r="B60" s="5">
        <v>2</v>
      </c>
      <c r="C60" s="8">
        <v>321.60000000000002</v>
      </c>
      <c r="D60" s="8">
        <f>C60*B60</f>
        <v>643.20000000000005</v>
      </c>
    </row>
    <row r="61" spans="1:6" x14ac:dyDescent="0.25">
      <c r="A61" s="5" t="s">
        <v>52</v>
      </c>
      <c r="B61" s="5">
        <v>1</v>
      </c>
      <c r="C61" s="8">
        <v>465.6</v>
      </c>
      <c r="D61" s="8">
        <v>465.5</v>
      </c>
    </row>
    <row r="62" spans="1:6" x14ac:dyDescent="0.25">
      <c r="A62" s="5" t="s">
        <v>48</v>
      </c>
      <c r="B62" s="1">
        <v>10</v>
      </c>
      <c r="C62" s="7">
        <v>227.5</v>
      </c>
      <c r="D62" s="7">
        <f>C62*B62</f>
        <v>2275</v>
      </c>
    </row>
    <row r="63" spans="1:6" x14ac:dyDescent="0.25">
      <c r="A63" s="5" t="s">
        <v>49</v>
      </c>
      <c r="B63" s="1" t="s">
        <v>54</v>
      </c>
      <c r="C63" s="7">
        <v>230</v>
      </c>
      <c r="D63" s="7">
        <v>1010</v>
      </c>
    </row>
    <row r="64" spans="1:6" x14ac:dyDescent="0.25">
      <c r="A64" s="5" t="s">
        <v>53</v>
      </c>
      <c r="B64" s="1">
        <v>10</v>
      </c>
      <c r="C64" s="7">
        <v>66.180000000000007</v>
      </c>
      <c r="D64" s="7">
        <f>C64*B64</f>
        <v>661.80000000000007</v>
      </c>
    </row>
    <row r="65" spans="1:5" x14ac:dyDescent="0.25">
      <c r="A65" s="5" t="s">
        <v>55</v>
      </c>
      <c r="B65" s="1">
        <v>110</v>
      </c>
      <c r="C65" s="7" t="s">
        <v>77</v>
      </c>
      <c r="D65" s="7">
        <v>1120.95</v>
      </c>
    </row>
    <row r="66" spans="1:5" x14ac:dyDescent="0.25">
      <c r="A66" s="5" t="s">
        <v>56</v>
      </c>
      <c r="B66" s="1">
        <v>10</v>
      </c>
      <c r="C66" s="7">
        <v>3.94</v>
      </c>
      <c r="D66" s="7">
        <f>C66*B66</f>
        <v>39.4</v>
      </c>
    </row>
    <row r="67" spans="1:5" x14ac:dyDescent="0.25">
      <c r="A67" s="5" t="s">
        <v>57</v>
      </c>
      <c r="B67" s="1">
        <v>20</v>
      </c>
      <c r="C67" s="7">
        <v>4</v>
      </c>
      <c r="D67" s="7">
        <f>C67*B67</f>
        <v>80</v>
      </c>
    </row>
    <row r="68" spans="1:5" x14ac:dyDescent="0.25">
      <c r="A68" s="5" t="s">
        <v>97</v>
      </c>
      <c r="B68" s="5" t="s">
        <v>100</v>
      </c>
      <c r="C68" s="9">
        <v>188.65</v>
      </c>
      <c r="D68" s="8">
        <f>C68*2</f>
        <v>377.3</v>
      </c>
    </row>
    <row r="69" spans="1:5" x14ac:dyDescent="0.25">
      <c r="A69" s="5" t="s">
        <v>98</v>
      </c>
      <c r="B69" s="5" t="s">
        <v>99</v>
      </c>
      <c r="C69" s="9">
        <v>142</v>
      </c>
      <c r="D69" s="9">
        <v>142</v>
      </c>
    </row>
    <row r="70" spans="1:5" x14ac:dyDescent="0.25">
      <c r="A70" s="5" t="s">
        <v>78</v>
      </c>
      <c r="B70" s="1">
        <v>10</v>
      </c>
      <c r="C70" s="7">
        <v>1.68</v>
      </c>
      <c r="D70" s="7">
        <v>16.8</v>
      </c>
    </row>
    <row r="71" spans="1:5" x14ac:dyDescent="0.25">
      <c r="A71" s="5" t="s">
        <v>32</v>
      </c>
      <c r="B71" s="1">
        <v>1</v>
      </c>
      <c r="C71" s="7">
        <v>11.54</v>
      </c>
      <c r="D71" s="7">
        <v>11.54</v>
      </c>
    </row>
    <row r="72" spans="1:5" x14ac:dyDescent="0.25">
      <c r="A72" s="5" t="s">
        <v>67</v>
      </c>
      <c r="B72" s="1">
        <v>2</v>
      </c>
      <c r="C72" s="7">
        <v>7.68</v>
      </c>
      <c r="D72" s="7">
        <v>15.36</v>
      </c>
    </row>
    <row r="73" spans="1:5" x14ac:dyDescent="0.25">
      <c r="A73" s="5" t="s">
        <v>68</v>
      </c>
      <c r="B73" s="1">
        <v>2</v>
      </c>
      <c r="C73" s="7">
        <v>7.68</v>
      </c>
      <c r="D73" s="7">
        <v>15.36</v>
      </c>
    </row>
    <row r="74" spans="1:5" x14ac:dyDescent="0.25">
      <c r="A74" s="5" t="s">
        <v>79</v>
      </c>
      <c r="B74" s="1">
        <v>2</v>
      </c>
      <c r="C74" s="7">
        <v>11.98</v>
      </c>
      <c r="D74" s="7">
        <v>23.96</v>
      </c>
    </row>
    <row r="75" spans="1:5" x14ac:dyDescent="0.25">
      <c r="A75" s="5" t="s">
        <v>69</v>
      </c>
      <c r="B75" s="1" t="s">
        <v>80</v>
      </c>
      <c r="C75" s="7">
        <v>3.04</v>
      </c>
      <c r="D75" s="7">
        <v>6.08</v>
      </c>
    </row>
    <row r="76" spans="1:5" x14ac:dyDescent="0.25">
      <c r="A76" s="5" t="s">
        <v>70</v>
      </c>
      <c r="B76" s="1" t="s">
        <v>16</v>
      </c>
      <c r="C76" s="7">
        <v>2.63</v>
      </c>
      <c r="D76" s="7">
        <v>7.89</v>
      </c>
    </row>
    <row r="77" spans="1:5" x14ac:dyDescent="0.25">
      <c r="A77" s="5" t="s">
        <v>71</v>
      </c>
      <c r="B77" s="1">
        <v>50</v>
      </c>
      <c r="C77" s="7">
        <v>19.23</v>
      </c>
      <c r="D77" s="7">
        <v>961.5</v>
      </c>
    </row>
    <row r="78" spans="1:5" x14ac:dyDescent="0.25">
      <c r="A78" s="5" t="s">
        <v>72</v>
      </c>
      <c r="B78" s="1">
        <v>10</v>
      </c>
      <c r="C78" s="7">
        <v>0.68</v>
      </c>
      <c r="D78" s="7">
        <v>16.350000000000001</v>
      </c>
    </row>
    <row r="79" spans="1:5" x14ac:dyDescent="0.25">
      <c r="A79" s="5" t="s">
        <v>81</v>
      </c>
      <c r="B79" s="1" t="s">
        <v>74</v>
      </c>
      <c r="C79" s="7">
        <v>5.98</v>
      </c>
      <c r="D79" s="7">
        <v>5.98</v>
      </c>
    </row>
    <row r="80" spans="1:5" s="5" customFormat="1" x14ac:dyDescent="0.25">
      <c r="A80" s="5" t="s">
        <v>96</v>
      </c>
      <c r="B80" s="5" t="s">
        <v>101</v>
      </c>
      <c r="C80" s="11">
        <v>452.2</v>
      </c>
      <c r="D80" s="11">
        <v>452.2</v>
      </c>
      <c r="E80" s="5" t="s">
        <v>103</v>
      </c>
    </row>
    <row r="81" spans="1:4" x14ac:dyDescent="0.25">
      <c r="A81" s="5" t="s">
        <v>82</v>
      </c>
      <c r="B81" s="1">
        <v>1</v>
      </c>
      <c r="C81" s="1">
        <v>32.770000000000003</v>
      </c>
      <c r="D81" s="1">
        <v>32.700000000000003</v>
      </c>
    </row>
    <row r="82" spans="1:4" x14ac:dyDescent="0.25">
      <c r="A82" s="5" t="s">
        <v>75</v>
      </c>
      <c r="B82" s="1">
        <v>2</v>
      </c>
      <c r="C82" s="1">
        <v>9.99</v>
      </c>
      <c r="D82" s="1">
        <v>19.98</v>
      </c>
    </row>
    <row r="83" spans="1:4" x14ac:dyDescent="0.25">
      <c r="A83" s="5" t="s">
        <v>83</v>
      </c>
      <c r="B83" s="1">
        <v>1</v>
      </c>
      <c r="C83" s="1">
        <v>9.3800000000000008</v>
      </c>
      <c r="D83" s="1">
        <v>9.3800000000000008</v>
      </c>
    </row>
    <row r="84" spans="1:4" x14ac:dyDescent="0.25">
      <c r="A84" s="5" t="s">
        <v>84</v>
      </c>
      <c r="B84" s="1" t="s">
        <v>85</v>
      </c>
      <c r="C84" s="1">
        <v>5.99</v>
      </c>
      <c r="D84" s="1">
        <v>5.99</v>
      </c>
    </row>
    <row r="85" spans="1:4" x14ac:dyDescent="0.25">
      <c r="C85" s="6" t="s">
        <v>86</v>
      </c>
      <c r="D85" s="10">
        <f>SUM(D3:D84)</f>
        <v>53317.289999999994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VC</dc:creator>
  <cp:lastModifiedBy>Priv Acct for Jennifer Rudgers</cp:lastModifiedBy>
  <dcterms:created xsi:type="dcterms:W3CDTF">2022-06-06T14:00:45Z</dcterms:created>
  <dcterms:modified xsi:type="dcterms:W3CDTF">2023-05-10T17:46:04Z</dcterms:modified>
</cp:coreProperties>
</file>