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l\Dropbox\Self-employment\IEAE\Work\OnSSET-MG\Input_data\"/>
    </mc:Choice>
  </mc:AlternateContent>
  <xr:revisionPtr revIDLastSave="0" documentId="13_ncr:1_{D83849C9-1BF2-4750-AF9D-26291D3ED1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chetyp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R25" i="1" l="1"/>
  <c r="Q25" i="1"/>
  <c r="P25" i="1"/>
  <c r="O25" i="1"/>
  <c r="N25" i="1"/>
  <c r="M25" i="1"/>
  <c r="Q24" i="1"/>
  <c r="P24" i="1"/>
  <c r="O24" i="1"/>
  <c r="N24" i="1"/>
  <c r="M24" i="1"/>
  <c r="R24" i="1" s="1"/>
  <c r="Q23" i="1"/>
  <c r="P23" i="1"/>
  <c r="O23" i="1"/>
  <c r="N23" i="1"/>
  <c r="R23" i="1" s="1"/>
  <c r="M23" i="1"/>
  <c r="Q22" i="1"/>
  <c r="P22" i="1"/>
  <c r="O22" i="1"/>
  <c r="N22" i="1"/>
  <c r="M22" i="1"/>
  <c r="R22" i="1" s="1"/>
  <c r="Q21" i="1"/>
  <c r="P21" i="1"/>
  <c r="O21" i="1"/>
  <c r="N21" i="1"/>
  <c r="M21" i="1"/>
  <c r="R21" i="1" s="1"/>
  <c r="Q20" i="1"/>
  <c r="P20" i="1"/>
  <c r="R20" i="1" s="1"/>
  <c r="O20" i="1"/>
  <c r="N20" i="1"/>
  <c r="M20" i="1"/>
  <c r="Q19" i="1"/>
  <c r="P19" i="1"/>
  <c r="O19" i="1"/>
  <c r="N19" i="1"/>
  <c r="M19" i="1"/>
  <c r="R19" i="1" s="1"/>
  <c r="Q18" i="1"/>
  <c r="P18" i="1"/>
  <c r="O18" i="1"/>
  <c r="N18" i="1"/>
  <c r="M18" i="1"/>
  <c r="R18" i="1" s="1"/>
  <c r="R17" i="1"/>
  <c r="Q17" i="1"/>
  <c r="P17" i="1"/>
  <c r="O17" i="1"/>
  <c r="N17" i="1"/>
  <c r="M17" i="1"/>
  <c r="Q16" i="1"/>
  <c r="P16" i="1"/>
  <c r="O16" i="1"/>
  <c r="N16" i="1"/>
  <c r="R16" i="1" s="1"/>
  <c r="M16" i="1"/>
  <c r="Q15" i="1"/>
  <c r="P15" i="1"/>
  <c r="O15" i="1"/>
  <c r="N15" i="1"/>
  <c r="R15" i="1" s="1"/>
  <c r="M15" i="1"/>
  <c r="Q14" i="1"/>
  <c r="P14" i="1"/>
  <c r="O14" i="1"/>
  <c r="N14" i="1"/>
  <c r="M14" i="1"/>
  <c r="R14" i="1" s="1"/>
  <c r="Q13" i="1"/>
  <c r="P13" i="1"/>
  <c r="O13" i="1"/>
  <c r="N13" i="1"/>
  <c r="M13" i="1"/>
  <c r="R13" i="1" s="1"/>
  <c r="Q12" i="1"/>
  <c r="P12" i="1"/>
  <c r="R12" i="1" s="1"/>
  <c r="O12" i="1"/>
  <c r="N12" i="1"/>
  <c r="M12" i="1"/>
  <c r="Q11" i="1"/>
  <c r="P11" i="1"/>
  <c r="O11" i="1"/>
  <c r="N11" i="1"/>
  <c r="M11" i="1"/>
  <c r="R11" i="1" s="1"/>
  <c r="Q10" i="1"/>
  <c r="P10" i="1"/>
  <c r="O10" i="1"/>
  <c r="N10" i="1"/>
  <c r="M10" i="1"/>
  <c r="R10" i="1" s="1"/>
  <c r="R9" i="1"/>
  <c r="Q9" i="1"/>
  <c r="P9" i="1"/>
  <c r="O9" i="1"/>
  <c r="N9" i="1"/>
  <c r="M9" i="1"/>
  <c r="Q8" i="1"/>
  <c r="P8" i="1"/>
  <c r="O8" i="1"/>
  <c r="N8" i="1"/>
  <c r="R8" i="1" s="1"/>
  <c r="M8" i="1"/>
  <c r="I8" i="1"/>
  <c r="Q7" i="1"/>
  <c r="P7" i="1"/>
  <c r="O7" i="1"/>
  <c r="R7" i="1" s="1"/>
  <c r="N7" i="1"/>
  <c r="M7" i="1"/>
  <c r="I7" i="1"/>
  <c r="Q6" i="1"/>
  <c r="P6" i="1"/>
  <c r="O6" i="1"/>
  <c r="N6" i="1"/>
  <c r="R6" i="1"/>
  <c r="I6" i="1"/>
  <c r="Q5" i="1"/>
  <c r="P5" i="1"/>
  <c r="O5" i="1"/>
  <c r="N5" i="1"/>
  <c r="M5" i="1"/>
  <c r="R5" i="1" s="1"/>
  <c r="I5" i="1"/>
  <c r="Q4" i="1"/>
  <c r="P4" i="1"/>
  <c r="O4" i="1"/>
  <c r="N4" i="1"/>
  <c r="M4" i="1"/>
  <c r="R4" i="1" s="1"/>
  <c r="I4" i="1"/>
  <c r="H4" i="1" a="1"/>
  <c r="H4" i="1" s="1"/>
  <c r="Q3" i="1"/>
  <c r="P3" i="1"/>
  <c r="O3" i="1"/>
  <c r="N3" i="1"/>
  <c r="M3" i="1"/>
  <c r="R3" i="1" s="1"/>
  <c r="Q2" i="1"/>
  <c r="P2" i="1"/>
  <c r="O2" i="1"/>
  <c r="N2" i="1"/>
  <c r="M2" i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<sst xmlns="http://schemas.openxmlformats.org/spreadsheetml/2006/main" count="13" uniqueCount="13">
  <si>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 xml:space="preserve">Hour </t>
  </si>
  <si>
    <t>Mixed Bundle</t>
  </si>
  <si>
    <t>Bundle A</t>
  </si>
  <si>
    <t>Wh/d</t>
  </si>
  <si>
    <t>Bundle B</t>
  </si>
  <si>
    <t>Bundle C</t>
  </si>
  <si>
    <t>Bundle PME</t>
  </si>
  <si>
    <t>Bundle Productive</t>
  </si>
  <si>
    <t>Res BundleA (Wh)</t>
  </si>
  <si>
    <t>SME (Wh)</t>
  </si>
  <si>
    <t>Res BundleC (Wh)</t>
  </si>
  <si>
    <t>Res BundleB (Wh)</t>
  </si>
  <si>
    <t>PUE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</si>
</sst>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20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left"/>
    </xf>
    <xf numFmtId="164" fontId="2" fillId="0" borderId="0" xfId="0" applyNumberFormat="1" applyFont="1"/>
    <xf numFmtId="2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9" fontId="2" fillId="0" borderId="0" xfId="1" applyFont="1" applyFill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archetypes!$B$1</c:f>
              <c:strCache>
                <c:ptCount val="1"/>
                <c:pt idx="0">
                  <c:v>Res BundleA (Wh)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archetypes!$A$2:$A$25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archetypes!$B$2:$B$25</c:f>
              <c:numCache>
                <c:formatCode>General</c:formatCode>
                <c:ptCount val="24"/>
                <c:pt idx="0">
                  <c:v>0.98807434827512453</c:v>
                </c:pt>
                <c:pt idx="1">
                  <c:v>0.83234137011273124</c:v>
                </c:pt>
                <c:pt idx="2">
                  <c:v>0.78034844659889158</c:v>
                </c:pt>
                <c:pt idx="3">
                  <c:v>0.89507188575968821</c:v>
                </c:pt>
                <c:pt idx="4">
                  <c:v>1.2945289703900584</c:v>
                </c:pt>
                <c:pt idx="5">
                  <c:v>1.4273172853555744</c:v>
                </c:pt>
                <c:pt idx="6">
                  <c:v>1.427143895005538</c:v>
                </c:pt>
                <c:pt idx="7">
                  <c:v>2.0365338527314658</c:v>
                </c:pt>
                <c:pt idx="8">
                  <c:v>2.7880210733931925</c:v>
                </c:pt>
                <c:pt idx="9">
                  <c:v>3.1326216179311261</c:v>
                </c:pt>
                <c:pt idx="10">
                  <c:v>3.3980672967128811</c:v>
                </c:pt>
                <c:pt idx="11">
                  <c:v>3.5971466245666615</c:v>
                </c:pt>
                <c:pt idx="12">
                  <c:v>3.7490881765682538</c:v>
                </c:pt>
                <c:pt idx="13">
                  <c:v>3.6196221640001829</c:v>
                </c:pt>
                <c:pt idx="14">
                  <c:v>3.6453790081440607</c:v>
                </c:pt>
                <c:pt idx="15">
                  <c:v>3.7985646363209415</c:v>
                </c:pt>
                <c:pt idx="16">
                  <c:v>4.1409054876284035</c:v>
                </c:pt>
                <c:pt idx="17">
                  <c:v>6.2883173052335817</c:v>
                </c:pt>
                <c:pt idx="18">
                  <c:v>9.0126113426781576</c:v>
                </c:pt>
                <c:pt idx="19">
                  <c:v>8.3431003342847028</c:v>
                </c:pt>
                <c:pt idx="20">
                  <c:v>6.3003163239656672</c:v>
                </c:pt>
                <c:pt idx="21">
                  <c:v>3.9317314966843768</c:v>
                </c:pt>
                <c:pt idx="22">
                  <c:v>2.1935257209427452</c:v>
                </c:pt>
                <c:pt idx="23">
                  <c:v>1.3796203367159983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B-4D48-84E5-4BE449E68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028176"/>
        <c:axId val="440026512"/>
      </c:barChart>
      <c:catAx>
        <c:axId val="44002817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26512"/>
        <c:crosses val="autoZero"/>
        <c:auto val="1"/>
        <c:lblAlgn val="ctr"/>
        <c:lblOffset val="100"/>
        <c:noMultiLvlLbl val="0"/>
      </c:catAx>
      <c:valAx>
        <c:axId val="4400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2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archetypes!$C$1</c:f>
              <c:strCache>
                <c:ptCount val="1"/>
                <c:pt idx="0">
                  <c:v>Res BundleB (Wh)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archetypes!$A$2:$A$25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archetypes!$C$2:$C$25</c:f>
              <c:numCache>
                <c:formatCode>General</c:formatCode>
                <c:ptCount val="24"/>
                <c:pt idx="0">
                  <c:v>3.1844821548835824</c:v>
                </c:pt>
                <c:pt idx="1">
                  <c:v>2.8730161985587959</c:v>
                </c:pt>
                <c:pt idx="2">
                  <c:v>2.7690303515311165</c:v>
                </c:pt>
                <c:pt idx="3">
                  <c:v>2.99847722985271</c:v>
                </c:pt>
                <c:pt idx="4">
                  <c:v>3.79739139911345</c:v>
                </c:pt>
                <c:pt idx="5">
                  <c:v>4.0629680290444821</c:v>
                </c:pt>
                <c:pt idx="6">
                  <c:v>4.0626212483444091</c:v>
                </c:pt>
                <c:pt idx="7">
                  <c:v>5.2814011637962652</c:v>
                </c:pt>
                <c:pt idx="8">
                  <c:v>6.7843756051197186</c:v>
                </c:pt>
                <c:pt idx="9">
                  <c:v>7.4735766941955868</c:v>
                </c:pt>
                <c:pt idx="10">
                  <c:v>8.0044680517590958</c:v>
                </c:pt>
                <c:pt idx="11">
                  <c:v>8.4026267074666556</c:v>
                </c:pt>
                <c:pt idx="12">
                  <c:v>8.7065098114698412</c:v>
                </c:pt>
                <c:pt idx="13">
                  <c:v>8.4475777863336994</c:v>
                </c:pt>
                <c:pt idx="14">
                  <c:v>8.499091474621455</c:v>
                </c:pt>
                <c:pt idx="15">
                  <c:v>8.8054627309752167</c:v>
                </c:pt>
                <c:pt idx="16">
                  <c:v>9.4901444335901388</c:v>
                </c:pt>
                <c:pt idx="17">
                  <c:v>13.784968068800495</c:v>
                </c:pt>
                <c:pt idx="18">
                  <c:v>19.233556143689643</c:v>
                </c:pt>
                <c:pt idx="19">
                  <c:v>17.894534126902737</c:v>
                </c:pt>
                <c:pt idx="20">
                  <c:v>13.808966106264666</c:v>
                </c:pt>
                <c:pt idx="21">
                  <c:v>9.0717964517020864</c:v>
                </c:pt>
                <c:pt idx="22">
                  <c:v>5.5953849002188241</c:v>
                </c:pt>
                <c:pt idx="23">
                  <c:v>3.9675741317653297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2-4A8D-A55A-E46284AF3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606096"/>
        <c:axId val="369607344"/>
      </c:barChart>
      <c:catAx>
        <c:axId val="36960609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7344"/>
        <c:crosses val="autoZero"/>
        <c:auto val="1"/>
        <c:lblAlgn val="ctr"/>
        <c:lblOffset val="100"/>
        <c:noMultiLvlLbl val="0"/>
      </c:catAx>
      <c:valAx>
        <c:axId val="36960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0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archetypes!$E$1</c:f>
              <c:strCache>
                <c:ptCount val="1"/>
                <c:pt idx="0">
                  <c:v>SME (Wh)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archetypes!$A$2:$A$25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archetypes!$E$2:$E$25</c:f>
              <c:numCache>
                <c:formatCode>General</c:formatCode>
                <c:ptCount val="24"/>
                <c:pt idx="0">
                  <c:v>0.25082309819188608</c:v>
                </c:pt>
                <c:pt idx="1">
                  <c:v>0.25082309819188608</c:v>
                </c:pt>
                <c:pt idx="2">
                  <c:v>0.25082309819188608</c:v>
                </c:pt>
                <c:pt idx="3">
                  <c:v>0.25082309819188608</c:v>
                </c:pt>
                <c:pt idx="4">
                  <c:v>0.25082309819188608</c:v>
                </c:pt>
                <c:pt idx="5">
                  <c:v>0.25082309819188608</c:v>
                </c:pt>
                <c:pt idx="6">
                  <c:v>7.6458801329511905</c:v>
                </c:pt>
                <c:pt idx="7">
                  <c:v>18.300340878855856</c:v>
                </c:pt>
                <c:pt idx="8">
                  <c:v>30.36078871743922</c:v>
                </c:pt>
                <c:pt idx="9">
                  <c:v>42.833186420969305</c:v>
                </c:pt>
                <c:pt idx="10">
                  <c:v>49.940501702646806</c:v>
                </c:pt>
                <c:pt idx="11">
                  <c:v>52.938600822298518</c:v>
                </c:pt>
                <c:pt idx="12">
                  <c:v>49.934525549889763</c:v>
                </c:pt>
                <c:pt idx="13">
                  <c:v>44.3849166720059</c:v>
                </c:pt>
                <c:pt idx="14">
                  <c:v>35.858729848709153</c:v>
                </c:pt>
                <c:pt idx="15">
                  <c:v>27.406534844085726</c:v>
                </c:pt>
                <c:pt idx="16">
                  <c:v>20.769326512376175</c:v>
                </c:pt>
                <c:pt idx="17">
                  <c:v>32.561183261173717</c:v>
                </c:pt>
                <c:pt idx="18">
                  <c:v>62.287818594957635</c:v>
                </c:pt>
                <c:pt idx="19">
                  <c:v>74.500815519860566</c:v>
                </c:pt>
                <c:pt idx="20">
                  <c:v>62.835966300527026</c:v>
                </c:pt>
                <c:pt idx="21">
                  <c:v>36.32711163733714</c:v>
                </c:pt>
                <c:pt idx="22">
                  <c:v>17.17269706480154</c:v>
                </c:pt>
                <c:pt idx="23">
                  <c:v>4.690252420922941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B-483F-89DA-03C40BE77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316768"/>
        <c:axId val="436315520"/>
      </c:barChart>
      <c:catAx>
        <c:axId val="43631676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15520"/>
        <c:crosses val="autoZero"/>
        <c:auto val="1"/>
        <c:lblAlgn val="ctr"/>
        <c:lblOffset val="100"/>
        <c:noMultiLvlLbl val="0"/>
      </c:catAx>
      <c:valAx>
        <c:axId val="4363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1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archetypes!$F$1</c:f>
              <c:strCache>
                <c:ptCount val="1"/>
                <c:pt idx="0">
                  <c:v>PUE (Wh)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archetypes!$A$2:$A$25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archetypes!$F$2:$F$25</c:f>
              <c:numCache>
                <c:formatCode>General</c:formatCode>
                <c:ptCount val="24"/>
                <c:pt idx="0">
                  <c:v>12.513415566133387</c:v>
                </c:pt>
                <c:pt idx="1">
                  <c:v>12.490886018355081</c:v>
                </c:pt>
                <c:pt idx="2">
                  <c:v>12.476726474038115</c:v>
                </c:pt>
                <c:pt idx="3">
                  <c:v>16.652314463072514</c:v>
                </c:pt>
                <c:pt idx="4">
                  <c:v>21.628112735084798</c:v>
                </c:pt>
                <c:pt idx="5">
                  <c:v>73.122210428204653</c:v>
                </c:pt>
                <c:pt idx="6">
                  <c:v>307.34877420952165</c:v>
                </c:pt>
                <c:pt idx="7">
                  <c:v>619.3246363752113</c:v>
                </c:pt>
                <c:pt idx="8">
                  <c:v>907.59063639787723</c:v>
                </c:pt>
                <c:pt idx="9">
                  <c:v>919.57417618018928</c:v>
                </c:pt>
                <c:pt idx="10">
                  <c:v>1038.1776271046292</c:v>
                </c:pt>
                <c:pt idx="11">
                  <c:v>1124.6126543523601</c:v>
                </c:pt>
                <c:pt idx="12">
                  <c:v>1022.6089635942421</c:v>
                </c:pt>
                <c:pt idx="13">
                  <c:v>896.7845886462261</c:v>
                </c:pt>
                <c:pt idx="14">
                  <c:v>959.4059058046065</c:v>
                </c:pt>
                <c:pt idx="15">
                  <c:v>857.28203233331999</c:v>
                </c:pt>
                <c:pt idx="16">
                  <c:v>729.29175919531599</c:v>
                </c:pt>
                <c:pt idx="17">
                  <c:v>482.46350764606569</c:v>
                </c:pt>
                <c:pt idx="18">
                  <c:v>108.31518776811654</c:v>
                </c:pt>
                <c:pt idx="19">
                  <c:v>50.784510888305959</c:v>
                </c:pt>
                <c:pt idx="20">
                  <c:v>60.395464833691285</c:v>
                </c:pt>
                <c:pt idx="21">
                  <c:v>26.100590996094692</c:v>
                </c:pt>
                <c:pt idx="22">
                  <c:v>13.545897839072467</c:v>
                </c:pt>
                <c:pt idx="23">
                  <c:v>12.509420150265175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6-47B3-A726-8480E01D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223136"/>
        <c:axId val="437218560"/>
      </c:barChart>
      <c:catAx>
        <c:axId val="43722313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18560"/>
        <c:crosses val="autoZero"/>
        <c:auto val="1"/>
        <c:lblAlgn val="ctr"/>
        <c:lblOffset val="100"/>
        <c:noMultiLvlLbl val="0"/>
      </c:catAx>
      <c:valAx>
        <c:axId val="43721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2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archetypes!$D$1</c:f>
              <c:strCache>
                <c:ptCount val="1"/>
                <c:pt idx="0">
                  <c:v>Res BundleC (Wh)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archetypes!$A$2:$A$25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archetypes!$D$2:$D$25</c:f>
              <c:numCache>
                <c:formatCode>General</c:formatCode>
                <c:ptCount val="24"/>
                <c:pt idx="0">
                  <c:v>8.9238733539005448</c:v>
                </c:pt>
                <c:pt idx="1">
                  <c:v>8.0473966382371067</c:v>
                </c:pt>
                <c:pt idx="2">
                  <c:v>7.6143316381409276</c:v>
                </c:pt>
                <c:pt idx="3">
                  <c:v>7.7634381329131807</c:v>
                </c:pt>
                <c:pt idx="4">
                  <c:v>9.5078188007964464</c:v>
                </c:pt>
                <c:pt idx="5">
                  <c:v>12.432108901448597</c:v>
                </c:pt>
                <c:pt idx="6">
                  <c:v>13.483217739248222</c:v>
                </c:pt>
                <c:pt idx="7">
                  <c:v>14.414463245041532</c:v>
                </c:pt>
                <c:pt idx="8">
                  <c:v>15.875679063803268</c:v>
                </c:pt>
                <c:pt idx="9">
                  <c:v>16.284695453920136</c:v>
                </c:pt>
                <c:pt idx="10">
                  <c:v>17.165460166718599</c:v>
                </c:pt>
                <c:pt idx="11">
                  <c:v>17.76335640335714</c:v>
                </c:pt>
                <c:pt idx="12">
                  <c:v>18.492496205397856</c:v>
                </c:pt>
                <c:pt idx="13">
                  <c:v>19.223937456647587</c:v>
                </c:pt>
                <c:pt idx="14">
                  <c:v>19.147369896293938</c:v>
                </c:pt>
                <c:pt idx="15">
                  <c:v>18.379237540866562</c:v>
                </c:pt>
                <c:pt idx="16">
                  <c:v>17.414290941901928</c:v>
                </c:pt>
                <c:pt idx="17">
                  <c:v>23.696805795111729</c:v>
                </c:pt>
                <c:pt idx="18">
                  <c:v>40.549124769838521</c:v>
                </c:pt>
                <c:pt idx="19">
                  <c:v>48.551864386954627</c:v>
                </c:pt>
                <c:pt idx="20">
                  <c:v>44.097579395107232</c:v>
                </c:pt>
                <c:pt idx="21">
                  <c:v>32.059475737334409</c:v>
                </c:pt>
                <c:pt idx="22">
                  <c:v>19.323690791387687</c:v>
                </c:pt>
                <c:pt idx="23">
                  <c:v>11.788288545632138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2-4031-9C8E-586705CC6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604144"/>
        <c:axId val="551602896"/>
      </c:barChart>
      <c:catAx>
        <c:axId val="5516041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02896"/>
        <c:crosses val="autoZero"/>
        <c:auto val="1"/>
        <c:lblAlgn val="ctr"/>
        <c:lblOffset val="100"/>
        <c:noMultiLvlLbl val="0"/>
      </c:catAx>
      <c:valAx>
        <c:axId val="5516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0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archetypes!$R$1</c:f>
              <c:strCache>
                <c:ptCount val="1"/>
                <c:pt idx="0">
                  <c:v>Mixed Bundle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archetypes!$A$2:$A$25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archetypes!$R$2:$R$25</c:f>
              <c:numCache>
                <c:formatCode>0.00</c:formatCode>
                <c:ptCount val="24"/>
                <c:pt idx="0">
                  <c:v>0.17432763781202221</c:v>
                </c:pt>
                <c:pt idx="1">
                  <c:v>0.15551550935190542</c:v>
                </c:pt>
                <c:pt idx="2">
                  <c:v>0.14796426016075409</c:v>
                </c:pt>
                <c:pt idx="3">
                  <c:v>0.16151244734399456</c:v>
                </c:pt>
                <c:pt idx="4">
                  <c:v>0.21014966755108214</c:v>
                </c:pt>
                <c:pt idx="5">
                  <c:v>0.29725755819765742</c:v>
                </c:pt>
                <c:pt idx="6">
                  <c:v>0.54832702122942778</c:v>
                </c:pt>
                <c:pt idx="7">
                  <c:v>0.92199585073397694</c:v>
                </c:pt>
                <c:pt idx="8">
                  <c:v>1.2880773464104027</c:v>
                </c:pt>
                <c:pt idx="9">
                  <c:v>1.340336469524952</c:v>
                </c:pt>
                <c:pt idx="10">
                  <c:v>1.4925553156609785</c:v>
                </c:pt>
                <c:pt idx="11">
                  <c:v>1.6013050611078725</c:v>
                </c:pt>
                <c:pt idx="12">
                  <c:v>1.5134954619358236</c:v>
                </c:pt>
                <c:pt idx="13">
                  <c:v>1.3796418284914065</c:v>
                </c:pt>
                <c:pt idx="14">
                  <c:v>1.4348508298733786</c:v>
                </c:pt>
                <c:pt idx="15">
                  <c:v>1.328084564171004</c:v>
                </c:pt>
                <c:pt idx="16">
                  <c:v>1.2087364229021311</c:v>
                </c:pt>
                <c:pt idx="17">
                  <c:v>1.1805614890129288</c:v>
                </c:pt>
                <c:pt idx="18">
                  <c:v>1.1785112578624253</c:v>
                </c:pt>
                <c:pt idx="19">
                  <c:v>1.1583524638740208</c:v>
                </c:pt>
                <c:pt idx="20">
                  <c:v>0.97321512295111345</c:v>
                </c:pt>
                <c:pt idx="21">
                  <c:v>0.63826752362068107</c:v>
                </c:pt>
                <c:pt idx="22">
                  <c:v>0.37026194707568866</c:v>
                </c:pt>
                <c:pt idx="23">
                  <c:v>0.23195102763533057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4-4D79-8502-F7115ABC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526303"/>
        <c:axId val="1129529631"/>
      </c:barChart>
      <c:catAx>
        <c:axId val="1129526303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29631"/>
        <c:crosses val="autoZero"/>
        <c:auto val="1"/>
        <c:lblAlgn val="ctr"/>
        <c:lblOffset val="100"/>
        <c:noMultiLvlLbl val="0"/>
      </c:catAx>
      <c:valAx>
        <c:axId val="112952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2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1100666</xdr:colOff>
      <xdr:row>26</xdr:row>
      <xdr:rowOff>145343</xdr:rowOff>
    </xdr:from>
    <xdr:to>
      <xdr:col>4</xdr:col>
      <xdr:colOff>1044222</xdr:colOff>
      <xdr:row>41</xdr:row>
      <xdr:rowOff>136877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5C4EA-3E49-45D2-8C0F-58509C35B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26</xdr:row>
      <xdr:rowOff>145344</xdr:rowOff>
    </xdr:from>
    <xdr:to>
      <xdr:col>8</xdr:col>
      <xdr:colOff>917223</xdr:colOff>
      <xdr:row>41</xdr:row>
      <xdr:rowOff>136878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A5F6F6-7507-40AA-9E6E-C7B10E2D6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1093610</xdr:colOff>
      <xdr:row>42</xdr:row>
      <xdr:rowOff>81844</xdr:rowOff>
    </xdr:from>
    <xdr:to>
      <xdr:col>4</xdr:col>
      <xdr:colOff>1037166</xdr:colOff>
      <xdr:row>57</xdr:row>
      <xdr:rowOff>73378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2E544C-1EEE-4D7E-9691-C44206198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42</xdr:row>
      <xdr:rowOff>88900</xdr:rowOff>
    </xdr:from>
    <xdr:to>
      <xdr:col>8</xdr:col>
      <xdr:colOff>917223</xdr:colOff>
      <xdr:row>57</xdr:row>
      <xdr:rowOff>80434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134CB-7B1C-4AE6-8DBD-FBE560929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1023056</xdr:colOff>
      <xdr:row>26</xdr:row>
      <xdr:rowOff>138289</xdr:rowOff>
    </xdr:from>
    <xdr:to>
      <xdr:col>12</xdr:col>
      <xdr:colOff>832556</xdr:colOff>
      <xdr:row>41</xdr:row>
      <xdr:rowOff>129823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4A3962-CE0B-4C72-BADD-DA4D6F967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1486369</xdr:colOff>
      <xdr:row>8</xdr:row>
      <xdr:rowOff>161809</xdr:rowOff>
    </xdr:from>
    <xdr:to>
      <xdr:col>11</xdr:col>
      <xdr:colOff>1110074</xdr:colOff>
      <xdr:row>24</xdr:row>
      <xdr:rowOff>169333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C59B7F-CA63-44B6-9213-9A63BB5FE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_load_arche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curve"/>
    </sheetNames>
    <sheetDataSet>
      <sheetData sheetId="0">
        <row r="1">
          <cell r="B1" t="e">
            <v>#REF!</v>
          </cell>
          <cell r="C1" t="e">
            <v>#REF!</v>
          </cell>
          <cell r="D1" t="e">
            <v>#REF!</v>
          </cell>
          <cell r="E1" t="e">
            <v>#REF!</v>
          </cell>
          <cell r="F1" t="e">
            <v>#REF!</v>
          </cell>
          <cell r="R1" t="str">
            <v>Mixed Bundle</v>
          </cell>
        </row>
        <row r="2">
          <cell r="A2">
            <v>0</v>
          </cell>
          <cell r="B2">
            <v>0.98807434827512453</v>
          </cell>
          <cell r="C2">
            <v>3.1844821548835824</v>
          </cell>
          <cell r="D2">
            <v>8.9238733539005448</v>
          </cell>
          <cell r="E2">
            <v>0.25082309819188608</v>
          </cell>
          <cell r="F2">
            <v>12.513415566133387</v>
          </cell>
          <cell r="R2">
            <v>0.17432763781202221</v>
          </cell>
        </row>
        <row r="3">
          <cell r="A3">
            <v>4.1666666666666664E-2</v>
          </cell>
          <cell r="B3">
            <v>0.83234137011273124</v>
          </cell>
          <cell r="C3">
            <v>2.8730161985587959</v>
          </cell>
          <cell r="D3">
            <v>8.0473966382371067</v>
          </cell>
          <cell r="E3">
            <v>0.25082309819188608</v>
          </cell>
          <cell r="F3">
            <v>12.490886018355081</v>
          </cell>
          <cell r="R3">
            <v>0.15551550935190542</v>
          </cell>
        </row>
        <row r="4">
          <cell r="A4">
            <v>8.3333333333333329E-2</v>
          </cell>
          <cell r="B4">
            <v>0.78034844659889158</v>
          </cell>
          <cell r="C4">
            <v>2.7690303515311165</v>
          </cell>
          <cell r="D4">
            <v>7.6143316381409276</v>
          </cell>
          <cell r="E4">
            <v>0.25082309819188608</v>
          </cell>
          <cell r="F4">
            <v>12.476726474038115</v>
          </cell>
          <cell r="R4">
            <v>0.14796426016075409</v>
          </cell>
        </row>
        <row r="5">
          <cell r="A5">
            <v>0.125</v>
          </cell>
          <cell r="B5">
            <v>0.89507188575968821</v>
          </cell>
          <cell r="C5">
            <v>2.99847722985271</v>
          </cell>
          <cell r="D5">
            <v>7.7634381329131807</v>
          </cell>
          <cell r="E5">
            <v>0.25082309819188608</v>
          </cell>
          <cell r="F5">
            <v>16.652314463072514</v>
          </cell>
          <cell r="R5">
            <v>0.16151244734399456</v>
          </cell>
        </row>
        <row r="6">
          <cell r="A6">
            <v>0.16666666666666699</v>
          </cell>
          <cell r="B6">
            <v>1.2945289703900584</v>
          </cell>
          <cell r="C6">
            <v>3.79739139911345</v>
          </cell>
          <cell r="D6">
            <v>9.5078188007964464</v>
          </cell>
          <cell r="E6">
            <v>0.25082309819188608</v>
          </cell>
          <cell r="F6">
            <v>21.628112735084798</v>
          </cell>
          <cell r="R6">
            <v>0.21014966755108214</v>
          </cell>
        </row>
        <row r="7">
          <cell r="A7">
            <v>0.20833333333333301</v>
          </cell>
          <cell r="B7">
            <v>1.4273172853555744</v>
          </cell>
          <cell r="C7">
            <v>4.0629680290444821</v>
          </cell>
          <cell r="D7">
            <v>12.432108901448597</v>
          </cell>
          <cell r="E7">
            <v>0.25082309819188608</v>
          </cell>
          <cell r="F7">
            <v>73.122210428204653</v>
          </cell>
          <cell r="R7">
            <v>0.29725755819765742</v>
          </cell>
        </row>
        <row r="8">
          <cell r="A8">
            <v>0.25</v>
          </cell>
          <cell r="B8">
            <v>1.427143895005538</v>
          </cell>
          <cell r="C8">
            <v>4.0626212483444091</v>
          </cell>
          <cell r="D8">
            <v>13.483217739248222</v>
          </cell>
          <cell r="E8">
            <v>7.6458801329511905</v>
          </cell>
          <cell r="F8">
            <v>307.34877420952165</v>
          </cell>
          <cell r="R8">
            <v>0.54832702122942778</v>
          </cell>
        </row>
        <row r="9">
          <cell r="A9">
            <v>0.29166666666666702</v>
          </cell>
          <cell r="B9">
            <v>2.0365338527314658</v>
          </cell>
          <cell r="C9">
            <v>5.2814011637962652</v>
          </cell>
          <cell r="D9">
            <v>14.414463245041532</v>
          </cell>
          <cell r="E9">
            <v>18.300340878855856</v>
          </cell>
          <cell r="F9">
            <v>619.3246363752113</v>
          </cell>
          <cell r="R9">
            <v>0.92199585073397694</v>
          </cell>
        </row>
        <row r="10">
          <cell r="A10">
            <v>0.33333333333333298</v>
          </cell>
          <cell r="B10">
            <v>2.7880210733931925</v>
          </cell>
          <cell r="C10">
            <v>6.7843756051197186</v>
          </cell>
          <cell r="D10">
            <v>15.875679063803268</v>
          </cell>
          <cell r="E10">
            <v>30.36078871743922</v>
          </cell>
          <cell r="F10">
            <v>907.59063639787723</v>
          </cell>
          <cell r="R10">
            <v>1.2880773464104027</v>
          </cell>
        </row>
        <row r="11">
          <cell r="A11">
            <v>0.375</v>
          </cell>
          <cell r="B11">
            <v>3.1326216179311261</v>
          </cell>
          <cell r="C11">
            <v>7.4735766941955868</v>
          </cell>
          <cell r="D11">
            <v>16.284695453920136</v>
          </cell>
          <cell r="E11">
            <v>42.833186420969305</v>
          </cell>
          <cell r="F11">
            <v>919.57417618018928</v>
          </cell>
          <cell r="R11">
            <v>1.340336469524952</v>
          </cell>
        </row>
        <row r="12">
          <cell r="A12">
            <v>0.41666666666666702</v>
          </cell>
          <cell r="B12">
            <v>3.3980672967128811</v>
          </cell>
          <cell r="C12">
            <v>8.0044680517590958</v>
          </cell>
          <cell r="D12">
            <v>17.165460166718599</v>
          </cell>
          <cell r="E12">
            <v>49.940501702646806</v>
          </cell>
          <cell r="F12">
            <v>1038.1776271046292</v>
          </cell>
          <cell r="R12">
            <v>1.4925553156609785</v>
          </cell>
        </row>
        <row r="13">
          <cell r="A13">
            <v>0.45833333333333298</v>
          </cell>
          <cell r="B13">
            <v>3.5971466245666615</v>
          </cell>
          <cell r="C13">
            <v>8.4026267074666556</v>
          </cell>
          <cell r="D13">
            <v>17.76335640335714</v>
          </cell>
          <cell r="E13">
            <v>52.938600822298518</v>
          </cell>
          <cell r="F13">
            <v>1124.6126543523601</v>
          </cell>
          <cell r="R13">
            <v>1.6013050611078725</v>
          </cell>
        </row>
        <row r="14">
          <cell r="A14">
            <v>0.5</v>
          </cell>
          <cell r="B14">
            <v>3.7490881765682538</v>
          </cell>
          <cell r="C14">
            <v>8.7065098114698412</v>
          </cell>
          <cell r="D14">
            <v>18.492496205397856</v>
          </cell>
          <cell r="E14">
            <v>49.934525549889763</v>
          </cell>
          <cell r="F14">
            <v>1022.6089635942421</v>
          </cell>
          <cell r="R14">
            <v>1.5134954619358236</v>
          </cell>
        </row>
        <row r="15">
          <cell r="A15">
            <v>0.54166666666666696</v>
          </cell>
          <cell r="B15">
            <v>3.6196221640001829</v>
          </cell>
          <cell r="C15">
            <v>8.4475777863336994</v>
          </cell>
          <cell r="D15">
            <v>19.223937456647587</v>
          </cell>
          <cell r="E15">
            <v>44.3849166720059</v>
          </cell>
          <cell r="F15">
            <v>896.7845886462261</v>
          </cell>
          <cell r="R15">
            <v>1.3796418284914065</v>
          </cell>
        </row>
        <row r="16">
          <cell r="A16">
            <v>0.58333333333333304</v>
          </cell>
          <cell r="B16">
            <v>3.6453790081440607</v>
          </cell>
          <cell r="C16">
            <v>8.499091474621455</v>
          </cell>
          <cell r="D16">
            <v>19.147369896293938</v>
          </cell>
          <cell r="E16">
            <v>35.858729848709153</v>
          </cell>
          <cell r="F16">
            <v>959.4059058046065</v>
          </cell>
          <cell r="R16">
            <v>1.4348508298733786</v>
          </cell>
        </row>
        <row r="17">
          <cell r="A17">
            <v>0.625</v>
          </cell>
          <cell r="B17">
            <v>3.7985646363209415</v>
          </cell>
          <cell r="C17">
            <v>8.8054627309752167</v>
          </cell>
          <cell r="D17">
            <v>18.379237540866562</v>
          </cell>
          <cell r="E17">
            <v>27.406534844085726</v>
          </cell>
          <cell r="F17">
            <v>857.28203233331999</v>
          </cell>
          <cell r="R17">
            <v>1.328084564171004</v>
          </cell>
        </row>
        <row r="18">
          <cell r="A18">
            <v>0.66666666666666696</v>
          </cell>
          <cell r="B18">
            <v>4.1409054876284035</v>
          </cell>
          <cell r="C18">
            <v>9.4901444335901388</v>
          </cell>
          <cell r="D18">
            <v>17.414290941901928</v>
          </cell>
          <cell r="E18">
            <v>20.769326512376175</v>
          </cell>
          <cell r="F18">
            <v>729.29175919531599</v>
          </cell>
          <cell r="R18">
            <v>1.2087364229021311</v>
          </cell>
        </row>
        <row r="19">
          <cell r="A19">
            <v>0.70833333333333304</v>
          </cell>
          <cell r="B19">
            <v>6.2883173052335817</v>
          </cell>
          <cell r="C19">
            <v>13.784968068800495</v>
          </cell>
          <cell r="D19">
            <v>23.696805795111729</v>
          </cell>
          <cell r="E19">
            <v>32.561183261173717</v>
          </cell>
          <cell r="F19">
            <v>482.46350764606569</v>
          </cell>
          <cell r="R19">
            <v>1.1805614890129288</v>
          </cell>
        </row>
        <row r="20">
          <cell r="A20">
            <v>0.75</v>
          </cell>
          <cell r="B20">
            <v>9.0126113426781576</v>
          </cell>
          <cell r="C20">
            <v>19.233556143689643</v>
          </cell>
          <cell r="D20">
            <v>40.549124769838521</v>
          </cell>
          <cell r="E20">
            <v>62.287818594957635</v>
          </cell>
          <cell r="F20">
            <v>108.31518776811654</v>
          </cell>
          <cell r="R20">
            <v>1.1785112578624253</v>
          </cell>
        </row>
        <row r="21">
          <cell r="A21">
            <v>0.79166666666666696</v>
          </cell>
          <cell r="B21">
            <v>8.3431003342847028</v>
          </cell>
          <cell r="C21">
            <v>17.894534126902737</v>
          </cell>
          <cell r="D21">
            <v>48.551864386954627</v>
          </cell>
          <cell r="E21">
            <v>74.500815519860566</v>
          </cell>
          <cell r="F21">
            <v>50.784510888305959</v>
          </cell>
          <cell r="R21">
            <v>1.1583524638740208</v>
          </cell>
        </row>
        <row r="22">
          <cell r="A22">
            <v>0.83333333333333304</v>
          </cell>
          <cell r="B22">
            <v>6.3003163239656672</v>
          </cell>
          <cell r="C22">
            <v>13.808966106264666</v>
          </cell>
          <cell r="D22">
            <v>44.097579395107232</v>
          </cell>
          <cell r="E22">
            <v>62.835966300527026</v>
          </cell>
          <cell r="F22">
            <v>60.395464833691285</v>
          </cell>
          <cell r="R22">
            <v>0.97321512295111345</v>
          </cell>
        </row>
        <row r="23">
          <cell r="A23">
            <v>0.875</v>
          </cell>
          <cell r="B23">
            <v>3.9317314966843768</v>
          </cell>
          <cell r="C23">
            <v>9.0717964517020864</v>
          </cell>
          <cell r="D23">
            <v>32.059475737334409</v>
          </cell>
          <cell r="E23">
            <v>36.32711163733714</v>
          </cell>
          <cell r="F23">
            <v>26.100590996094692</v>
          </cell>
          <cell r="R23">
            <v>0.63826752362068107</v>
          </cell>
        </row>
        <row r="24">
          <cell r="A24">
            <v>0.91666666666666696</v>
          </cell>
          <cell r="B24">
            <v>2.1935257209427452</v>
          </cell>
          <cell r="C24">
            <v>5.5953849002188241</v>
          </cell>
          <cell r="D24">
            <v>19.323690791387687</v>
          </cell>
          <cell r="E24">
            <v>17.17269706480154</v>
          </cell>
          <cell r="F24">
            <v>13.545897839072467</v>
          </cell>
          <cell r="R24">
            <v>0.37026194707568866</v>
          </cell>
        </row>
        <row r="25">
          <cell r="A25">
            <v>0.95833333333333304</v>
          </cell>
          <cell r="B25">
            <v>1.3796203367159983</v>
          </cell>
          <cell r="C25">
            <v>3.9675741317653297</v>
          </cell>
          <cell r="D25">
            <v>11.788288545632138</v>
          </cell>
          <cell r="E25">
            <v>4.690252420922941</v>
          </cell>
          <cell r="F25">
            <v>12.509420150265175</v>
          </cell>
          <cell r="R25">
            <v>0.23195102763533057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C9" sqref="C9"/>
    </sheetView>
  </sheetViews>
  <sheetFormatPr defaultColWidth="16.5546875" defaultRowHeight="12" x14ac:dyDescent="0.3"/>
  <cols>
    <col min="1" max="1" width="16.5546875" style="13"/>
    <col min="2" max="2" width="14.21875" style="13" bestFit="1" customWidth="1"/>
    <col min="3" max="4" width="16.5546875" style="2"/>
    <col min="5" max="5" width="16.77734375" style="2" bestFit="1" customWidth="1"/>
    <col min="6" max="6" width="21.21875" style="2" bestFit="1" customWidth="1"/>
    <col min="7" max="7" width="7.88671875" style="2" customWidth="1"/>
    <col min="8" max="8" width="22.21875" style="3" bestFit="1" customWidth="1"/>
    <col min="9" max="17" width="16.5546875" style="3"/>
    <col min="18" max="18" width="18.5546875" style="3" customWidth="1"/>
    <col min="19" max="16384" width="16.5546875" style="3"/>
  </cols>
  <sheetData>
    <row r="1" spans="1:18" x14ac:dyDescent="0.3">
      <c r="A1" s="1" t="s">
        <v>0</v>
      </c>
      <c r="B1" s="1" t="s">
        <v>8</v>
      </c>
      <c r="C1" s="1" t="s">
        <v>11</v>
      </c>
      <c r="D1" s="1" t="s">
        <v>10</v>
      </c>
      <c r="E1" s="1" t="s">
        <v>9</v>
      </c>
      <c r="F1" s="1" t="s">
        <v>12</v>
      </c>
      <c r="M1" s="3">
        <v>0.43478260869565211</v>
      </c>
      <c r="N1" s="3">
        <v>0.38973276760628628</v>
      </c>
      <c r="O1" s="3">
        <v>8.1835582314301686E-2</v>
      </c>
      <c r="P1" s="3">
        <v>8.5794184679464522E-2</v>
      </c>
      <c r="Q1" s="3">
        <v>7.8548567042952735E-3</v>
      </c>
      <c r="R1" s="3" t="s">
        <v>1</v>
      </c>
    </row>
    <row r="2" spans="1:18" x14ac:dyDescent="0.3">
      <c r="A2" s="4">
        <v>0</v>
      </c>
      <c r="B2" s="3">
        <v>0.98807434827512453</v>
      </c>
      <c r="C2" s="3">
        <v>3.1844821548835824</v>
      </c>
      <c r="D2" s="3">
        <v>8.9238733539005448</v>
      </c>
      <c r="E2" s="3">
        <v>0.25082309819188608</v>
      </c>
      <c r="F2" s="3">
        <v>12.513415566133387</v>
      </c>
      <c r="G2" s="5"/>
      <c r="J2" s="3" t="s">
        <v>2</v>
      </c>
      <c r="K2" s="3">
        <v>50</v>
      </c>
      <c r="M2" s="6">
        <f>$K$2*B2</f>
        <v>49.403717413756226</v>
      </c>
      <c r="N2" s="6">
        <f>$K$3*C2</f>
        <v>31.844821548835824</v>
      </c>
      <c r="O2" s="6">
        <f>$K$4*D2</f>
        <v>80.314860185104905</v>
      </c>
      <c r="P2" s="7">
        <f>$K$5*E2</f>
        <v>0.25082309819188608</v>
      </c>
      <c r="Q2" s="7">
        <f>$K$6*F2</f>
        <v>12.513415566133387</v>
      </c>
      <c r="R2" s="7">
        <f>(M2+N2+O2+P2+Q2)/1000</f>
        <v>0.17432763781202221</v>
      </c>
    </row>
    <row r="3" spans="1:18" x14ac:dyDescent="0.3">
      <c r="A3" s="4">
        <v>4.1666666666666664E-2</v>
      </c>
      <c r="B3" s="3">
        <v>0.83234137011273124</v>
      </c>
      <c r="C3" s="3">
        <v>2.8730161985587959</v>
      </c>
      <c r="D3" s="3">
        <v>8.0473966382371067</v>
      </c>
      <c r="E3" s="3">
        <v>0.25082309819188608</v>
      </c>
      <c r="F3" s="3">
        <v>12.490886018355081</v>
      </c>
      <c r="G3" s="5"/>
      <c r="H3" s="8"/>
      <c r="I3" s="1" t="s">
        <v>3</v>
      </c>
      <c r="J3" s="3" t="s">
        <v>4</v>
      </c>
      <c r="K3" s="3">
        <v>10</v>
      </c>
      <c r="M3" s="6">
        <f t="shared" ref="M3:M25" si="0">$K$2*B3</f>
        <v>41.61706850563656</v>
      </c>
      <c r="N3" s="6">
        <f t="shared" ref="N3:N25" si="1">$K$3*C3</f>
        <v>28.730161985587959</v>
      </c>
      <c r="O3" s="6">
        <f t="shared" ref="O3:O25" si="2">$K$4*D3</f>
        <v>72.426569744133957</v>
      </c>
      <c r="P3" s="7">
        <f t="shared" ref="P3:P25" si="3">$K$5*E3</f>
        <v>0.25082309819188608</v>
      </c>
      <c r="Q3" s="7">
        <f t="shared" ref="Q3:Q25" si="4">$K$6*F3</f>
        <v>12.490886018355081</v>
      </c>
      <c r="R3" s="7">
        <f t="shared" ref="R3:R25" si="5">(M3+N3+O3+P3+Q3)/1000</f>
        <v>0.15551550935190542</v>
      </c>
    </row>
    <row r="4" spans="1:18" x14ac:dyDescent="0.3">
      <c r="A4" s="4">
        <v>8.3333333333333329E-2</v>
      </c>
      <c r="B4" s="3">
        <v>0.78034844659889158</v>
      </c>
      <c r="C4" s="3">
        <v>2.7690303515311165</v>
      </c>
      <c r="D4" s="3">
        <v>7.6143316381409276</v>
      </c>
      <c r="E4" s="3">
        <v>0.25082309819188608</v>
      </c>
      <c r="F4" s="3">
        <v>12.476726474038115</v>
      </c>
      <c r="G4" s="5"/>
      <c r="H4" s="9" t="str" cm="1">
        <f t="array" ref="H4:H8">TRANSPOSE(B1:F1)</f>
        <v>Res BundleA (Wh)</v>
      </c>
      <c r="I4" s="10">
        <f>SUM(B2:B25)</f>
        <v>78.999999000000003</v>
      </c>
      <c r="J4" s="3" t="s">
        <v>5</v>
      </c>
      <c r="K4" s="3">
        <v>9</v>
      </c>
      <c r="M4" s="6">
        <f t="shared" si="0"/>
        <v>39.01742232994458</v>
      </c>
      <c r="N4" s="6">
        <f t="shared" si="1"/>
        <v>27.690303515311165</v>
      </c>
      <c r="O4" s="6">
        <f t="shared" si="2"/>
        <v>68.528984743268353</v>
      </c>
      <c r="P4" s="7">
        <f t="shared" si="3"/>
        <v>0.25082309819188608</v>
      </c>
      <c r="Q4" s="7">
        <f t="shared" si="4"/>
        <v>12.476726474038115</v>
      </c>
      <c r="R4" s="7">
        <f t="shared" si="5"/>
        <v>0.14796426016075409</v>
      </c>
    </row>
    <row r="5" spans="1:18" x14ac:dyDescent="0.3">
      <c r="A5" s="4">
        <v>0.125</v>
      </c>
      <c r="B5" s="3">
        <v>0.89507188575968821</v>
      </c>
      <c r="C5" s="3">
        <v>2.99847722985271</v>
      </c>
      <c r="D5" s="3">
        <v>7.7634381329131807</v>
      </c>
      <c r="E5" s="3">
        <v>0.25082309819188608</v>
      </c>
      <c r="F5" s="3">
        <v>16.652314463072514</v>
      </c>
      <c r="H5" s="9" t="str">
        <v>Res BundleB (Wh)</v>
      </c>
      <c r="I5" s="10">
        <f>SUM(C2:C25)</f>
        <v>187.000001</v>
      </c>
      <c r="J5" s="3" t="s">
        <v>6</v>
      </c>
      <c r="K5" s="3">
        <v>1</v>
      </c>
      <c r="M5" s="6">
        <f t="shared" si="0"/>
        <v>44.753594287984413</v>
      </c>
      <c r="N5" s="6">
        <f t="shared" si="1"/>
        <v>29.984772298527101</v>
      </c>
      <c r="O5" s="6">
        <f t="shared" si="2"/>
        <v>69.870943196218633</v>
      </c>
      <c r="P5" s="7">
        <f t="shared" si="3"/>
        <v>0.25082309819188608</v>
      </c>
      <c r="Q5" s="7">
        <f t="shared" si="4"/>
        <v>16.652314463072514</v>
      </c>
      <c r="R5" s="7">
        <f t="shared" si="5"/>
        <v>0.16151244734399456</v>
      </c>
    </row>
    <row r="6" spans="1:18" x14ac:dyDescent="0.3">
      <c r="A6" s="4">
        <v>0.16666666666666699</v>
      </c>
      <c r="B6" s="3">
        <v>1.2945289703900584</v>
      </c>
      <c r="C6" s="3">
        <v>3.79739139911345</v>
      </c>
      <c r="D6" s="3">
        <v>9.5078188007964464</v>
      </c>
      <c r="E6" s="3">
        <v>0.25082309819188608</v>
      </c>
      <c r="F6" s="3">
        <v>21.628112735084798</v>
      </c>
      <c r="H6" s="9" t="str">
        <v>Res BundleC (Wh)</v>
      </c>
      <c r="I6" s="10">
        <f>SUM(D2:D25)</f>
        <v>462.00000099999983</v>
      </c>
      <c r="J6" s="3" t="s">
        <v>7</v>
      </c>
      <c r="K6" s="3">
        <v>1</v>
      </c>
      <c r="M6" s="6">
        <f>$K$2*B6</f>
        <v>64.726448519502924</v>
      </c>
      <c r="N6" s="6">
        <f t="shared" si="1"/>
        <v>37.973913991134502</v>
      </c>
      <c r="O6" s="6">
        <f t="shared" si="2"/>
        <v>85.570369207168014</v>
      </c>
      <c r="P6" s="7">
        <f t="shared" si="3"/>
        <v>0.25082309819188608</v>
      </c>
      <c r="Q6" s="7">
        <f t="shared" si="4"/>
        <v>21.628112735084798</v>
      </c>
      <c r="R6" s="7">
        <f t="shared" si="5"/>
        <v>0.21014966755108214</v>
      </c>
    </row>
    <row r="7" spans="1:18" x14ac:dyDescent="0.3">
      <c r="A7" s="4">
        <v>0.20833333333333301</v>
      </c>
      <c r="B7" s="3">
        <v>1.4273172853555744</v>
      </c>
      <c r="C7" s="3">
        <v>4.0629680290444821</v>
      </c>
      <c r="D7" s="3">
        <v>12.432108901448597</v>
      </c>
      <c r="E7" s="3">
        <v>0.25082309819188608</v>
      </c>
      <c r="F7" s="3">
        <v>73.122210428204653</v>
      </c>
      <c r="H7" s="9" t="str">
        <v>SME (Wh)</v>
      </c>
      <c r="I7" s="10">
        <f>SUM(E2:E25)</f>
        <v>672.25411549095952</v>
      </c>
      <c r="M7" s="6">
        <f t="shared" si="0"/>
        <v>71.365864267778718</v>
      </c>
      <c r="N7" s="6">
        <f t="shared" si="1"/>
        <v>40.629680290444824</v>
      </c>
      <c r="O7" s="6">
        <f t="shared" si="2"/>
        <v>111.88898011303738</v>
      </c>
      <c r="P7" s="7">
        <f t="shared" si="3"/>
        <v>0.25082309819188608</v>
      </c>
      <c r="Q7" s="7">
        <f t="shared" si="4"/>
        <v>73.122210428204653</v>
      </c>
      <c r="R7" s="7">
        <f t="shared" si="5"/>
        <v>0.29725755819765742</v>
      </c>
    </row>
    <row r="8" spans="1:18" x14ac:dyDescent="0.3">
      <c r="A8" s="4">
        <v>0.25</v>
      </c>
      <c r="B8" s="3">
        <v>1.427143895005538</v>
      </c>
      <c r="C8" s="3">
        <v>4.0626212483444091</v>
      </c>
      <c r="D8" s="3">
        <v>13.483217739248222</v>
      </c>
      <c r="E8" s="3">
        <v>7.6458801329511905</v>
      </c>
      <c r="F8" s="3">
        <v>307.34877420952165</v>
      </c>
      <c r="H8" s="9" t="str">
        <v>PUE (Wh)</v>
      </c>
      <c r="I8" s="10">
        <f>SUM(F2:F25)</f>
        <v>10285</v>
      </c>
      <c r="M8" s="6">
        <f t="shared" si="0"/>
        <v>71.357194750276904</v>
      </c>
      <c r="N8" s="6">
        <f t="shared" si="1"/>
        <v>40.626212483444093</v>
      </c>
      <c r="O8" s="6">
        <f t="shared" si="2"/>
        <v>121.34895965323399</v>
      </c>
      <c r="P8" s="7">
        <f t="shared" si="3"/>
        <v>7.6458801329511905</v>
      </c>
      <c r="Q8" s="7">
        <f t="shared" si="4"/>
        <v>307.34877420952165</v>
      </c>
      <c r="R8" s="7">
        <f t="shared" si="5"/>
        <v>0.54832702122942778</v>
      </c>
    </row>
    <row r="9" spans="1:18" x14ac:dyDescent="0.3">
      <c r="A9" s="4">
        <v>0.29166666666666702</v>
      </c>
      <c r="B9" s="3">
        <v>2.0365338527314658</v>
      </c>
      <c r="C9" s="3">
        <v>5.2814011637962652</v>
      </c>
      <c r="D9" s="3">
        <v>14.414463245041532</v>
      </c>
      <c r="E9" s="3">
        <v>18.300340878855856</v>
      </c>
      <c r="F9" s="3">
        <v>619.3246363752113</v>
      </c>
      <c r="M9" s="6">
        <f t="shared" si="0"/>
        <v>101.82669263657328</v>
      </c>
      <c r="N9" s="6">
        <f t="shared" si="1"/>
        <v>52.814011637962651</v>
      </c>
      <c r="O9" s="6">
        <f t="shared" si="2"/>
        <v>129.73016920537378</v>
      </c>
      <c r="P9" s="7">
        <f t="shared" si="3"/>
        <v>18.300340878855856</v>
      </c>
      <c r="Q9" s="7">
        <f t="shared" si="4"/>
        <v>619.3246363752113</v>
      </c>
      <c r="R9" s="7">
        <f t="shared" si="5"/>
        <v>0.92199585073397694</v>
      </c>
    </row>
    <row r="10" spans="1:18" x14ac:dyDescent="0.3">
      <c r="A10" s="4">
        <v>0.33333333333333298</v>
      </c>
      <c r="B10" s="3">
        <v>2.7880210733931925</v>
      </c>
      <c r="C10" s="3">
        <v>6.7843756051197186</v>
      </c>
      <c r="D10" s="3">
        <v>15.875679063803268</v>
      </c>
      <c r="E10" s="3">
        <v>30.36078871743922</v>
      </c>
      <c r="F10" s="3">
        <v>907.59063639787723</v>
      </c>
      <c r="M10" s="6">
        <f t="shared" si="0"/>
        <v>139.40105366965963</v>
      </c>
      <c r="N10" s="6">
        <f t="shared" si="1"/>
        <v>67.84375605119719</v>
      </c>
      <c r="O10" s="6">
        <f t="shared" si="2"/>
        <v>142.88111157422941</v>
      </c>
      <c r="P10" s="7">
        <f t="shared" si="3"/>
        <v>30.36078871743922</v>
      </c>
      <c r="Q10" s="7">
        <f t="shared" si="4"/>
        <v>907.59063639787723</v>
      </c>
      <c r="R10" s="7">
        <f t="shared" si="5"/>
        <v>1.2880773464104027</v>
      </c>
    </row>
    <row r="11" spans="1:18" x14ac:dyDescent="0.3">
      <c r="A11" s="4">
        <v>0.375</v>
      </c>
      <c r="B11" s="3">
        <v>3.1326216179311261</v>
      </c>
      <c r="C11" s="3">
        <v>7.4735766941955868</v>
      </c>
      <c r="D11" s="3">
        <v>16.284695453920136</v>
      </c>
      <c r="E11" s="3">
        <v>42.833186420969305</v>
      </c>
      <c r="F11" s="3">
        <v>919.57417618018928</v>
      </c>
      <c r="M11" s="6">
        <f t="shared" si="0"/>
        <v>156.63108089655631</v>
      </c>
      <c r="N11" s="6">
        <f t="shared" si="1"/>
        <v>74.735766941955873</v>
      </c>
      <c r="O11" s="6">
        <f t="shared" si="2"/>
        <v>146.56225908528123</v>
      </c>
      <c r="P11" s="7">
        <f t="shared" si="3"/>
        <v>42.833186420969305</v>
      </c>
      <c r="Q11" s="7">
        <f t="shared" si="4"/>
        <v>919.57417618018928</v>
      </c>
      <c r="R11" s="7">
        <f t="shared" si="5"/>
        <v>1.340336469524952</v>
      </c>
    </row>
    <row r="12" spans="1:18" x14ac:dyDescent="0.3">
      <c r="A12" s="4">
        <v>0.41666666666666702</v>
      </c>
      <c r="B12" s="3">
        <v>3.3980672967128811</v>
      </c>
      <c r="C12" s="3">
        <v>8.0044680517590958</v>
      </c>
      <c r="D12" s="3">
        <v>17.165460166718599</v>
      </c>
      <c r="E12" s="3">
        <v>49.940501702646806</v>
      </c>
      <c r="F12" s="3">
        <v>1038.1776271046292</v>
      </c>
      <c r="M12" s="6">
        <f t="shared" si="0"/>
        <v>169.90336483564406</v>
      </c>
      <c r="N12" s="6">
        <f t="shared" si="1"/>
        <v>80.044680517590962</v>
      </c>
      <c r="O12" s="6">
        <f t="shared" si="2"/>
        <v>154.48914150046738</v>
      </c>
      <c r="P12" s="7">
        <f t="shared" si="3"/>
        <v>49.940501702646806</v>
      </c>
      <c r="Q12" s="7">
        <f t="shared" si="4"/>
        <v>1038.1776271046292</v>
      </c>
      <c r="R12" s="7">
        <f t="shared" si="5"/>
        <v>1.4925553156609785</v>
      </c>
    </row>
    <row r="13" spans="1:18" x14ac:dyDescent="0.3">
      <c r="A13" s="4">
        <v>0.45833333333333298</v>
      </c>
      <c r="B13" s="3">
        <v>3.5971466245666615</v>
      </c>
      <c r="C13" s="3">
        <v>8.4026267074666556</v>
      </c>
      <c r="D13" s="3">
        <v>17.76335640335714</v>
      </c>
      <c r="E13" s="3">
        <v>52.938600822298518</v>
      </c>
      <c r="F13" s="3">
        <v>1124.6126543523601</v>
      </c>
      <c r="H13" s="11"/>
      <c r="M13" s="6">
        <f t="shared" si="0"/>
        <v>179.85733122833307</v>
      </c>
      <c r="N13" s="6">
        <f t="shared" si="1"/>
        <v>84.026267074666549</v>
      </c>
      <c r="O13" s="6">
        <f t="shared" si="2"/>
        <v>159.87020763021425</v>
      </c>
      <c r="P13" s="7">
        <f t="shared" si="3"/>
        <v>52.938600822298518</v>
      </c>
      <c r="Q13" s="7">
        <f t="shared" si="4"/>
        <v>1124.6126543523601</v>
      </c>
      <c r="R13" s="7">
        <f t="shared" si="5"/>
        <v>1.6013050611078725</v>
      </c>
    </row>
    <row r="14" spans="1:18" x14ac:dyDescent="0.3">
      <c r="A14" s="4">
        <v>0.5</v>
      </c>
      <c r="B14" s="3">
        <v>3.7490881765682538</v>
      </c>
      <c r="C14" s="3">
        <v>8.7065098114698412</v>
      </c>
      <c r="D14" s="3">
        <v>18.492496205397856</v>
      </c>
      <c r="E14" s="3">
        <v>49.934525549889763</v>
      </c>
      <c r="F14" s="3">
        <v>1022.6089635942421</v>
      </c>
      <c r="M14" s="6">
        <f t="shared" si="0"/>
        <v>187.45440882841268</v>
      </c>
      <c r="N14" s="6">
        <f t="shared" si="1"/>
        <v>87.065098114698415</v>
      </c>
      <c r="O14" s="6">
        <f t="shared" si="2"/>
        <v>166.4324658485807</v>
      </c>
      <c r="P14" s="7">
        <f t="shared" si="3"/>
        <v>49.934525549889763</v>
      </c>
      <c r="Q14" s="7">
        <f t="shared" si="4"/>
        <v>1022.6089635942421</v>
      </c>
      <c r="R14" s="7">
        <f t="shared" si="5"/>
        <v>1.5134954619358236</v>
      </c>
    </row>
    <row r="15" spans="1:18" x14ac:dyDescent="0.3">
      <c r="A15" s="4">
        <v>0.54166666666666696</v>
      </c>
      <c r="B15" s="3">
        <v>3.6196221640001829</v>
      </c>
      <c r="C15" s="3">
        <v>8.4475777863336994</v>
      </c>
      <c r="D15" s="3">
        <v>19.223937456647587</v>
      </c>
      <c r="E15" s="3">
        <v>44.3849166720059</v>
      </c>
      <c r="F15" s="3">
        <v>896.7845886462261</v>
      </c>
      <c r="M15" s="6">
        <f t="shared" si="0"/>
        <v>180.98110820000915</v>
      </c>
      <c r="N15" s="6">
        <f t="shared" si="1"/>
        <v>84.475777863336987</v>
      </c>
      <c r="O15" s="6">
        <f t="shared" si="2"/>
        <v>173.01543710982827</v>
      </c>
      <c r="P15" s="7">
        <f t="shared" si="3"/>
        <v>44.3849166720059</v>
      </c>
      <c r="Q15" s="7">
        <f t="shared" si="4"/>
        <v>896.7845886462261</v>
      </c>
      <c r="R15" s="7">
        <f t="shared" si="5"/>
        <v>1.3796418284914065</v>
      </c>
    </row>
    <row r="16" spans="1:18" x14ac:dyDescent="0.3">
      <c r="A16" s="4">
        <v>0.58333333333333304</v>
      </c>
      <c r="B16" s="3">
        <v>3.6453790081440607</v>
      </c>
      <c r="C16" s="3">
        <v>8.499091474621455</v>
      </c>
      <c r="D16" s="3">
        <v>19.147369896293938</v>
      </c>
      <c r="E16" s="3">
        <v>35.858729848709153</v>
      </c>
      <c r="F16" s="3">
        <v>959.4059058046065</v>
      </c>
      <c r="M16" s="6">
        <f t="shared" si="0"/>
        <v>182.26895040720302</v>
      </c>
      <c r="N16" s="6">
        <f t="shared" si="1"/>
        <v>84.990914746214543</v>
      </c>
      <c r="O16" s="6">
        <f t="shared" si="2"/>
        <v>172.32632906664543</v>
      </c>
      <c r="P16" s="7">
        <f t="shared" si="3"/>
        <v>35.858729848709153</v>
      </c>
      <c r="Q16" s="7">
        <f t="shared" si="4"/>
        <v>959.4059058046065</v>
      </c>
      <c r="R16" s="7">
        <f t="shared" si="5"/>
        <v>1.4348508298733786</v>
      </c>
    </row>
    <row r="17" spans="1:18" x14ac:dyDescent="0.3">
      <c r="A17" s="4">
        <v>0.625</v>
      </c>
      <c r="B17" s="3">
        <v>3.7985646363209415</v>
      </c>
      <c r="C17" s="3">
        <v>8.8054627309752167</v>
      </c>
      <c r="D17" s="3">
        <v>18.379237540866562</v>
      </c>
      <c r="E17" s="3">
        <v>27.406534844085726</v>
      </c>
      <c r="F17" s="3">
        <v>857.28203233331999</v>
      </c>
      <c r="M17" s="6">
        <f t="shared" si="0"/>
        <v>189.92823181604709</v>
      </c>
      <c r="N17" s="6">
        <f t="shared" si="1"/>
        <v>88.054627309752163</v>
      </c>
      <c r="O17" s="6">
        <f t="shared" si="2"/>
        <v>165.41313786779907</v>
      </c>
      <c r="P17" s="7">
        <f t="shared" si="3"/>
        <v>27.406534844085726</v>
      </c>
      <c r="Q17" s="7">
        <f t="shared" si="4"/>
        <v>857.28203233331999</v>
      </c>
      <c r="R17" s="7">
        <f t="shared" si="5"/>
        <v>1.328084564171004</v>
      </c>
    </row>
    <row r="18" spans="1:18" x14ac:dyDescent="0.3">
      <c r="A18" s="4">
        <v>0.66666666666666696</v>
      </c>
      <c r="B18" s="3">
        <v>4.1409054876284035</v>
      </c>
      <c r="C18" s="3">
        <v>9.4901444335901388</v>
      </c>
      <c r="D18" s="3">
        <v>17.414290941901928</v>
      </c>
      <c r="E18" s="3">
        <v>20.769326512376175</v>
      </c>
      <c r="F18" s="3">
        <v>729.29175919531599</v>
      </c>
      <c r="M18" s="6">
        <f t="shared" si="0"/>
        <v>207.04527438142017</v>
      </c>
      <c r="N18" s="6">
        <f t="shared" si="1"/>
        <v>94.901444335901388</v>
      </c>
      <c r="O18" s="6">
        <f t="shared" si="2"/>
        <v>156.72861847711735</v>
      </c>
      <c r="P18" s="7">
        <f t="shared" si="3"/>
        <v>20.769326512376175</v>
      </c>
      <c r="Q18" s="7">
        <f t="shared" si="4"/>
        <v>729.29175919531599</v>
      </c>
      <c r="R18" s="7">
        <f t="shared" si="5"/>
        <v>1.2087364229021311</v>
      </c>
    </row>
    <row r="19" spans="1:18" x14ac:dyDescent="0.3">
      <c r="A19" s="4">
        <v>0.70833333333333304</v>
      </c>
      <c r="B19" s="3">
        <v>6.2883173052335817</v>
      </c>
      <c r="C19" s="3">
        <v>13.784968068800495</v>
      </c>
      <c r="D19" s="3">
        <v>23.696805795111729</v>
      </c>
      <c r="E19" s="3">
        <v>32.561183261173717</v>
      </c>
      <c r="F19" s="3">
        <v>482.46350764606569</v>
      </c>
      <c r="M19" s="6">
        <f t="shared" si="0"/>
        <v>314.41586526167907</v>
      </c>
      <c r="N19" s="6">
        <f t="shared" si="1"/>
        <v>137.84968068800495</v>
      </c>
      <c r="O19" s="6">
        <f t="shared" si="2"/>
        <v>213.27125215600557</v>
      </c>
      <c r="P19" s="7">
        <f t="shared" si="3"/>
        <v>32.561183261173717</v>
      </c>
      <c r="Q19" s="7">
        <f t="shared" si="4"/>
        <v>482.46350764606569</v>
      </c>
      <c r="R19" s="7">
        <f t="shared" si="5"/>
        <v>1.1805614890129288</v>
      </c>
    </row>
    <row r="20" spans="1:18" x14ac:dyDescent="0.3">
      <c r="A20" s="4">
        <v>0.75</v>
      </c>
      <c r="B20" s="3">
        <v>9.0126113426781576</v>
      </c>
      <c r="C20" s="3">
        <v>19.233556143689643</v>
      </c>
      <c r="D20" s="3">
        <v>40.549124769838521</v>
      </c>
      <c r="E20" s="3">
        <v>62.287818594957635</v>
      </c>
      <c r="F20" s="3">
        <v>108.31518776811654</v>
      </c>
      <c r="M20" s="6">
        <f t="shared" si="0"/>
        <v>450.6305671339079</v>
      </c>
      <c r="N20" s="6">
        <f t="shared" si="1"/>
        <v>192.33556143689643</v>
      </c>
      <c r="O20" s="6">
        <f t="shared" si="2"/>
        <v>364.94212292854667</v>
      </c>
      <c r="P20" s="7">
        <f t="shared" si="3"/>
        <v>62.287818594957635</v>
      </c>
      <c r="Q20" s="7">
        <f t="shared" si="4"/>
        <v>108.31518776811654</v>
      </c>
      <c r="R20" s="7">
        <f t="shared" si="5"/>
        <v>1.1785112578624253</v>
      </c>
    </row>
    <row r="21" spans="1:18" x14ac:dyDescent="0.3">
      <c r="A21" s="4">
        <v>0.79166666666666696</v>
      </c>
      <c r="B21" s="3">
        <v>8.3431003342847028</v>
      </c>
      <c r="C21" s="3">
        <v>17.894534126902737</v>
      </c>
      <c r="D21" s="3">
        <v>48.551864386954627</v>
      </c>
      <c r="E21" s="3">
        <v>74.500815519860566</v>
      </c>
      <c r="F21" s="3">
        <v>50.784510888305959</v>
      </c>
      <c r="M21" s="6">
        <f t="shared" si="0"/>
        <v>417.15501671423516</v>
      </c>
      <c r="N21" s="6">
        <f t="shared" si="1"/>
        <v>178.94534126902738</v>
      </c>
      <c r="O21" s="6">
        <f t="shared" si="2"/>
        <v>436.96677948259162</v>
      </c>
      <c r="P21" s="7">
        <f t="shared" si="3"/>
        <v>74.500815519860566</v>
      </c>
      <c r="Q21" s="7">
        <f t="shared" si="4"/>
        <v>50.784510888305959</v>
      </c>
      <c r="R21" s="7">
        <f t="shared" si="5"/>
        <v>1.1583524638740208</v>
      </c>
    </row>
    <row r="22" spans="1:18" x14ac:dyDescent="0.3">
      <c r="A22" s="4">
        <v>0.83333333333333304</v>
      </c>
      <c r="B22" s="3">
        <v>6.3003163239656672</v>
      </c>
      <c r="C22" s="3">
        <v>13.808966106264666</v>
      </c>
      <c r="D22" s="3">
        <v>44.097579395107232</v>
      </c>
      <c r="E22" s="3">
        <v>62.835966300527026</v>
      </c>
      <c r="F22" s="3">
        <v>60.395464833691285</v>
      </c>
      <c r="M22" s="6">
        <f t="shared" si="0"/>
        <v>315.01581619828335</v>
      </c>
      <c r="N22" s="6">
        <f t="shared" si="1"/>
        <v>138.08966106264666</v>
      </c>
      <c r="O22" s="6">
        <f t="shared" si="2"/>
        <v>396.87821455596509</v>
      </c>
      <c r="P22" s="7">
        <f t="shared" si="3"/>
        <v>62.835966300527026</v>
      </c>
      <c r="Q22" s="7">
        <f t="shared" si="4"/>
        <v>60.395464833691285</v>
      </c>
      <c r="R22" s="7">
        <f t="shared" si="5"/>
        <v>0.97321512295111345</v>
      </c>
    </row>
    <row r="23" spans="1:18" x14ac:dyDescent="0.3">
      <c r="A23" s="4">
        <v>0.875</v>
      </c>
      <c r="B23" s="3">
        <v>3.9317314966843768</v>
      </c>
      <c r="C23" s="3">
        <v>9.0717964517020864</v>
      </c>
      <c r="D23" s="3">
        <v>32.059475737334409</v>
      </c>
      <c r="E23" s="3">
        <v>36.32711163733714</v>
      </c>
      <c r="F23" s="3">
        <v>26.100590996094692</v>
      </c>
      <c r="M23" s="6">
        <f t="shared" si="0"/>
        <v>196.58657483421885</v>
      </c>
      <c r="N23" s="6">
        <f t="shared" si="1"/>
        <v>90.71796451702086</v>
      </c>
      <c r="O23" s="6">
        <f t="shared" si="2"/>
        <v>288.5352816360097</v>
      </c>
      <c r="P23" s="7">
        <f t="shared" si="3"/>
        <v>36.32711163733714</v>
      </c>
      <c r="Q23" s="7">
        <f t="shared" si="4"/>
        <v>26.100590996094692</v>
      </c>
      <c r="R23" s="7">
        <f t="shared" si="5"/>
        <v>0.63826752362068107</v>
      </c>
    </row>
    <row r="24" spans="1:18" x14ac:dyDescent="0.3">
      <c r="A24" s="4">
        <v>0.91666666666666696</v>
      </c>
      <c r="B24" s="3">
        <v>2.1935257209427452</v>
      </c>
      <c r="C24" s="3">
        <v>5.5953849002188241</v>
      </c>
      <c r="D24" s="3">
        <v>19.323690791387687</v>
      </c>
      <c r="E24" s="3">
        <v>17.17269706480154</v>
      </c>
      <c r="F24" s="3">
        <v>13.545897839072467</v>
      </c>
      <c r="M24" s="6">
        <f t="shared" si="0"/>
        <v>109.67628604713727</v>
      </c>
      <c r="N24" s="6">
        <f t="shared" si="1"/>
        <v>55.953849002188242</v>
      </c>
      <c r="O24" s="6">
        <f t="shared" si="2"/>
        <v>173.91321712248919</v>
      </c>
      <c r="P24" s="7">
        <f t="shared" si="3"/>
        <v>17.17269706480154</v>
      </c>
      <c r="Q24" s="7">
        <f t="shared" si="4"/>
        <v>13.545897839072467</v>
      </c>
      <c r="R24" s="7">
        <f t="shared" si="5"/>
        <v>0.37026194707568866</v>
      </c>
    </row>
    <row r="25" spans="1:18" x14ac:dyDescent="0.3">
      <c r="A25" s="4">
        <v>0.95833333333333304</v>
      </c>
      <c r="B25" s="3">
        <v>1.3796203367159983</v>
      </c>
      <c r="C25" s="3">
        <v>3.9675741317653297</v>
      </c>
      <c r="D25" s="3">
        <v>11.788288545632138</v>
      </c>
      <c r="E25" s="3">
        <v>4.690252420922941</v>
      </c>
      <c r="F25" s="3">
        <v>12.509420150265175</v>
      </c>
      <c r="G25" s="12"/>
      <c r="M25" s="6">
        <f t="shared" si="0"/>
        <v>68.98101683579992</v>
      </c>
      <c r="N25" s="6">
        <f t="shared" si="1"/>
        <v>39.675741317653298</v>
      </c>
      <c r="O25" s="6">
        <f t="shared" si="2"/>
        <v>106.09459691068925</v>
      </c>
      <c r="P25" s="7">
        <f t="shared" si="3"/>
        <v>4.690252420922941</v>
      </c>
      <c r="Q25" s="7">
        <f t="shared" si="4"/>
        <v>12.509420150265175</v>
      </c>
      <c r="R25" s="7">
        <f t="shared" si="5"/>
        <v>0.23195102763533057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Korkovelos</dc:creator>
  <cp:lastModifiedBy>Alexandros Korkovelos</cp:lastModifiedBy>
  <dcterms:created xsi:type="dcterms:W3CDTF">2015-06-05T18:17:20Z</dcterms:created>
  <dcterms:modified xsi:type="dcterms:W3CDTF">2024-06-06T22:20:38Z</dcterms:modified>
</cp:coreProperties>
</file>